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isdevitre/Documents/GitHub/2024-Beam-On-Not/data/fem/"/>
    </mc:Choice>
  </mc:AlternateContent>
  <xr:revisionPtr revIDLastSave="0" documentId="13_ncr:1_{884D4811-BE7F-9A4B-916B-63399144B157}" xr6:coauthVersionLast="47" xr6:coauthVersionMax="47" xr10:uidLastSave="{00000000-0000-0000-0000-000000000000}"/>
  <bookViews>
    <workbookView xWindow="-36540" yWindow="500" windowWidth="36540" windowHeight="20320" tabRatio="500" activeTab="4" xr2:uid="{00000000-000D-0000-FFFF-FFFF00000000}"/>
  </bookViews>
  <sheets>
    <sheet name="data" sheetId="1" r:id="rId1"/>
    <sheet name="f29 exp" sheetId="2" r:id="rId2"/>
    <sheet name="f29 simulations" sheetId="3" r:id="rId3"/>
    <sheet name="f37 exp" sheetId="4" r:id="rId4"/>
    <sheet name="150keV-f29" sheetId="6" r:id="rId5"/>
    <sheet name="150keV-f37" sheetId="7" r:id="rId6"/>
    <sheet name="f37 simulations" sheetId="5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1" i="5" l="1"/>
  <c r="B60" i="5"/>
  <c r="B59" i="5"/>
  <c r="B58" i="5"/>
  <c r="B57" i="5"/>
  <c r="J50" i="4" s="1"/>
  <c r="B56" i="5"/>
  <c r="B55" i="5"/>
  <c r="J48" i="4" s="1"/>
  <c r="B54" i="5"/>
  <c r="B53" i="5"/>
  <c r="B52" i="5"/>
  <c r="B51" i="5"/>
  <c r="B50" i="5"/>
  <c r="B49" i="5"/>
  <c r="J42" i="4" s="1"/>
  <c r="B48" i="5"/>
  <c r="B47" i="5"/>
  <c r="J40" i="4" s="1"/>
  <c r="B46" i="5"/>
  <c r="B45" i="5"/>
  <c r="B44" i="5"/>
  <c r="B38" i="5"/>
  <c r="B37" i="5"/>
  <c r="B36" i="5"/>
  <c r="J34" i="4" s="1"/>
  <c r="B35" i="5"/>
  <c r="B34" i="5"/>
  <c r="J32" i="4" s="1"/>
  <c r="B33" i="5"/>
  <c r="B32" i="5"/>
  <c r="B31" i="5"/>
  <c r="B30" i="5"/>
  <c r="B29" i="5"/>
  <c r="B28" i="5"/>
  <c r="J26" i="4" s="1"/>
  <c r="B27" i="5"/>
  <c r="B26" i="5"/>
  <c r="J24" i="4" s="1"/>
  <c r="B25" i="5"/>
  <c r="B24" i="5"/>
  <c r="B23" i="5"/>
  <c r="B22" i="5"/>
  <c r="B21" i="5"/>
  <c r="B20" i="5"/>
  <c r="J18" i="4" s="1"/>
  <c r="B19" i="5"/>
  <c r="B18" i="5"/>
  <c r="J16" i="4" s="1"/>
  <c r="B17" i="5"/>
  <c r="B16" i="5"/>
  <c r="B15" i="5"/>
  <c r="B14" i="5"/>
  <c r="J12" i="4" s="1"/>
  <c r="B13" i="5"/>
  <c r="B12" i="5"/>
  <c r="J10" i="4" s="1"/>
  <c r="B11" i="5"/>
  <c r="B10" i="5"/>
  <c r="R9" i="5"/>
  <c r="B9" i="5"/>
  <c r="B8" i="5"/>
  <c r="B7" i="5"/>
  <c r="J5" i="4" s="1"/>
  <c r="B6" i="5"/>
  <c r="B5" i="5"/>
  <c r="J3" i="4" s="1"/>
  <c r="B4" i="5"/>
  <c r="B62" i="4"/>
  <c r="A62" i="4"/>
  <c r="B61" i="4"/>
  <c r="A61" i="4"/>
  <c r="M54" i="4"/>
  <c r="L54" i="4"/>
  <c r="K54" i="4"/>
  <c r="J54" i="4"/>
  <c r="M53" i="4"/>
  <c r="L53" i="4"/>
  <c r="K53" i="4"/>
  <c r="J53" i="4"/>
  <c r="M52" i="4"/>
  <c r="L52" i="4"/>
  <c r="K52" i="4"/>
  <c r="J52" i="4"/>
  <c r="M51" i="4"/>
  <c r="L51" i="4"/>
  <c r="K51" i="4"/>
  <c r="J51" i="4"/>
  <c r="M50" i="4"/>
  <c r="L50" i="4"/>
  <c r="K50" i="4"/>
  <c r="M49" i="4"/>
  <c r="L49" i="4"/>
  <c r="K49" i="4"/>
  <c r="J49" i="4"/>
  <c r="M48" i="4"/>
  <c r="L48" i="4"/>
  <c r="K48" i="4"/>
  <c r="M47" i="4"/>
  <c r="L47" i="4"/>
  <c r="K47" i="4"/>
  <c r="J47" i="4"/>
  <c r="M46" i="4"/>
  <c r="L46" i="4"/>
  <c r="K46" i="4"/>
  <c r="J46" i="4"/>
  <c r="M45" i="4"/>
  <c r="L45" i="4"/>
  <c r="K45" i="4"/>
  <c r="J45" i="4"/>
  <c r="M44" i="4"/>
  <c r="L44" i="4"/>
  <c r="K44" i="4"/>
  <c r="J44" i="4"/>
  <c r="M43" i="4"/>
  <c r="L43" i="4"/>
  <c r="K43" i="4"/>
  <c r="J43" i="4"/>
  <c r="M42" i="4"/>
  <c r="L42" i="4"/>
  <c r="K42" i="4"/>
  <c r="M41" i="4"/>
  <c r="L41" i="4"/>
  <c r="K41" i="4"/>
  <c r="J41" i="4"/>
  <c r="M40" i="4"/>
  <c r="L40" i="4"/>
  <c r="K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M33" i="4"/>
  <c r="L33" i="4"/>
  <c r="K33" i="4"/>
  <c r="J33" i="4"/>
  <c r="M32" i="4"/>
  <c r="L32" i="4"/>
  <c r="K32" i="4"/>
  <c r="M31" i="4"/>
  <c r="L31" i="4"/>
  <c r="K31" i="4"/>
  <c r="J31" i="4"/>
  <c r="M30" i="4"/>
  <c r="L30" i="4"/>
  <c r="K30" i="4"/>
  <c r="J30" i="4"/>
  <c r="M29" i="4"/>
  <c r="L29" i="4"/>
  <c r="K29" i="4"/>
  <c r="J29" i="4"/>
  <c r="M28" i="4"/>
  <c r="L28" i="4"/>
  <c r="K28" i="4"/>
  <c r="J28" i="4"/>
  <c r="M27" i="4"/>
  <c r="L27" i="4"/>
  <c r="K27" i="4"/>
  <c r="J27" i="4"/>
  <c r="M26" i="4"/>
  <c r="L26" i="4"/>
  <c r="K26" i="4"/>
  <c r="M25" i="4"/>
  <c r="L25" i="4"/>
  <c r="K25" i="4"/>
  <c r="J25" i="4"/>
  <c r="M24" i="4"/>
  <c r="L24" i="4"/>
  <c r="K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M17" i="4"/>
  <c r="L17" i="4"/>
  <c r="K17" i="4"/>
  <c r="J17" i="4"/>
  <c r="M16" i="4"/>
  <c r="L16" i="4"/>
  <c r="K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M11" i="4"/>
  <c r="L11" i="4"/>
  <c r="K11" i="4"/>
  <c r="J11" i="4"/>
  <c r="M10" i="4"/>
  <c r="L10" i="4"/>
  <c r="K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M4" i="4"/>
  <c r="L4" i="4"/>
  <c r="K4" i="4"/>
  <c r="J4" i="4"/>
  <c r="M3" i="4"/>
  <c r="L3" i="4"/>
  <c r="K3" i="4"/>
  <c r="M2" i="4"/>
  <c r="L2" i="4"/>
  <c r="K2" i="4"/>
  <c r="J2" i="4"/>
  <c r="B67" i="3"/>
  <c r="B66" i="3"/>
  <c r="B65" i="3"/>
  <c r="B64" i="3"/>
  <c r="B63" i="3"/>
  <c r="B62" i="3"/>
  <c r="B61" i="3"/>
  <c r="B60" i="3"/>
  <c r="B54" i="3"/>
  <c r="B53" i="3"/>
  <c r="B52" i="3"/>
  <c r="B51" i="3"/>
  <c r="B50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Q20" i="3"/>
  <c r="B20" i="3"/>
  <c r="B19" i="3"/>
  <c r="B18" i="3"/>
  <c r="B17" i="3"/>
  <c r="B16" i="3"/>
  <c r="B15" i="3"/>
  <c r="B14" i="3"/>
  <c r="B13" i="3"/>
  <c r="R12" i="3"/>
  <c r="R16" i="5" s="1"/>
  <c r="B12" i="3"/>
  <c r="B11" i="3"/>
  <c r="B10" i="3"/>
  <c r="B9" i="3"/>
  <c r="B8" i="3"/>
  <c r="B7" i="3"/>
  <c r="B6" i="3"/>
  <c r="B5" i="3"/>
  <c r="B4" i="3"/>
  <c r="L55" i="2"/>
  <c r="K55" i="2"/>
  <c r="J55" i="2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  <c r="R20" i="3" l="1"/>
  <c r="Q16" i="5"/>
</calcChain>
</file>

<file path=xl/sharedStrings.xml><?xml version="1.0" encoding="utf-8"?>
<sst xmlns="http://schemas.openxmlformats.org/spreadsheetml/2006/main" count="282" uniqueCount="71">
  <si>
    <t>TapeID</t>
  </si>
  <si>
    <t>iBeam [nA]</t>
  </si>
  <si>
    <t>iBeam std [nA]</t>
  </si>
  <si>
    <t>iBeam offset [nA]</t>
  </si>
  <si>
    <t>eBeam [keV]</t>
  </si>
  <si>
    <t>pBeam [mW]</t>
  </si>
  <si>
    <t>pBeam err [mW]</t>
  </si>
  <si>
    <t>Ic Pristine [A]</t>
  </si>
  <si>
    <t>Ic Pristine Err [A]</t>
  </si>
  <si>
    <t>Ic OFF [A]</t>
  </si>
  <si>
    <t>Ic OFF err [A]</t>
  </si>
  <si>
    <t>Ic ON [A]</t>
  </si>
  <si>
    <t>Ic ON err [A]</t>
  </si>
  <si>
    <t>Ic EQ [A]</t>
  </si>
  <si>
    <t>Ic EQ err [A]</t>
  </si>
  <si>
    <t>HTS Pristine [K]</t>
  </si>
  <si>
    <t>HTS Pristine STD [K]</t>
  </si>
  <si>
    <t>TAR Pristine [K]</t>
  </si>
  <si>
    <t>TAR Pristine STD [K]</t>
  </si>
  <si>
    <t>HTS OFF [K]</t>
  </si>
  <si>
    <t>HTS OFF STD [K]</t>
  </si>
  <si>
    <t>TAR OFF [K]</t>
  </si>
  <si>
    <t>TAR OFF STD [K]</t>
  </si>
  <si>
    <t>HTS ON [K]</t>
  </si>
  <si>
    <t>HTS ON STD [K]</t>
  </si>
  <si>
    <t>TAR ON [K]</t>
  </si>
  <si>
    <t>TAR ON STD [K]</t>
  </si>
  <si>
    <t>HTS EQ [K]</t>
  </si>
  <si>
    <t>HTS EQ STD [K]</t>
  </si>
  <si>
    <t>Ic suppression</t>
  </si>
  <si>
    <t>Ic suppression err</t>
  </si>
  <si>
    <t>dT ON [K]</t>
  </si>
  <si>
    <t>dT ON err [K]</t>
  </si>
  <si>
    <t>f29</t>
  </si>
  <si>
    <t>f37</t>
  </si>
  <si>
    <t>en</t>
  </si>
  <si>
    <t>ibeam Sim</t>
  </si>
  <si>
    <t>DT 150</t>
  </si>
  <si>
    <t>dT1200</t>
  </si>
  <si>
    <t>dT2400</t>
  </si>
  <si>
    <t>Power sweep fixed sensor and change thickness kapton – 150 keV</t>
  </si>
  <si>
    <t>20 [um]</t>
  </si>
  <si>
    <t>22 [um]</t>
  </si>
  <si>
    <t>24 [um]</t>
  </si>
  <si>
    <t>Iop (nA)</t>
  </si>
  <si>
    <t>Beam power (mW)</t>
  </si>
  <si>
    <t>Max REBCO (K)-T0</t>
  </si>
  <si>
    <t>Av. Sens. (K)-T0</t>
  </si>
  <si>
    <t>Thickness interface</t>
  </si>
  <si>
    <t>m</t>
  </si>
  <si>
    <t>Width sample</t>
  </si>
  <si>
    <t>Length sample</t>
  </si>
  <si>
    <t>Thermal conductivity interface</t>
  </si>
  <si>
    <t>W/(m*K)</t>
  </si>
  <si>
    <t>Thermal resistance</t>
  </si>
  <si>
    <t>K/W</t>
  </si>
  <si>
    <t>Sensor position</t>
  </si>
  <si>
    <t>mm</t>
  </si>
  <si>
    <t>Ratio Thermal resistances</t>
  </si>
  <si>
    <t>Power sweep fixed sensor and change thickness kapton – 1200 keV</t>
  </si>
  <si>
    <t>Iop (A)</t>
  </si>
  <si>
    <t>Power sweep fixed sensor and change thickness kapton – 2400 keV</t>
  </si>
  <si>
    <t>dT ON [K] 150</t>
  </si>
  <si>
    <t>dT ON [K] 2400</t>
  </si>
  <si>
    <t>18 [um]</t>
  </si>
  <si>
    <t>REBCO-COLDMASS 20 um</t>
  </si>
  <si>
    <t>REBCO-COLDMASS 22um</t>
  </si>
  <si>
    <t>REBCO-COLDMASS 24um</t>
  </si>
  <si>
    <t>Power [mW]</t>
  </si>
  <si>
    <t>f29 MIN [K]</t>
  </si>
  <si>
    <t>f29 MAX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</si>
</sst>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00000000"/>
    <numFmt numFmtId="166" formatCode="0.0000"/>
  </numFmts>
  <fonts count="20" x14ac:knownFonts="1">
    <font>
      <sz val="12"/>
      <color rgb="FF000000"/>
      <name val="Calibri"/>
      <charset val="1"/>
    </font>
    <font>
      <sz val="11"/>
      <color rgb="FF000000"/>
      <name val="Arial"/>
      <family val="2"/>
    </font>
    <font>
      <sz val="12"/>
      <color rgb="FFFFFFFF"/>
      <name val="Calibri (Body)"/>
      <charset val="1"/>
    </font>
    <font>
      <sz val="12"/>
      <color rgb="FF000000"/>
      <name val="Calibri"/>
      <family val="2"/>
      <charset val="1"/>
    </font>
    <font>
      <sz val="12"/>
      <color rgb="FFFFE699"/>
      <name val="Calibri (Body)"/>
      <charset val="1"/>
    </font>
    <font>
      <sz val="12"/>
      <color rgb="FFFFF2CC"/>
      <name val="Calibri (Body)"/>
      <charset val="1"/>
    </font>
    <font>
      <sz val="12"/>
      <color rgb="FF000000"/>
      <name val="Calibri (Body)"/>
      <charset val="1"/>
    </font>
    <font>
      <sz val="12"/>
      <color rgb="FFFFE699"/>
      <name val="Calibri"/>
      <family val="2"/>
      <charset val="1"/>
    </font>
    <font>
      <sz val="12"/>
      <color rgb="FFFFF2CC"/>
      <name val="Calibri"/>
      <family val="2"/>
      <charset val="1"/>
    </font>
    <font>
      <sz val="12"/>
      <color rgb="FFFFFFFF"/>
      <name val="Calibri"/>
      <family val="2"/>
      <charset val="1"/>
    </font>
    <font>
      <sz val="20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24"/>
      <color rgb="FF000000"/>
      <name val="Calibri"/>
      <family val="2"/>
    </font>
    <font>
      <sz val="20"/>
      <color rgb="FF000000"/>
      <name val="Calibri"/>
      <family val="2"/>
    </font>
    <font>
      <sz val="21"/>
      <color rgb="FF000000"/>
      <name val="Calibri"/>
      <family val="2"/>
    </font>
    <font>
      <sz val="12"/>
      <color rgb="FF000000"/>
      <name val="Calibri"/>
      <family val="2"/>
    </font>
    <font>
      <sz val="12"/>
      <color theme="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C7C7C"/>
        <bgColor rgb="FF666699"/>
      </patternFill>
    </fill>
    <fill>
      <patternFill patternType="solid">
        <fgColor rgb="FFC9C9C9"/>
        <bgColor rgb="FFD9D9D9"/>
      </patternFill>
    </fill>
    <fill>
      <patternFill patternType="solid">
        <fgColor rgb="FFDBDBDB"/>
        <bgColor rgb="FFD9D9D9"/>
      </patternFill>
    </fill>
    <fill>
      <patternFill patternType="solid">
        <fgColor rgb="FFEDEDED"/>
        <bgColor rgb="FFF2F2F2"/>
      </patternFill>
    </fill>
    <fill>
      <patternFill patternType="solid">
        <fgColor rgb="FFD9D9D9"/>
        <bgColor rgb="FFDBDBDB"/>
      </patternFill>
    </fill>
    <fill>
      <patternFill patternType="solid">
        <fgColor rgb="FFF2F2F2"/>
        <bgColor rgb="FFEDEDED"/>
      </patternFill>
    </fill>
    <fill>
      <patternFill patternType="solid">
        <fgColor rgb="FF00A933"/>
        <bgColor rgb="FF008080"/>
      </patternFill>
    </fill>
    <fill>
      <patternFill patternType="solid">
        <fgColor rgb="FFFFBF00"/>
        <bgColor rgb="FFFFD320"/>
      </patternFill>
    </fill>
    <fill>
      <patternFill patternType="solid">
        <fgColor rgb="FFFF0000"/>
        <bgColor rgb="FFFF420E"/>
      </patternFill>
    </fill>
    <fill>
      <patternFill patternType="solid">
        <fgColor rgb="FFFF8000"/>
        <bgColor rgb="FFFF8080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10" fillId="9" borderId="3" xfId="0" applyFont="1" applyFill="1" applyBorder="1"/>
    <xf numFmtId="0" fontId="2" fillId="2" borderId="0" xfId="0" applyFont="1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3" borderId="0" xfId="0" applyFont="1" applyFill="1"/>
    <xf numFmtId="2" fontId="3" fillId="4" borderId="0" xfId="0" applyNumberFormat="1" applyFont="1" applyFill="1"/>
    <xf numFmtId="0" fontId="3" fillId="4" borderId="0" xfId="0" applyFont="1" applyFill="1"/>
    <xf numFmtId="2" fontId="6" fillId="5" borderId="0" xfId="0" applyNumberFormat="1" applyFont="1" applyFill="1"/>
    <xf numFmtId="0" fontId="6" fillId="5" borderId="0" xfId="0" applyFont="1" applyFill="1"/>
    <xf numFmtId="0" fontId="6" fillId="6" borderId="0" xfId="0" applyFont="1" applyFill="1"/>
    <xf numFmtId="0" fontId="3" fillId="5" borderId="0" xfId="0" applyFont="1" applyFill="1"/>
    <xf numFmtId="164" fontId="3" fillId="6" borderId="0" xfId="0" applyNumberFormat="1" applyFont="1" applyFill="1"/>
    <xf numFmtId="0" fontId="3" fillId="6" borderId="0" xfId="0" applyFont="1" applyFill="1"/>
    <xf numFmtId="0" fontId="4" fillId="2" borderId="0" xfId="0" applyFont="1" applyFill="1"/>
    <xf numFmtId="0" fontId="5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/>
    <xf numFmtId="2" fontId="3" fillId="7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0" fontId="2" fillId="2" borderId="2" xfId="0" applyFont="1" applyFill="1" applyBorder="1"/>
    <xf numFmtId="2" fontId="3" fillId="7" borderId="2" xfId="0" applyNumberFormat="1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2" fontId="6" fillId="5" borderId="2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1" fillId="12" borderId="0" xfId="0" applyFont="1" applyFill="1"/>
    <xf numFmtId="0" fontId="12" fillId="12" borderId="3" xfId="0" applyFont="1" applyFill="1" applyBorder="1"/>
    <xf numFmtId="0" fontId="11" fillId="12" borderId="3" xfId="0" applyFont="1" applyFill="1" applyBorder="1"/>
    <xf numFmtId="11" fontId="14" fillId="0" borderId="0" xfId="0" applyNumberFormat="1" applyFont="1"/>
    <xf numFmtId="0" fontId="14" fillId="0" borderId="0" xfId="0" applyFont="1"/>
    <xf numFmtId="0" fontId="15" fillId="0" borderId="0" xfId="0" applyFont="1"/>
    <xf numFmtId="11" fontId="15" fillId="0" borderId="0" xfId="0" applyNumberFormat="1" applyFont="1"/>
    <xf numFmtId="0" fontId="16" fillId="0" borderId="0" xfId="0" applyFont="1"/>
    <xf numFmtId="0" fontId="10" fillId="9" borderId="3" xfId="0" applyFont="1" applyFill="1" applyBorder="1"/>
    <xf numFmtId="0" fontId="13" fillId="0" borderId="0" xfId="0" applyFont="1"/>
    <xf numFmtId="0" fontId="17" fillId="14" borderId="0" xfId="0" applyFont="1" applyFill="1"/>
    <xf numFmtId="0" fontId="0" fillId="13" borderId="0" xfId="0" applyFill="1"/>
    <xf numFmtId="0" fontId="18" fillId="13" borderId="0" xfId="0" applyFont="1" applyFill="1"/>
    <xf numFmtId="0" fontId="19" fillId="13" borderId="0" xfId="0" applyFont="1" applyFill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A933"/>
      <rgbColor rgb="FF000080"/>
      <rgbColor rgb="FF808000"/>
      <rgbColor rgb="FF800080"/>
      <rgbColor rgb="FF008080"/>
      <rgbColor rgb="FFC9C9C9"/>
      <rgbColor rgb="FF7C7C7C"/>
      <rgbColor rgb="FF9999FF"/>
      <rgbColor rgb="FF993366"/>
      <rgbColor rgb="FFFFF2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DBDBDB"/>
      <rgbColor rgb="FFFFE699"/>
      <rgbColor rgb="FF83CA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'f29 exp'!$G$4</c:f>
              <c:strCache>
                <c:ptCount val="1"/>
                <c:pt idx="0">
                  <c:v>DT 150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'f29 exp'!$B$2:$B$53</c:f>
              <c:numCache>
                <c:formatCode>0.00</c:formatCode>
                <c:ptCount val="52"/>
                <c:pt idx="0">
                  <c:v>28.744935897435901</c:v>
                </c:pt>
                <c:pt idx="1">
                  <c:v>28.5488942307692</c:v>
                </c:pt>
                <c:pt idx="2">
                  <c:v>28.781602564102599</c:v>
                </c:pt>
                <c:pt idx="3">
                  <c:v>28.5066025641026</c:v>
                </c:pt>
                <c:pt idx="4">
                  <c:v>26.789000000000001</c:v>
                </c:pt>
                <c:pt idx="5">
                  <c:v>26.524000000000001</c:v>
                </c:pt>
                <c:pt idx="6">
                  <c:v>26.867333333333299</c:v>
                </c:pt>
                <c:pt idx="7">
                  <c:v>24.6473333333333</c:v>
                </c:pt>
                <c:pt idx="8">
                  <c:v>25.228999999999999</c:v>
                </c:pt>
                <c:pt idx="9">
                  <c:v>25.502333333333301</c:v>
                </c:pt>
                <c:pt idx="10">
                  <c:v>29.422333333333299</c:v>
                </c:pt>
                <c:pt idx="11">
                  <c:v>22.895666666666699</c:v>
                </c:pt>
                <c:pt idx="12">
                  <c:v>22.748999999999999</c:v>
                </c:pt>
                <c:pt idx="13">
                  <c:v>22.834714285714298</c:v>
                </c:pt>
                <c:pt idx="14">
                  <c:v>31.3473333333333</c:v>
                </c:pt>
                <c:pt idx="15">
                  <c:v>32.154000000000003</c:v>
                </c:pt>
                <c:pt idx="16">
                  <c:v>31.902333333333299</c:v>
                </c:pt>
                <c:pt idx="17">
                  <c:v>32.917333333333303</c:v>
                </c:pt>
                <c:pt idx="18">
                  <c:v>34.704000000000001</c:v>
                </c:pt>
                <c:pt idx="19">
                  <c:v>35.289000000000001</c:v>
                </c:pt>
                <c:pt idx="20">
                  <c:v>35.279000000000003</c:v>
                </c:pt>
                <c:pt idx="21">
                  <c:v>34.921500000000002</c:v>
                </c:pt>
                <c:pt idx="22">
                  <c:v>35.634</c:v>
                </c:pt>
                <c:pt idx="23">
                  <c:v>35.250666666666703</c:v>
                </c:pt>
                <c:pt idx="24">
                  <c:v>36.010666666666701</c:v>
                </c:pt>
                <c:pt idx="25">
                  <c:v>36.275666666666702</c:v>
                </c:pt>
                <c:pt idx="26">
                  <c:v>35.972827380952403</c:v>
                </c:pt>
                <c:pt idx="27">
                  <c:v>35.792827380952403</c:v>
                </c:pt>
                <c:pt idx="28">
                  <c:v>35.534494047619098</c:v>
                </c:pt>
                <c:pt idx="29">
                  <c:v>35.756160714285699</c:v>
                </c:pt>
                <c:pt idx="30">
                  <c:v>35.524494047619001</c:v>
                </c:pt>
                <c:pt idx="31">
                  <c:v>35.612827380952403</c:v>
                </c:pt>
                <c:pt idx="32">
                  <c:v>36.186160714285698</c:v>
                </c:pt>
                <c:pt idx="33">
                  <c:v>36.387827380952402</c:v>
                </c:pt>
                <c:pt idx="34">
                  <c:v>35.942827380952401</c:v>
                </c:pt>
                <c:pt idx="35">
                  <c:v>35.387827380952402</c:v>
                </c:pt>
                <c:pt idx="36">
                  <c:v>35.326160714285699</c:v>
                </c:pt>
                <c:pt idx="37">
                  <c:v>34.549720853858801</c:v>
                </c:pt>
                <c:pt idx="38">
                  <c:v>34.596387520525496</c:v>
                </c:pt>
                <c:pt idx="39">
                  <c:v>15.250197044335</c:v>
                </c:pt>
                <c:pt idx="40">
                  <c:v>14.8380541871921</c:v>
                </c:pt>
                <c:pt idx="41">
                  <c:v>14.639720853858799</c:v>
                </c:pt>
                <c:pt idx="42">
                  <c:v>7.40169055082848</c:v>
                </c:pt>
                <c:pt idx="43">
                  <c:v>7.4047208538587901</c:v>
                </c:pt>
                <c:pt idx="44">
                  <c:v>7.3547208538587903</c:v>
                </c:pt>
                <c:pt idx="45">
                  <c:v>7.3763875205254497</c:v>
                </c:pt>
                <c:pt idx="46">
                  <c:v>7.4797208538587903</c:v>
                </c:pt>
                <c:pt idx="47">
                  <c:v>22.340054187192099</c:v>
                </c:pt>
                <c:pt idx="48">
                  <c:v>22.579720853858799</c:v>
                </c:pt>
                <c:pt idx="49">
                  <c:v>22.209720853858801</c:v>
                </c:pt>
                <c:pt idx="50">
                  <c:v>22.2059113300493</c:v>
                </c:pt>
                <c:pt idx="51">
                  <c:v>22.073054187192099</c:v>
                </c:pt>
              </c:numCache>
            </c:numRef>
          </c:xVal>
          <c:yVal>
            <c:numRef>
              <c:f>'f29 exp'!$E$2:$E$53</c:f>
              <c:numCache>
                <c:formatCode>0.0000</c:formatCode>
                <c:ptCount val="52"/>
                <c:pt idx="0">
                  <c:v>11.3263235428765</c:v>
                </c:pt>
                <c:pt idx="1">
                  <c:v>11.637438279666201</c:v>
                </c:pt>
                <c:pt idx="2">
                  <c:v>11.731698964420399</c:v>
                </c:pt>
                <c:pt idx="3">
                  <c:v>11.463300733616199</c:v>
                </c:pt>
                <c:pt idx="4">
                  <c:v>10.6699083042877</c:v>
                </c:pt>
                <c:pt idx="5">
                  <c:v>11.221544101241999</c:v>
                </c:pt>
                <c:pt idx="6">
                  <c:v>11.3077937838473</c:v>
                </c:pt>
                <c:pt idx="7">
                  <c:v>10.9982964200123</c:v>
                </c:pt>
                <c:pt idx="8">
                  <c:v>10.2213557625132</c:v>
                </c:pt>
                <c:pt idx="9">
                  <c:v>10.105553870648601</c:v>
                </c:pt>
                <c:pt idx="10">
                  <c:v>11.4808116832052</c:v>
                </c:pt>
                <c:pt idx="11">
                  <c:v>8.3787183451768001</c:v>
                </c:pt>
                <c:pt idx="12">
                  <c:v>9.2292957488752005</c:v>
                </c:pt>
                <c:pt idx="13">
                  <c:v>9.2122081692611992</c:v>
                </c:pt>
                <c:pt idx="14">
                  <c:v>11.5594911310844</c:v>
                </c:pt>
                <c:pt idx="15">
                  <c:v>11.919133120263</c:v>
                </c:pt>
                <c:pt idx="16">
                  <c:v>11.729201853411199</c:v>
                </c:pt>
                <c:pt idx="17">
                  <c:v>12.035657980480201</c:v>
                </c:pt>
                <c:pt idx="18">
                  <c:v>14.0759022073096</c:v>
                </c:pt>
                <c:pt idx="19">
                  <c:v>14.096062423378401</c:v>
                </c:pt>
                <c:pt idx="20">
                  <c:v>14.043402084392699</c:v>
                </c:pt>
                <c:pt idx="21">
                  <c:v>13.9066612511988</c:v>
                </c:pt>
                <c:pt idx="22">
                  <c:v>14.438800000000001</c:v>
                </c:pt>
                <c:pt idx="23">
                  <c:v>14.45073</c:v>
                </c:pt>
                <c:pt idx="24">
                  <c:v>14.415369999999999</c:v>
                </c:pt>
                <c:pt idx="25">
                  <c:v>14.49009</c:v>
                </c:pt>
                <c:pt idx="26">
                  <c:v>14.44815</c:v>
                </c:pt>
                <c:pt idx="27">
                  <c:v>14.442449999999999</c:v>
                </c:pt>
                <c:pt idx="28">
                  <c:v>14.440580000000001</c:v>
                </c:pt>
                <c:pt idx="29">
                  <c:v>14.43802</c:v>
                </c:pt>
                <c:pt idx="30">
                  <c:v>14.46425</c:v>
                </c:pt>
                <c:pt idx="31">
                  <c:v>14.46762</c:v>
                </c:pt>
                <c:pt idx="32">
                  <c:v>14.47186</c:v>
                </c:pt>
                <c:pt idx="33">
                  <c:v>14.464980000000001</c:v>
                </c:pt>
                <c:pt idx="34">
                  <c:v>14.443429999999999</c:v>
                </c:pt>
                <c:pt idx="35">
                  <c:v>14.425990000000001</c:v>
                </c:pt>
                <c:pt idx="36">
                  <c:v>14.526139602205401</c:v>
                </c:pt>
                <c:pt idx="37">
                  <c:v>14.2390473735662</c:v>
                </c:pt>
                <c:pt idx="38">
                  <c:v>13.829804076679499</c:v>
                </c:pt>
                <c:pt idx="39">
                  <c:v>6.9209148709116004</c:v>
                </c:pt>
                <c:pt idx="40">
                  <c:v>6.3640417662628996</c:v>
                </c:pt>
                <c:pt idx="41">
                  <c:v>7.0356010431199003</c:v>
                </c:pt>
                <c:pt idx="42">
                  <c:v>3.83734185867731</c:v>
                </c:pt>
                <c:pt idx="43">
                  <c:v>3.9221330275375998</c:v>
                </c:pt>
                <c:pt idx="44">
                  <c:v>3.6340009716905</c:v>
                </c:pt>
                <c:pt idx="45">
                  <c:v>1.8665811468569</c:v>
                </c:pt>
                <c:pt idx="46">
                  <c:v>2.8435457282900001</c:v>
                </c:pt>
                <c:pt idx="47">
                  <c:v>9.4306215805797002</c:v>
                </c:pt>
                <c:pt idx="48">
                  <c:v>9.9201570621904995</c:v>
                </c:pt>
                <c:pt idx="49">
                  <c:v>9.8922546098122996</c:v>
                </c:pt>
                <c:pt idx="50">
                  <c:v>9.7248304068425</c:v>
                </c:pt>
                <c:pt idx="51">
                  <c:v>9.3517898518412004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2-5241-8DAD-B07C35162F67}"/>
            </c:ext>
          </c:extLst>
        </c:ser>
        <c:ser>
          <c:idx val="1"/>
          <c:order val="1"/>
          <c:tx>
            <c:strRef>
              <c:f>'f29 exp'!$G$5</c:f>
              <c:strCache>
                <c:ptCount val="1"/>
                <c:pt idx="0">
                  <c:v>dT1200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'f29 exp'!$B$54:$B$71</c:f>
              <c:numCache>
                <c:formatCode>0.00</c:formatCode>
                <c:ptCount val="18"/>
                <c:pt idx="0">
                  <c:v>36.617142857142902</c:v>
                </c:pt>
                <c:pt idx="1">
                  <c:v>36.08</c:v>
                </c:pt>
                <c:pt idx="2">
                  <c:v>36.49</c:v>
                </c:pt>
                <c:pt idx="3">
                  <c:v>36.087058823529397</c:v>
                </c:pt>
                <c:pt idx="4">
                  <c:v>35.904000000000003</c:v>
                </c:pt>
                <c:pt idx="5">
                  <c:v>35.733333333333299</c:v>
                </c:pt>
                <c:pt idx="6">
                  <c:v>35.448</c:v>
                </c:pt>
                <c:pt idx="7">
                  <c:v>31.689090909090901</c:v>
                </c:pt>
                <c:pt idx="8">
                  <c:v>32.700000000000003</c:v>
                </c:pt>
                <c:pt idx="9">
                  <c:v>32.648571428571401</c:v>
                </c:pt>
                <c:pt idx="10">
                  <c:v>32.106666666666698</c:v>
                </c:pt>
                <c:pt idx="11">
                  <c:v>32.896666666666697</c:v>
                </c:pt>
                <c:pt idx="12">
                  <c:v>32.985405405405402</c:v>
                </c:pt>
                <c:pt idx="13">
                  <c:v>33.305714285714302</c:v>
                </c:pt>
                <c:pt idx="14">
                  <c:v>32.832631578947399</c:v>
                </c:pt>
                <c:pt idx="15">
                  <c:v>33.334285714285699</c:v>
                </c:pt>
                <c:pt idx="16">
                  <c:v>33.225000000000001</c:v>
                </c:pt>
                <c:pt idx="17">
                  <c:v>32.3217391304348</c:v>
                </c:pt>
              </c:numCache>
            </c:numRef>
          </c:xVal>
          <c:yVal>
            <c:numRef>
              <c:f>'f29 exp'!$E$54:$E$71</c:f>
              <c:numCache>
                <c:formatCode>0.0000</c:formatCode>
                <c:ptCount val="18"/>
                <c:pt idx="0">
                  <c:v>11.83949</c:v>
                </c:pt>
                <c:pt idx="1">
                  <c:v>11.81202</c:v>
                </c:pt>
                <c:pt idx="2">
                  <c:v>11.79894</c:v>
                </c:pt>
                <c:pt idx="3">
                  <c:v>11.86886</c:v>
                </c:pt>
                <c:pt idx="4">
                  <c:v>11.84648</c:v>
                </c:pt>
                <c:pt idx="5">
                  <c:v>11.864330000000001</c:v>
                </c:pt>
                <c:pt idx="6">
                  <c:v>11.89611</c:v>
                </c:pt>
                <c:pt idx="7">
                  <c:v>10.36537</c:v>
                </c:pt>
                <c:pt idx="8">
                  <c:v>10.353059999999999</c:v>
                </c:pt>
                <c:pt idx="9">
                  <c:v>10.44379</c:v>
                </c:pt>
                <c:pt idx="10">
                  <c:v>10.384639999999999</c:v>
                </c:pt>
                <c:pt idx="11">
                  <c:v>10.361230000000001</c:v>
                </c:pt>
                <c:pt idx="12">
                  <c:v>10.40718</c:v>
                </c:pt>
                <c:pt idx="13">
                  <c:v>10.346780000000001</c:v>
                </c:pt>
                <c:pt idx="14">
                  <c:v>10.359819999999999</c:v>
                </c:pt>
                <c:pt idx="15">
                  <c:v>10.36524</c:v>
                </c:pt>
                <c:pt idx="16">
                  <c:v>10.38941</c:v>
                </c:pt>
                <c:pt idx="17">
                  <c:v>10.33353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2-5241-8DAD-B07C35162F67}"/>
            </c:ext>
          </c:extLst>
        </c:ser>
        <c:ser>
          <c:idx val="2"/>
          <c:order val="2"/>
          <c:tx>
            <c:strRef>
              <c:f>'f29 exp'!$G$10</c:f>
              <c:strCache>
                <c:ptCount val="1"/>
                <c:pt idx="0">
                  <c:v>dT2400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'f29 exp'!$B$72:$B$81</c:f>
              <c:numCache>
                <c:formatCode>0.00</c:formatCode>
                <c:ptCount val="10"/>
                <c:pt idx="0">
                  <c:v>21.139231826086998</c:v>
                </c:pt>
                <c:pt idx="1">
                  <c:v>17.2373090909091</c:v>
                </c:pt>
                <c:pt idx="2">
                  <c:v>16.927564318181801</c:v>
                </c:pt>
                <c:pt idx="3">
                  <c:v>16.713278418972301</c:v>
                </c:pt>
                <c:pt idx="4">
                  <c:v>12.3268687272727</c:v>
                </c:pt>
                <c:pt idx="5">
                  <c:v>12.5818797022333</c:v>
                </c:pt>
                <c:pt idx="6">
                  <c:v>12.5214976223776</c:v>
                </c:pt>
                <c:pt idx="7">
                  <c:v>4.8261221647058798</c:v>
                </c:pt>
                <c:pt idx="8">
                  <c:v>4.8615802197802198</c:v>
                </c:pt>
                <c:pt idx="9">
                  <c:v>4.9420218181818196</c:v>
                </c:pt>
              </c:numCache>
            </c:numRef>
          </c:xVal>
          <c:yVal>
            <c:numRef>
              <c:f>'f29 exp'!$E$72:$E$81</c:f>
              <c:numCache>
                <c:formatCode>0.0000</c:formatCode>
                <c:ptCount val="10"/>
                <c:pt idx="0">
                  <c:v>6.2711565643593996</c:v>
                </c:pt>
                <c:pt idx="1">
                  <c:v>5.2135797926878</c:v>
                </c:pt>
                <c:pt idx="2">
                  <c:v>4.6915795030355003</c:v>
                </c:pt>
                <c:pt idx="3">
                  <c:v>4.7642881541932001</c:v>
                </c:pt>
                <c:pt idx="4">
                  <c:v>3.3454697642065998</c:v>
                </c:pt>
                <c:pt idx="5">
                  <c:v>3.2783366562145</c:v>
                </c:pt>
                <c:pt idx="6">
                  <c:v>3.6713208703279001</c:v>
                </c:pt>
                <c:pt idx="7">
                  <c:v>0.66272657333910001</c:v>
                </c:pt>
                <c:pt idx="8">
                  <c:v>1.0648279209378</c:v>
                </c:pt>
                <c:pt idx="9">
                  <c:v>1.0436625537149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2-5241-8DAD-B07C35162F67}"/>
            </c:ext>
          </c:extLst>
        </c:ser>
        <c:ser>
          <c:idx val="3"/>
          <c:order val="3"/>
          <c:tx>
            <c:strRef>
              <c:f>'f29 exp'!$J$1</c:f>
              <c:strCache>
                <c:ptCount val="1"/>
                <c:pt idx="0">
                  <c:v>REBCO-COLDMASS 20 um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'f29 exp'!$I$2:$I$55</c:f>
              <c:numCache>
                <c:formatCode>General</c:formatCode>
                <c:ptCount val="54"/>
                <c:pt idx="0">
                  <c:v>7.5</c:v>
                </c:pt>
                <c:pt idx="1">
                  <c:v>8.25</c:v>
                </c:pt>
                <c:pt idx="2">
                  <c:v>9</c:v>
                </c:pt>
                <c:pt idx="3">
                  <c:v>9.75</c:v>
                </c:pt>
                <c:pt idx="4">
                  <c:v>10.5</c:v>
                </c:pt>
                <c:pt idx="5">
                  <c:v>11.25</c:v>
                </c:pt>
                <c:pt idx="6">
                  <c:v>12</c:v>
                </c:pt>
                <c:pt idx="7">
                  <c:v>12.75</c:v>
                </c:pt>
                <c:pt idx="8">
                  <c:v>13.5</c:v>
                </c:pt>
                <c:pt idx="9">
                  <c:v>14.25</c:v>
                </c:pt>
                <c:pt idx="10">
                  <c:v>15</c:v>
                </c:pt>
                <c:pt idx="11">
                  <c:v>15.75</c:v>
                </c:pt>
                <c:pt idx="12">
                  <c:v>16.5</c:v>
                </c:pt>
                <c:pt idx="13">
                  <c:v>17.25</c:v>
                </c:pt>
                <c:pt idx="14">
                  <c:v>18</c:v>
                </c:pt>
                <c:pt idx="15">
                  <c:v>18.75</c:v>
                </c:pt>
                <c:pt idx="16">
                  <c:v>19.5</c:v>
                </c:pt>
                <c:pt idx="17">
                  <c:v>20.25</c:v>
                </c:pt>
                <c:pt idx="18">
                  <c:v>21</c:v>
                </c:pt>
                <c:pt idx="19">
                  <c:v>21.75</c:v>
                </c:pt>
                <c:pt idx="20">
                  <c:v>22.5</c:v>
                </c:pt>
                <c:pt idx="21">
                  <c:v>23.25</c:v>
                </c:pt>
                <c:pt idx="22">
                  <c:v>24</c:v>
                </c:pt>
                <c:pt idx="23">
                  <c:v>24.75</c:v>
                </c:pt>
                <c:pt idx="24">
                  <c:v>25.5</c:v>
                </c:pt>
                <c:pt idx="25">
                  <c:v>26.25</c:v>
                </c:pt>
                <c:pt idx="26">
                  <c:v>27</c:v>
                </c:pt>
                <c:pt idx="27">
                  <c:v>27.75</c:v>
                </c:pt>
                <c:pt idx="28">
                  <c:v>28.5</c:v>
                </c:pt>
                <c:pt idx="29">
                  <c:v>29.25</c:v>
                </c:pt>
                <c:pt idx="30">
                  <c:v>30</c:v>
                </c:pt>
                <c:pt idx="31">
                  <c:v>30.75</c:v>
                </c:pt>
                <c:pt idx="32">
                  <c:v>31.5</c:v>
                </c:pt>
                <c:pt idx="33">
                  <c:v>32.25</c:v>
                </c:pt>
                <c:pt idx="34">
                  <c:v>33</c:v>
                </c:pt>
                <c:pt idx="35">
                  <c:v>33.75</c:v>
                </c:pt>
                <c:pt idx="36">
                  <c:v>34.5</c:v>
                </c:pt>
                <c:pt idx="37">
                  <c:v>35.25</c:v>
                </c:pt>
                <c:pt idx="38">
                  <c:v>36</c:v>
                </c:pt>
                <c:pt idx="39">
                  <c:v>36.75</c:v>
                </c:pt>
                <c:pt idx="40">
                  <c:v>37.5</c:v>
                </c:pt>
                <c:pt idx="41">
                  <c:v>34.799999999999997</c:v>
                </c:pt>
                <c:pt idx="42">
                  <c:v>35.4</c:v>
                </c:pt>
                <c:pt idx="43">
                  <c:v>36</c:v>
                </c:pt>
                <c:pt idx="44">
                  <c:v>36.6</c:v>
                </c:pt>
                <c:pt idx="45">
                  <c:v>37.200000000000003</c:v>
                </c:pt>
                <c:pt idx="46">
                  <c:v>4.8</c:v>
                </c:pt>
                <c:pt idx="47">
                  <c:v>7.2</c:v>
                </c:pt>
                <c:pt idx="48">
                  <c:v>9.6</c:v>
                </c:pt>
                <c:pt idx="49">
                  <c:v>12</c:v>
                </c:pt>
                <c:pt idx="50">
                  <c:v>14.4</c:v>
                </c:pt>
                <c:pt idx="51">
                  <c:v>16.8</c:v>
                </c:pt>
                <c:pt idx="52">
                  <c:v>19.2</c:v>
                </c:pt>
                <c:pt idx="53">
                  <c:v>21.6</c:v>
                </c:pt>
              </c:numCache>
            </c:numRef>
          </c:xVal>
          <c:yVal>
            <c:numRef>
              <c:f>'f29 exp'!$J$2:$J$55</c:f>
              <c:numCache>
                <c:formatCode>General</c:formatCode>
                <c:ptCount val="54"/>
                <c:pt idx="0">
                  <c:v>2.8673000000000002</c:v>
                </c:pt>
                <c:pt idx="1">
                  <c:v>3.1536</c:v>
                </c:pt>
                <c:pt idx="2">
                  <c:v>3.4398</c:v>
                </c:pt>
                <c:pt idx="3">
                  <c:v>3.7259000000000002</c:v>
                </c:pt>
                <c:pt idx="4">
                  <c:v>4.0117000000000003</c:v>
                </c:pt>
                <c:pt idx="5">
                  <c:v>4.2971000000000004</c:v>
                </c:pt>
                <c:pt idx="6">
                  <c:v>4.5823999999999998</c:v>
                </c:pt>
                <c:pt idx="7">
                  <c:v>4.8673999999999999</c:v>
                </c:pt>
                <c:pt idx="8">
                  <c:v>5.1523000000000003</c:v>
                </c:pt>
                <c:pt idx="9">
                  <c:v>5.4370000000000003</c:v>
                </c:pt>
                <c:pt idx="10">
                  <c:v>5.7215999999999996</c:v>
                </c:pt>
                <c:pt idx="11">
                  <c:v>6.0060000000000002</c:v>
                </c:pt>
                <c:pt idx="12">
                  <c:v>6.2903000000000002</c:v>
                </c:pt>
                <c:pt idx="13">
                  <c:v>6.5746000000000002</c:v>
                </c:pt>
                <c:pt idx="14">
                  <c:v>6.859</c:v>
                </c:pt>
                <c:pt idx="15">
                  <c:v>7.1433</c:v>
                </c:pt>
                <c:pt idx="16">
                  <c:v>7.4276</c:v>
                </c:pt>
                <c:pt idx="17">
                  <c:v>7.7119</c:v>
                </c:pt>
                <c:pt idx="18">
                  <c:v>7.9962</c:v>
                </c:pt>
                <c:pt idx="19">
                  <c:v>8.2800999999999991</c:v>
                </c:pt>
                <c:pt idx="20">
                  <c:v>8.5638000000000005</c:v>
                </c:pt>
                <c:pt idx="21">
                  <c:v>8.8480000000000008</c:v>
                </c:pt>
                <c:pt idx="22">
                  <c:v>9.1312999999999995</c:v>
                </c:pt>
                <c:pt idx="23">
                  <c:v>9.4143000000000008</c:v>
                </c:pt>
                <c:pt idx="24">
                  <c:v>9.6971000000000007</c:v>
                </c:pt>
                <c:pt idx="25">
                  <c:v>9.9801000000000002</c:v>
                </c:pt>
                <c:pt idx="26">
                  <c:v>10.263</c:v>
                </c:pt>
                <c:pt idx="27">
                  <c:v>10.545999999999999</c:v>
                </c:pt>
                <c:pt idx="28">
                  <c:v>10.829000000000001</c:v>
                </c:pt>
                <c:pt idx="29">
                  <c:v>11.112</c:v>
                </c:pt>
                <c:pt idx="30">
                  <c:v>11.395</c:v>
                </c:pt>
                <c:pt idx="31">
                  <c:v>11.678000000000001</c:v>
                </c:pt>
                <c:pt idx="32">
                  <c:v>11.961</c:v>
                </c:pt>
                <c:pt idx="33">
                  <c:v>12.244</c:v>
                </c:pt>
                <c:pt idx="34">
                  <c:v>12.526</c:v>
                </c:pt>
                <c:pt idx="35">
                  <c:v>12.808999999999999</c:v>
                </c:pt>
                <c:pt idx="36">
                  <c:v>13.090999999999999</c:v>
                </c:pt>
                <c:pt idx="37">
                  <c:v>13.372999999999999</c:v>
                </c:pt>
                <c:pt idx="38">
                  <c:v>13.654999999999999</c:v>
                </c:pt>
                <c:pt idx="39">
                  <c:v>13.936999999999999</c:v>
                </c:pt>
                <c:pt idx="40">
                  <c:v>14.218999999999999</c:v>
                </c:pt>
                <c:pt idx="41">
                  <c:v>11.263999999999999</c:v>
                </c:pt>
                <c:pt idx="42">
                  <c:v>11.457000000000001</c:v>
                </c:pt>
                <c:pt idx="43">
                  <c:v>11.65</c:v>
                </c:pt>
                <c:pt idx="44">
                  <c:v>11.843</c:v>
                </c:pt>
                <c:pt idx="45">
                  <c:v>12.036</c:v>
                </c:pt>
                <c:pt idx="46">
                  <c:v>1.5307999999999999</c:v>
                </c:pt>
                <c:pt idx="47">
                  <c:v>2.2953000000000001</c:v>
                </c:pt>
                <c:pt idx="48">
                  <c:v>3.0594000000000001</c:v>
                </c:pt>
                <c:pt idx="49">
                  <c:v>3.8228</c:v>
                </c:pt>
                <c:pt idx="50">
                  <c:v>4.5843999999999996</c:v>
                </c:pt>
                <c:pt idx="51">
                  <c:v>5.3445999999999998</c:v>
                </c:pt>
                <c:pt idx="52">
                  <c:v>6.1036000000000001</c:v>
                </c:pt>
                <c:pt idx="53">
                  <c:v>6.8621999999999996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2-5241-8DAD-B07C35162F67}"/>
            </c:ext>
          </c:extLst>
        </c:ser>
        <c:ser>
          <c:idx val="4"/>
          <c:order val="4"/>
          <c:tx>
            <c:strRef>
              <c:f>'f29 exp'!$K$1</c:f>
              <c:strCache>
                <c:ptCount val="1"/>
                <c:pt idx="0">
                  <c:v>REBCO-COLDMASS 22um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'f29 exp'!$I$2:$I$55</c:f>
              <c:numCache>
                <c:formatCode>General</c:formatCode>
                <c:ptCount val="54"/>
                <c:pt idx="0">
                  <c:v>7.5</c:v>
                </c:pt>
                <c:pt idx="1">
                  <c:v>8.25</c:v>
                </c:pt>
                <c:pt idx="2">
                  <c:v>9</c:v>
                </c:pt>
                <c:pt idx="3">
                  <c:v>9.75</c:v>
                </c:pt>
                <c:pt idx="4">
                  <c:v>10.5</c:v>
                </c:pt>
                <c:pt idx="5">
                  <c:v>11.25</c:v>
                </c:pt>
                <c:pt idx="6">
                  <c:v>12</c:v>
                </c:pt>
                <c:pt idx="7">
                  <c:v>12.75</c:v>
                </c:pt>
                <c:pt idx="8">
                  <c:v>13.5</c:v>
                </c:pt>
                <c:pt idx="9">
                  <c:v>14.25</c:v>
                </c:pt>
                <c:pt idx="10">
                  <c:v>15</c:v>
                </c:pt>
                <c:pt idx="11">
                  <c:v>15.75</c:v>
                </c:pt>
                <c:pt idx="12">
                  <c:v>16.5</c:v>
                </c:pt>
                <c:pt idx="13">
                  <c:v>17.25</c:v>
                </c:pt>
                <c:pt idx="14">
                  <c:v>18</c:v>
                </c:pt>
                <c:pt idx="15">
                  <c:v>18.75</c:v>
                </c:pt>
                <c:pt idx="16">
                  <c:v>19.5</c:v>
                </c:pt>
                <c:pt idx="17">
                  <c:v>20.25</c:v>
                </c:pt>
                <c:pt idx="18">
                  <c:v>21</c:v>
                </c:pt>
                <c:pt idx="19">
                  <c:v>21.75</c:v>
                </c:pt>
                <c:pt idx="20">
                  <c:v>22.5</c:v>
                </c:pt>
                <c:pt idx="21">
                  <c:v>23.25</c:v>
                </c:pt>
                <c:pt idx="22">
                  <c:v>24</c:v>
                </c:pt>
                <c:pt idx="23">
                  <c:v>24.75</c:v>
                </c:pt>
                <c:pt idx="24">
                  <c:v>25.5</c:v>
                </c:pt>
                <c:pt idx="25">
                  <c:v>26.25</c:v>
                </c:pt>
                <c:pt idx="26">
                  <c:v>27</c:v>
                </c:pt>
                <c:pt idx="27">
                  <c:v>27.75</c:v>
                </c:pt>
                <c:pt idx="28">
                  <c:v>28.5</c:v>
                </c:pt>
                <c:pt idx="29">
                  <c:v>29.25</c:v>
                </c:pt>
                <c:pt idx="30">
                  <c:v>30</c:v>
                </c:pt>
                <c:pt idx="31">
                  <c:v>30.75</c:v>
                </c:pt>
                <c:pt idx="32">
                  <c:v>31.5</c:v>
                </c:pt>
                <c:pt idx="33">
                  <c:v>32.25</c:v>
                </c:pt>
                <c:pt idx="34">
                  <c:v>33</c:v>
                </c:pt>
                <c:pt idx="35">
                  <c:v>33.75</c:v>
                </c:pt>
                <c:pt idx="36">
                  <c:v>34.5</c:v>
                </c:pt>
                <c:pt idx="37">
                  <c:v>35.25</c:v>
                </c:pt>
                <c:pt idx="38">
                  <c:v>36</c:v>
                </c:pt>
                <c:pt idx="39">
                  <c:v>36.75</c:v>
                </c:pt>
                <c:pt idx="40">
                  <c:v>37.5</c:v>
                </c:pt>
                <c:pt idx="41">
                  <c:v>34.799999999999997</c:v>
                </c:pt>
                <c:pt idx="42">
                  <c:v>35.4</c:v>
                </c:pt>
                <c:pt idx="43">
                  <c:v>36</c:v>
                </c:pt>
                <c:pt idx="44">
                  <c:v>36.6</c:v>
                </c:pt>
                <c:pt idx="45">
                  <c:v>37.200000000000003</c:v>
                </c:pt>
                <c:pt idx="46">
                  <c:v>4.8</c:v>
                </c:pt>
                <c:pt idx="47">
                  <c:v>7.2</c:v>
                </c:pt>
                <c:pt idx="48">
                  <c:v>9.6</c:v>
                </c:pt>
                <c:pt idx="49">
                  <c:v>12</c:v>
                </c:pt>
                <c:pt idx="50">
                  <c:v>14.4</c:v>
                </c:pt>
                <c:pt idx="51">
                  <c:v>16.8</c:v>
                </c:pt>
                <c:pt idx="52">
                  <c:v>19.2</c:v>
                </c:pt>
                <c:pt idx="53">
                  <c:v>21.6</c:v>
                </c:pt>
              </c:numCache>
            </c:numRef>
          </c:xVal>
          <c:yVal>
            <c:numRef>
              <c:f>'f29 exp'!$K$2:$K$55</c:f>
              <c:numCache>
                <c:formatCode>General</c:formatCode>
                <c:ptCount val="54"/>
                <c:pt idx="0">
                  <c:v>3.0417999999999998</c:v>
                </c:pt>
                <c:pt idx="1">
                  <c:v>3.3454999999999999</c:v>
                </c:pt>
                <c:pt idx="2">
                  <c:v>3.6490999999999998</c:v>
                </c:pt>
                <c:pt idx="3">
                  <c:v>3.9523000000000001</c:v>
                </c:pt>
                <c:pt idx="4">
                  <c:v>4.2553000000000001</c:v>
                </c:pt>
                <c:pt idx="5">
                  <c:v>4.5579000000000001</c:v>
                </c:pt>
                <c:pt idx="6">
                  <c:v>4.8604000000000003</c:v>
                </c:pt>
                <c:pt idx="7">
                  <c:v>5.1626000000000003</c:v>
                </c:pt>
                <c:pt idx="8">
                  <c:v>5.4645999999999999</c:v>
                </c:pt>
                <c:pt idx="9">
                  <c:v>5.7664999999999997</c:v>
                </c:pt>
                <c:pt idx="10">
                  <c:v>6.0682</c:v>
                </c:pt>
                <c:pt idx="11">
                  <c:v>6.3697999999999997</c:v>
                </c:pt>
                <c:pt idx="12">
                  <c:v>6.6715</c:v>
                </c:pt>
                <c:pt idx="13">
                  <c:v>6.9730999999999996</c:v>
                </c:pt>
                <c:pt idx="14">
                  <c:v>7.2747000000000002</c:v>
                </c:pt>
                <c:pt idx="15">
                  <c:v>7.5763999999999996</c:v>
                </c:pt>
                <c:pt idx="16">
                  <c:v>7.8779000000000003</c:v>
                </c:pt>
                <c:pt idx="17">
                  <c:v>8.1792999999999996</c:v>
                </c:pt>
                <c:pt idx="18">
                  <c:v>8.4802999999999997</c:v>
                </c:pt>
                <c:pt idx="19">
                  <c:v>8.7819000000000003</c:v>
                </c:pt>
                <c:pt idx="20">
                  <c:v>9.0823999999999998</c:v>
                </c:pt>
                <c:pt idx="21">
                  <c:v>9.3826999999999998</c:v>
                </c:pt>
                <c:pt idx="22">
                  <c:v>9.6827000000000005</c:v>
                </c:pt>
                <c:pt idx="23">
                  <c:v>9.9829000000000008</c:v>
                </c:pt>
                <c:pt idx="24">
                  <c:v>10.282999999999999</c:v>
                </c:pt>
                <c:pt idx="25">
                  <c:v>10.583</c:v>
                </c:pt>
                <c:pt idx="26">
                  <c:v>10.884</c:v>
                </c:pt>
                <c:pt idx="27">
                  <c:v>11.183999999999999</c:v>
                </c:pt>
                <c:pt idx="28">
                  <c:v>11.484</c:v>
                </c:pt>
                <c:pt idx="29">
                  <c:v>11.784000000000001</c:v>
                </c:pt>
                <c:pt idx="30">
                  <c:v>12.084</c:v>
                </c:pt>
                <c:pt idx="31">
                  <c:v>12.384</c:v>
                </c:pt>
                <c:pt idx="32">
                  <c:v>12.683999999999999</c:v>
                </c:pt>
                <c:pt idx="33">
                  <c:v>12.983000000000001</c:v>
                </c:pt>
                <c:pt idx="34">
                  <c:v>13.282999999999999</c:v>
                </c:pt>
                <c:pt idx="35">
                  <c:v>13.582000000000001</c:v>
                </c:pt>
                <c:pt idx="36">
                  <c:v>13.881</c:v>
                </c:pt>
                <c:pt idx="37">
                  <c:v>14.18</c:v>
                </c:pt>
                <c:pt idx="38">
                  <c:v>14.478999999999999</c:v>
                </c:pt>
                <c:pt idx="39">
                  <c:v>14.779</c:v>
                </c:pt>
                <c:pt idx="40">
                  <c:v>15.077999999999999</c:v>
                </c:pt>
                <c:pt idx="41">
                  <c:v>11.946</c:v>
                </c:pt>
                <c:pt idx="42">
                  <c:v>12.15</c:v>
                </c:pt>
                <c:pt idx="43">
                  <c:v>12.355</c:v>
                </c:pt>
                <c:pt idx="44">
                  <c:v>12.558999999999999</c:v>
                </c:pt>
                <c:pt idx="45">
                  <c:v>12.763</c:v>
                </c:pt>
                <c:pt idx="46">
                  <c:v>1.6241000000000001</c:v>
                </c:pt>
                <c:pt idx="47">
                  <c:v>2.4352</c:v>
                </c:pt>
                <c:pt idx="48">
                  <c:v>3.2458</c:v>
                </c:pt>
                <c:pt idx="49">
                  <c:v>4.0552000000000001</c:v>
                </c:pt>
                <c:pt idx="50">
                  <c:v>4.8627000000000002</c:v>
                </c:pt>
                <c:pt idx="51">
                  <c:v>5.6688000000000001</c:v>
                </c:pt>
                <c:pt idx="52">
                  <c:v>6.4737</c:v>
                </c:pt>
                <c:pt idx="53">
                  <c:v>7.2785000000000002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72-5241-8DAD-B07C35162F67}"/>
            </c:ext>
          </c:extLst>
        </c:ser>
        <c:ser>
          <c:idx val="5"/>
          <c:order val="5"/>
          <c:tx>
            <c:strRef>
              <c:f>'f29 exp'!$L$1</c:f>
              <c:strCache>
                <c:ptCount val="1"/>
                <c:pt idx="0">
                  <c:v>REBCO-COLDMASS 24um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'f29 exp'!$I$2:$I$55</c:f>
              <c:numCache>
                <c:formatCode>General</c:formatCode>
                <c:ptCount val="54"/>
                <c:pt idx="0">
                  <c:v>7.5</c:v>
                </c:pt>
                <c:pt idx="1">
                  <c:v>8.25</c:v>
                </c:pt>
                <c:pt idx="2">
                  <c:v>9</c:v>
                </c:pt>
                <c:pt idx="3">
                  <c:v>9.75</c:v>
                </c:pt>
                <c:pt idx="4">
                  <c:v>10.5</c:v>
                </c:pt>
                <c:pt idx="5">
                  <c:v>11.25</c:v>
                </c:pt>
                <c:pt idx="6">
                  <c:v>12</c:v>
                </c:pt>
                <c:pt idx="7">
                  <c:v>12.75</c:v>
                </c:pt>
                <c:pt idx="8">
                  <c:v>13.5</c:v>
                </c:pt>
                <c:pt idx="9">
                  <c:v>14.25</c:v>
                </c:pt>
                <c:pt idx="10">
                  <c:v>15</c:v>
                </c:pt>
                <c:pt idx="11">
                  <c:v>15.75</c:v>
                </c:pt>
                <c:pt idx="12">
                  <c:v>16.5</c:v>
                </c:pt>
                <c:pt idx="13">
                  <c:v>17.25</c:v>
                </c:pt>
                <c:pt idx="14">
                  <c:v>18</c:v>
                </c:pt>
                <c:pt idx="15">
                  <c:v>18.75</c:v>
                </c:pt>
                <c:pt idx="16">
                  <c:v>19.5</c:v>
                </c:pt>
                <c:pt idx="17">
                  <c:v>20.25</c:v>
                </c:pt>
                <c:pt idx="18">
                  <c:v>21</c:v>
                </c:pt>
                <c:pt idx="19">
                  <c:v>21.75</c:v>
                </c:pt>
                <c:pt idx="20">
                  <c:v>22.5</c:v>
                </c:pt>
                <c:pt idx="21">
                  <c:v>23.25</c:v>
                </c:pt>
                <c:pt idx="22">
                  <c:v>24</c:v>
                </c:pt>
                <c:pt idx="23">
                  <c:v>24.75</c:v>
                </c:pt>
                <c:pt idx="24">
                  <c:v>25.5</c:v>
                </c:pt>
                <c:pt idx="25">
                  <c:v>26.25</c:v>
                </c:pt>
                <c:pt idx="26">
                  <c:v>27</c:v>
                </c:pt>
                <c:pt idx="27">
                  <c:v>27.75</c:v>
                </c:pt>
                <c:pt idx="28">
                  <c:v>28.5</c:v>
                </c:pt>
                <c:pt idx="29">
                  <c:v>29.25</c:v>
                </c:pt>
                <c:pt idx="30">
                  <c:v>30</c:v>
                </c:pt>
                <c:pt idx="31">
                  <c:v>30.75</c:v>
                </c:pt>
                <c:pt idx="32">
                  <c:v>31.5</c:v>
                </c:pt>
                <c:pt idx="33">
                  <c:v>32.25</c:v>
                </c:pt>
                <c:pt idx="34">
                  <c:v>33</c:v>
                </c:pt>
                <c:pt idx="35">
                  <c:v>33.75</c:v>
                </c:pt>
                <c:pt idx="36">
                  <c:v>34.5</c:v>
                </c:pt>
                <c:pt idx="37">
                  <c:v>35.25</c:v>
                </c:pt>
                <c:pt idx="38">
                  <c:v>36</c:v>
                </c:pt>
                <c:pt idx="39">
                  <c:v>36.75</c:v>
                </c:pt>
                <c:pt idx="40">
                  <c:v>37.5</c:v>
                </c:pt>
                <c:pt idx="41">
                  <c:v>34.799999999999997</c:v>
                </c:pt>
                <c:pt idx="42">
                  <c:v>35.4</c:v>
                </c:pt>
                <c:pt idx="43">
                  <c:v>36</c:v>
                </c:pt>
                <c:pt idx="44">
                  <c:v>36.6</c:v>
                </c:pt>
                <c:pt idx="45">
                  <c:v>37.200000000000003</c:v>
                </c:pt>
                <c:pt idx="46">
                  <c:v>4.8</c:v>
                </c:pt>
                <c:pt idx="47">
                  <c:v>7.2</c:v>
                </c:pt>
                <c:pt idx="48">
                  <c:v>9.6</c:v>
                </c:pt>
                <c:pt idx="49">
                  <c:v>12</c:v>
                </c:pt>
                <c:pt idx="50">
                  <c:v>14.4</c:v>
                </c:pt>
                <c:pt idx="51">
                  <c:v>16.8</c:v>
                </c:pt>
                <c:pt idx="52">
                  <c:v>19.2</c:v>
                </c:pt>
                <c:pt idx="53">
                  <c:v>21.6</c:v>
                </c:pt>
              </c:numCache>
            </c:numRef>
          </c:xVal>
          <c:yVal>
            <c:numRef>
              <c:f>'f29 exp'!$L$2:$L$55</c:f>
              <c:numCache>
                <c:formatCode>General</c:formatCode>
                <c:ptCount val="54"/>
                <c:pt idx="0">
                  <c:v>3.2090000000000001</c:v>
                </c:pt>
                <c:pt idx="1">
                  <c:v>3.5293999999999999</c:v>
                </c:pt>
                <c:pt idx="2">
                  <c:v>3.8494999999999999</c:v>
                </c:pt>
                <c:pt idx="3">
                  <c:v>4.1692</c:v>
                </c:pt>
                <c:pt idx="4">
                  <c:v>4.4885000000000002</c:v>
                </c:pt>
                <c:pt idx="5">
                  <c:v>4.8076999999999996</c:v>
                </c:pt>
                <c:pt idx="6">
                  <c:v>5.1265999999999998</c:v>
                </c:pt>
                <c:pt idx="7">
                  <c:v>5.4452999999999996</c:v>
                </c:pt>
                <c:pt idx="8">
                  <c:v>5.7637</c:v>
                </c:pt>
                <c:pt idx="9">
                  <c:v>6.0819999999999999</c:v>
                </c:pt>
                <c:pt idx="10">
                  <c:v>6.4001999999999999</c:v>
                </c:pt>
                <c:pt idx="11">
                  <c:v>6.7183999999999999</c:v>
                </c:pt>
                <c:pt idx="12">
                  <c:v>7.0366999999999997</c:v>
                </c:pt>
                <c:pt idx="13">
                  <c:v>7.3548999999999998</c:v>
                </c:pt>
                <c:pt idx="14">
                  <c:v>7.6730999999999998</c:v>
                </c:pt>
                <c:pt idx="15">
                  <c:v>7.9912000000000001</c:v>
                </c:pt>
                <c:pt idx="16">
                  <c:v>8.3089999999999993</c:v>
                </c:pt>
                <c:pt idx="17">
                  <c:v>8.6272000000000002</c:v>
                </c:pt>
                <c:pt idx="18">
                  <c:v>8.9443999999999999</c:v>
                </c:pt>
                <c:pt idx="19">
                  <c:v>9.2613000000000003</c:v>
                </c:pt>
                <c:pt idx="20">
                  <c:v>9.5778999999999996</c:v>
                </c:pt>
                <c:pt idx="21">
                  <c:v>9.8945000000000007</c:v>
                </c:pt>
                <c:pt idx="22">
                  <c:v>10.211</c:v>
                </c:pt>
                <c:pt idx="23">
                  <c:v>10.528</c:v>
                </c:pt>
                <c:pt idx="24">
                  <c:v>10.845000000000001</c:v>
                </c:pt>
                <c:pt idx="25">
                  <c:v>11.161</c:v>
                </c:pt>
                <c:pt idx="26">
                  <c:v>11.478</c:v>
                </c:pt>
                <c:pt idx="27">
                  <c:v>11.795</c:v>
                </c:pt>
                <c:pt idx="28">
                  <c:v>12.111000000000001</c:v>
                </c:pt>
                <c:pt idx="29">
                  <c:v>12.428000000000001</c:v>
                </c:pt>
                <c:pt idx="30">
                  <c:v>12.744</c:v>
                </c:pt>
                <c:pt idx="31">
                  <c:v>13.06</c:v>
                </c:pt>
                <c:pt idx="32">
                  <c:v>13.375</c:v>
                </c:pt>
                <c:pt idx="33">
                  <c:v>13.691000000000001</c:v>
                </c:pt>
                <c:pt idx="34">
                  <c:v>14.007</c:v>
                </c:pt>
                <c:pt idx="35">
                  <c:v>14.321999999999999</c:v>
                </c:pt>
                <c:pt idx="36">
                  <c:v>14.638</c:v>
                </c:pt>
                <c:pt idx="37">
                  <c:v>14.952999999999999</c:v>
                </c:pt>
                <c:pt idx="38">
                  <c:v>15.269</c:v>
                </c:pt>
                <c:pt idx="39">
                  <c:v>15.585000000000001</c:v>
                </c:pt>
                <c:pt idx="40">
                  <c:v>15.9</c:v>
                </c:pt>
                <c:pt idx="41">
                  <c:v>12.598000000000001</c:v>
                </c:pt>
                <c:pt idx="42">
                  <c:v>12.813000000000001</c:v>
                </c:pt>
                <c:pt idx="43">
                  <c:v>13.029</c:v>
                </c:pt>
                <c:pt idx="44">
                  <c:v>13.244</c:v>
                </c:pt>
                <c:pt idx="45">
                  <c:v>13.459</c:v>
                </c:pt>
                <c:pt idx="46">
                  <c:v>1.7135</c:v>
                </c:pt>
                <c:pt idx="47">
                  <c:v>2.5691999999999999</c:v>
                </c:pt>
                <c:pt idx="48">
                  <c:v>3.4243000000000001</c:v>
                </c:pt>
                <c:pt idx="49">
                  <c:v>4.2778999999999998</c:v>
                </c:pt>
                <c:pt idx="50">
                  <c:v>5.1292999999999997</c:v>
                </c:pt>
                <c:pt idx="51">
                  <c:v>5.9791999999999996</c:v>
                </c:pt>
                <c:pt idx="52">
                  <c:v>6.8282999999999996</c:v>
                </c:pt>
                <c:pt idx="53">
                  <c:v>7.6773999999999996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72-5241-8DAD-B07C3516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5335"/>
        <c:axId val="12678828"/>
      </c:scatterChart>
      <c:valAx>
        <c:axId val="49335335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12678828"/>
        <c:crossesAt val="0"/>
        <c:crossBetween val="between"/>
      </c:valAx>
      <c:valAx>
        <c:axId val="126788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100" b="0" strike="noStrike" spc="-1">
                <a:latin typeface="Arial"/>
              </a:defRPr>
            </a:pPr>
            <a:endParaRPr lang="en-US"/>
          </a:p>
        </c:txPr>
        <c:crossAx val="49335335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2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"/>
          <c:y val="6.8862727341332794E-2"/>
          <c:w val="0.81611342219203697"/>
          <c:h val="0.89540412044373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'f37 exp'!$E$1</c:f>
              <c:strCache>
                <c:ptCount val="1"/>
                <c:pt idx="0">
                  <c:v>dT ON [K] 150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'f37 exp'!$B$2:$B$36</c:f>
              <c:numCache>
                <c:formatCode>General</c:formatCode>
                <c:ptCount val="35"/>
                <c:pt idx="0">
                  <c:v>35.739227963525799</c:v>
                </c:pt>
                <c:pt idx="1">
                  <c:v>35.223751773049699</c:v>
                </c:pt>
                <c:pt idx="2">
                  <c:v>35.419585106383003</c:v>
                </c:pt>
                <c:pt idx="3">
                  <c:v>35.223751773049699</c:v>
                </c:pt>
                <c:pt idx="4">
                  <c:v>35.765437499999997</c:v>
                </c:pt>
                <c:pt idx="5">
                  <c:v>47.3503512931035</c:v>
                </c:pt>
                <c:pt idx="6">
                  <c:v>48.852937500000003</c:v>
                </c:pt>
                <c:pt idx="7">
                  <c:v>48.894604166666703</c:v>
                </c:pt>
                <c:pt idx="8">
                  <c:v>48.2733920454545</c:v>
                </c:pt>
                <c:pt idx="9">
                  <c:v>48.467585526315801</c:v>
                </c:pt>
                <c:pt idx="10">
                  <c:v>11.2898035714286</c:v>
                </c:pt>
                <c:pt idx="11">
                  <c:v>11.4200416666667</c:v>
                </c:pt>
                <c:pt idx="12">
                  <c:v>11.463374999999999</c:v>
                </c:pt>
                <c:pt idx="13">
                  <c:v>11.583375</c:v>
                </c:pt>
                <c:pt idx="14">
                  <c:v>12.3363355263158</c:v>
                </c:pt>
                <c:pt idx="15">
                  <c:v>6.24848863636364</c:v>
                </c:pt>
                <c:pt idx="16">
                  <c:v>6.2942678571428603</c:v>
                </c:pt>
                <c:pt idx="17">
                  <c:v>6.3049821428571402</c:v>
                </c:pt>
                <c:pt idx="18">
                  <c:v>6.3878942307692297</c:v>
                </c:pt>
                <c:pt idx="19">
                  <c:v>49.7139248120301</c:v>
                </c:pt>
                <c:pt idx="20">
                  <c:v>49.7032105263158</c:v>
                </c:pt>
                <c:pt idx="21">
                  <c:v>48.128210526315797</c:v>
                </c:pt>
                <c:pt idx="22">
                  <c:v>28.2210676691729</c:v>
                </c:pt>
                <c:pt idx="23">
                  <c:v>28.217684210526301</c:v>
                </c:pt>
                <c:pt idx="24">
                  <c:v>28.178210526315802</c:v>
                </c:pt>
                <c:pt idx="25">
                  <c:v>28.296631578947402</c:v>
                </c:pt>
                <c:pt idx="26">
                  <c:v>19.118666666666702</c:v>
                </c:pt>
                <c:pt idx="27">
                  <c:v>19.509291666666702</c:v>
                </c:pt>
                <c:pt idx="28">
                  <c:v>19.262784313725501</c:v>
                </c:pt>
                <c:pt idx="29">
                  <c:v>19.344982456140301</c:v>
                </c:pt>
                <c:pt idx="30">
                  <c:v>54.812416666666699</c:v>
                </c:pt>
                <c:pt idx="31">
                  <c:v>55.223839080459797</c:v>
                </c:pt>
                <c:pt idx="32">
                  <c:v>55.842350877192999</c:v>
                </c:pt>
                <c:pt idx="33">
                  <c:v>56.351999999999997</c:v>
                </c:pt>
                <c:pt idx="34">
                  <c:v>56.515095238095199</c:v>
                </c:pt>
              </c:numCache>
            </c:numRef>
          </c:xVal>
          <c:yVal>
            <c:numRef>
              <c:f>'f37 exp'!$E$2:$E$36</c:f>
              <c:numCache>
                <c:formatCode>0.0000</c:formatCode>
                <c:ptCount val="35"/>
                <c:pt idx="0">
                  <c:v>4.4846335029690998</c:v>
                </c:pt>
                <c:pt idx="1">
                  <c:v>6.1415577523335996</c:v>
                </c:pt>
                <c:pt idx="2">
                  <c:v>5.4743026862967001</c:v>
                </c:pt>
                <c:pt idx="3">
                  <c:v>5.9366015919977997</c:v>
                </c:pt>
                <c:pt idx="4">
                  <c:v>6.0815996154479999</c:v>
                </c:pt>
                <c:pt idx="5">
                  <c:v>7.7586313494006998</c:v>
                </c:pt>
                <c:pt idx="6">
                  <c:v>8.3427502750562006</c:v>
                </c:pt>
                <c:pt idx="7">
                  <c:v>8.3582586945820001</c:v>
                </c:pt>
                <c:pt idx="8">
                  <c:v>8.1946038844589992</c:v>
                </c:pt>
                <c:pt idx="9">
                  <c:v>8.4499183958843993</c:v>
                </c:pt>
                <c:pt idx="10">
                  <c:v>1.4186693913849</c:v>
                </c:pt>
                <c:pt idx="11">
                  <c:v>1.3982134966338999</c:v>
                </c:pt>
                <c:pt idx="12">
                  <c:v>1.3641001010635001</c:v>
                </c:pt>
                <c:pt idx="13">
                  <c:v>1.3916741109918001</c:v>
                </c:pt>
                <c:pt idx="14">
                  <c:v>1.3264485301457001</c:v>
                </c:pt>
                <c:pt idx="15">
                  <c:v>0.210589738916898</c:v>
                </c:pt>
                <c:pt idx="16">
                  <c:v>4.6991977453000502E-2</c:v>
                </c:pt>
                <c:pt idx="17">
                  <c:v>0.36459321021110103</c:v>
                </c:pt>
                <c:pt idx="18">
                  <c:v>0.128940503681399</c:v>
                </c:pt>
                <c:pt idx="19">
                  <c:v>4.8601585972320001</c:v>
                </c:pt>
                <c:pt idx="20">
                  <c:v>5.1318706631413997</c:v>
                </c:pt>
                <c:pt idx="21">
                  <c:v>4.8045132317563999</c:v>
                </c:pt>
                <c:pt idx="22">
                  <c:v>3.7289200766800001</c:v>
                </c:pt>
                <c:pt idx="23">
                  <c:v>3.4909067974210002</c:v>
                </c:pt>
                <c:pt idx="24">
                  <c:v>3.6742570013867999</c:v>
                </c:pt>
                <c:pt idx="25">
                  <c:v>3.6207042016724</c:v>
                </c:pt>
                <c:pt idx="26">
                  <c:v>2.2271773523771001</c:v>
                </c:pt>
                <c:pt idx="27">
                  <c:v>2.5624698868135001</c:v>
                </c:pt>
                <c:pt idx="28">
                  <c:v>2.5477061590941998</c:v>
                </c:pt>
                <c:pt idx="29">
                  <c:v>2.5803991315779</c:v>
                </c:pt>
                <c:pt idx="30">
                  <c:v>8.7712438411851998</c:v>
                </c:pt>
                <c:pt idx="31">
                  <c:v>8.7181439165985992</c:v>
                </c:pt>
                <c:pt idx="32">
                  <c:v>9.1057875554326007</c:v>
                </c:pt>
                <c:pt idx="33">
                  <c:v>9.4302617655272005</c:v>
                </c:pt>
                <c:pt idx="34">
                  <c:v>9.5283138093619009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D-744C-AB97-8CA4C7B6EE1A}"/>
            </c:ext>
          </c:extLst>
        </c:ser>
        <c:ser>
          <c:idx val="1"/>
          <c:order val="1"/>
          <c:tx>
            <c:strRef>
              <c:f>'f37 exp'!$F$1</c:f>
              <c:strCache>
                <c:ptCount val="1"/>
                <c:pt idx="0">
                  <c:v>dT ON [K] 2400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'f37 exp'!$B$37:$B$58</c:f>
              <c:numCache>
                <c:formatCode>General</c:formatCode>
                <c:ptCount val="22"/>
                <c:pt idx="0">
                  <c:v>37.357963384615402</c:v>
                </c:pt>
                <c:pt idx="1">
                  <c:v>36.277596000000003</c:v>
                </c:pt>
                <c:pt idx="2">
                  <c:v>37.012506096256701</c:v>
                </c:pt>
                <c:pt idx="3">
                  <c:v>19.555067972027999</c:v>
                </c:pt>
                <c:pt idx="4">
                  <c:v>19.676223461538498</c:v>
                </c:pt>
                <c:pt idx="5">
                  <c:v>19.192600341880301</c:v>
                </c:pt>
                <c:pt idx="6">
                  <c:v>6.0977384615384604</c:v>
                </c:pt>
                <c:pt idx="7">
                  <c:v>8.1970632727272701</c:v>
                </c:pt>
                <c:pt idx="8">
                  <c:v>7.8709191608391604</c:v>
                </c:pt>
                <c:pt idx="9">
                  <c:v>77.825358461538499</c:v>
                </c:pt>
                <c:pt idx="10">
                  <c:v>77.429994871794904</c:v>
                </c:pt>
                <c:pt idx="11">
                  <c:v>76.934808000000004</c:v>
                </c:pt>
                <c:pt idx="12">
                  <c:v>210.85214274509801</c:v>
                </c:pt>
                <c:pt idx="13">
                  <c:v>211.86496410256399</c:v>
                </c:pt>
                <c:pt idx="14">
                  <c:v>210.52266797202799</c:v>
                </c:pt>
                <c:pt idx="15">
                  <c:v>207.81683422459901</c:v>
                </c:pt>
                <c:pt idx="16">
                  <c:v>154.878187636364</c:v>
                </c:pt>
                <c:pt idx="17">
                  <c:v>154.11530158730201</c:v>
                </c:pt>
                <c:pt idx="18">
                  <c:v>153.97168615384601</c:v>
                </c:pt>
                <c:pt idx="19">
                  <c:v>98.596736000000007</c:v>
                </c:pt>
                <c:pt idx="20">
                  <c:v>96.1674548571429</c:v>
                </c:pt>
                <c:pt idx="21">
                  <c:v>96.622278545454506</c:v>
                </c:pt>
              </c:numCache>
            </c:numRef>
          </c:xVal>
          <c:yVal>
            <c:numRef>
              <c:f>'f37 exp'!$E$37:$E$59</c:f>
              <c:numCache>
                <c:formatCode>0.0000</c:formatCode>
                <c:ptCount val="23"/>
                <c:pt idx="0">
                  <c:v>4.9725879338984003</c:v>
                </c:pt>
                <c:pt idx="1">
                  <c:v>4.8690206265203004</c:v>
                </c:pt>
                <c:pt idx="2">
                  <c:v>4.9086010190089997</c:v>
                </c:pt>
                <c:pt idx="3">
                  <c:v>2.5214289920385</c:v>
                </c:pt>
                <c:pt idx="4">
                  <c:v>2.6685649347454001</c:v>
                </c:pt>
                <c:pt idx="5">
                  <c:v>2.6173237328515002</c:v>
                </c:pt>
                <c:pt idx="6">
                  <c:v>0.84996430126599898</c:v>
                </c:pt>
                <c:pt idx="7">
                  <c:v>1.0099196485580999</c:v>
                </c:pt>
                <c:pt idx="8">
                  <c:v>1.1911533965507</c:v>
                </c:pt>
                <c:pt idx="9">
                  <c:v>11.4882119652073</c:v>
                </c:pt>
                <c:pt idx="10">
                  <c:v>11.748118594719299</c:v>
                </c:pt>
                <c:pt idx="11">
                  <c:v>11.394402148266201</c:v>
                </c:pt>
                <c:pt idx="12">
                  <c:v>27.428608616033699</c:v>
                </c:pt>
                <c:pt idx="13">
                  <c:v>26.0245564329018</c:v>
                </c:pt>
                <c:pt idx="14">
                  <c:v>26.3169787880841</c:v>
                </c:pt>
                <c:pt idx="15">
                  <c:v>25.525968018934702</c:v>
                </c:pt>
                <c:pt idx="16">
                  <c:v>18.7198589032378</c:v>
                </c:pt>
                <c:pt idx="17">
                  <c:v>18.501287253472999</c:v>
                </c:pt>
                <c:pt idx="18">
                  <c:v>18.669921953300499</c:v>
                </c:pt>
                <c:pt idx="19">
                  <c:v>12.431179169273999</c:v>
                </c:pt>
                <c:pt idx="20">
                  <c:v>12.2775100553617</c:v>
                </c:pt>
                <c:pt idx="21">
                  <c:v>12.358622049110499</c:v>
                </c:pt>
                <c:pt idx="22">
                  <c:v>16.663191182046202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D-744C-AB97-8CA4C7B6EE1A}"/>
            </c:ext>
          </c:extLst>
        </c:ser>
        <c:ser>
          <c:idx val="2"/>
          <c:order val="2"/>
          <c:tx>
            <c:strRef>
              <c:f>'f37 exp'!$K$1</c:f>
              <c:strCache>
                <c:ptCount val="1"/>
                <c:pt idx="0">
                  <c:v>6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'f37 exp'!$J$2:$J$54</c:f>
              <c:numCache>
                <c:formatCode>General</c:formatCode>
                <c:ptCount val="53"/>
                <c:pt idx="0">
                  <c:v>6</c:v>
                </c:pt>
                <c:pt idx="1">
                  <c:v>7.5000000000000018</c:v>
                </c:pt>
                <c:pt idx="2">
                  <c:v>9.0000000000000018</c:v>
                </c:pt>
                <c:pt idx="3">
                  <c:v>10.5</c:v>
                </c:pt>
                <c:pt idx="4">
                  <c:v>12</c:v>
                </c:pt>
                <c:pt idx="5">
                  <c:v>13.500000000000002</c:v>
                </c:pt>
                <c:pt idx="6">
                  <c:v>15.000000000000004</c:v>
                </c:pt>
                <c:pt idx="7">
                  <c:v>16.5</c:v>
                </c:pt>
                <c:pt idx="8">
                  <c:v>18.000000000000004</c:v>
                </c:pt>
                <c:pt idx="9">
                  <c:v>19.5</c:v>
                </c:pt>
                <c:pt idx="10">
                  <c:v>21</c:v>
                </c:pt>
                <c:pt idx="11">
                  <c:v>22.500000000000004</c:v>
                </c:pt>
                <c:pt idx="12">
                  <c:v>24</c:v>
                </c:pt>
                <c:pt idx="13">
                  <c:v>25.500000000000004</c:v>
                </c:pt>
                <c:pt idx="14">
                  <c:v>27.000000000000004</c:v>
                </c:pt>
                <c:pt idx="15">
                  <c:v>28.5</c:v>
                </c:pt>
                <c:pt idx="16">
                  <c:v>30.000000000000007</c:v>
                </c:pt>
                <c:pt idx="17">
                  <c:v>31.5</c:v>
                </c:pt>
                <c:pt idx="18">
                  <c:v>33</c:v>
                </c:pt>
                <c:pt idx="19">
                  <c:v>34.5</c:v>
                </c:pt>
                <c:pt idx="20">
                  <c:v>36.000000000000007</c:v>
                </c:pt>
                <c:pt idx="21">
                  <c:v>37.500000000000007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  <c:pt idx="25">
                  <c:v>43.500000000000007</c:v>
                </c:pt>
                <c:pt idx="26">
                  <c:v>45.000000000000007</c:v>
                </c:pt>
                <c:pt idx="27">
                  <c:v>46.5</c:v>
                </c:pt>
                <c:pt idx="28">
                  <c:v>48</c:v>
                </c:pt>
                <c:pt idx="29">
                  <c:v>49.5</c:v>
                </c:pt>
                <c:pt idx="30">
                  <c:v>51.000000000000007</c:v>
                </c:pt>
                <c:pt idx="31">
                  <c:v>52.500000000000007</c:v>
                </c:pt>
                <c:pt idx="32">
                  <c:v>54.000000000000007</c:v>
                </c:pt>
                <c:pt idx="33">
                  <c:v>55.5</c:v>
                </c:pt>
                <c:pt idx="34">
                  <c:v>57</c:v>
                </c:pt>
                <c:pt idx="35">
                  <c:v>12</c:v>
                </c:pt>
                <c:pt idx="36">
                  <c:v>24</c:v>
                </c:pt>
                <c:pt idx="37">
                  <c:v>36.000000000000007</c:v>
                </c:pt>
                <c:pt idx="38">
                  <c:v>48</c:v>
                </c:pt>
                <c:pt idx="39">
                  <c:v>60.000000000000014</c:v>
                </c:pt>
                <c:pt idx="40">
                  <c:v>72.000000000000014</c:v>
                </c:pt>
                <c:pt idx="41">
                  <c:v>84</c:v>
                </c:pt>
                <c:pt idx="42">
                  <c:v>96</c:v>
                </c:pt>
                <c:pt idx="43">
                  <c:v>108.00000000000001</c:v>
                </c:pt>
                <c:pt idx="44">
                  <c:v>120.00000000000003</c:v>
                </c:pt>
                <c:pt idx="45">
                  <c:v>132</c:v>
                </c:pt>
                <c:pt idx="46">
                  <c:v>144.00000000000003</c:v>
                </c:pt>
                <c:pt idx="47">
                  <c:v>156</c:v>
                </c:pt>
                <c:pt idx="48">
                  <c:v>168</c:v>
                </c:pt>
                <c:pt idx="49">
                  <c:v>180.00000000000003</c:v>
                </c:pt>
                <c:pt idx="50">
                  <c:v>192</c:v>
                </c:pt>
                <c:pt idx="51">
                  <c:v>204.00000000000003</c:v>
                </c:pt>
                <c:pt idx="52">
                  <c:v>216.00000000000003</c:v>
                </c:pt>
              </c:numCache>
            </c:numRef>
          </c:xVal>
          <c:yVal>
            <c:numRef>
              <c:f>'f37 exp'!$K$2:$K$54</c:f>
              <c:numCache>
                <c:formatCode>General</c:formatCode>
                <c:ptCount val="53"/>
                <c:pt idx="0">
                  <c:v>0.80371999999999999</c:v>
                </c:pt>
                <c:pt idx="1">
                  <c:v>1.0043</c:v>
                </c:pt>
                <c:pt idx="2">
                  <c:v>1.2048000000000001</c:v>
                </c:pt>
                <c:pt idx="3">
                  <c:v>1.4054</c:v>
                </c:pt>
                <c:pt idx="4">
                  <c:v>1.6060000000000001</c:v>
                </c:pt>
                <c:pt idx="5">
                  <c:v>1.8065</c:v>
                </c:pt>
                <c:pt idx="6">
                  <c:v>2.0070000000000001</c:v>
                </c:pt>
                <c:pt idx="7">
                  <c:v>2.2075</c:v>
                </c:pt>
                <c:pt idx="8">
                  <c:v>2.4079999999999999</c:v>
                </c:pt>
                <c:pt idx="9">
                  <c:v>2.6084000000000001</c:v>
                </c:pt>
                <c:pt idx="10">
                  <c:v>2.8088000000000002</c:v>
                </c:pt>
                <c:pt idx="11">
                  <c:v>3.0091000000000001</c:v>
                </c:pt>
                <c:pt idx="12">
                  <c:v>3.2094</c:v>
                </c:pt>
                <c:pt idx="13">
                  <c:v>3.4097</c:v>
                </c:pt>
                <c:pt idx="14">
                  <c:v>3.6097999999999999</c:v>
                </c:pt>
                <c:pt idx="15">
                  <c:v>3.8098000000000001</c:v>
                </c:pt>
                <c:pt idx="16">
                  <c:v>4.0095999999999998</c:v>
                </c:pt>
                <c:pt idx="17">
                  <c:v>4.2092000000000001</c:v>
                </c:pt>
                <c:pt idx="18">
                  <c:v>4.4086999999999996</c:v>
                </c:pt>
                <c:pt idx="19">
                  <c:v>4.6082000000000001</c:v>
                </c:pt>
                <c:pt idx="20">
                  <c:v>4.8075000000000001</c:v>
                </c:pt>
                <c:pt idx="21">
                  <c:v>5.0068000000000001</c:v>
                </c:pt>
                <c:pt idx="22">
                  <c:v>5.2058999999999997</c:v>
                </c:pt>
                <c:pt idx="23">
                  <c:v>5.4050000000000002</c:v>
                </c:pt>
                <c:pt idx="24">
                  <c:v>5.6040000000000001</c:v>
                </c:pt>
                <c:pt idx="25">
                  <c:v>5.8029000000000002</c:v>
                </c:pt>
                <c:pt idx="26">
                  <c:v>6.0016999999999996</c:v>
                </c:pt>
                <c:pt idx="27">
                  <c:v>6.2004999999999999</c:v>
                </c:pt>
                <c:pt idx="28">
                  <c:v>6.3994</c:v>
                </c:pt>
                <c:pt idx="29">
                  <c:v>6.5983000000000001</c:v>
                </c:pt>
                <c:pt idx="30">
                  <c:v>6.7972000000000001</c:v>
                </c:pt>
                <c:pt idx="31">
                  <c:v>6.9961000000000002</c:v>
                </c:pt>
                <c:pt idx="32">
                  <c:v>7.1950000000000003</c:v>
                </c:pt>
                <c:pt idx="33">
                  <c:v>7.3939000000000004</c:v>
                </c:pt>
                <c:pt idx="34">
                  <c:v>7.5928000000000004</c:v>
                </c:pt>
                <c:pt idx="35">
                  <c:v>1.3371</c:v>
                </c:pt>
                <c:pt idx="36">
                  <c:v>2.6724000000000001</c:v>
                </c:pt>
                <c:pt idx="37">
                  <c:v>4.0056000000000003</c:v>
                </c:pt>
                <c:pt idx="38">
                  <c:v>5.3338000000000001</c:v>
                </c:pt>
                <c:pt idx="39">
                  <c:v>6.6590999999999996</c:v>
                </c:pt>
                <c:pt idx="40">
                  <c:v>7.984</c:v>
                </c:pt>
                <c:pt idx="41">
                  <c:v>9.3040000000000003</c:v>
                </c:pt>
                <c:pt idx="42">
                  <c:v>10.622</c:v>
                </c:pt>
                <c:pt idx="43">
                  <c:v>11.944000000000001</c:v>
                </c:pt>
                <c:pt idx="44">
                  <c:v>13.26</c:v>
                </c:pt>
                <c:pt idx="45">
                  <c:v>14.574999999999999</c:v>
                </c:pt>
                <c:pt idx="46">
                  <c:v>15.888999999999999</c:v>
                </c:pt>
                <c:pt idx="47">
                  <c:v>17.201000000000001</c:v>
                </c:pt>
                <c:pt idx="48">
                  <c:v>18.510999999999999</c:v>
                </c:pt>
                <c:pt idx="49">
                  <c:v>19.82</c:v>
                </c:pt>
                <c:pt idx="50">
                  <c:v>21.129000000000001</c:v>
                </c:pt>
                <c:pt idx="51">
                  <c:v>22.437999999999999</c:v>
                </c:pt>
                <c:pt idx="52">
                  <c:v>23.745999999999999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3D-744C-AB97-8CA4C7B6EE1A}"/>
            </c:ext>
          </c:extLst>
        </c:ser>
        <c:ser>
          <c:idx val="3"/>
          <c:order val="3"/>
          <c:tx>
            <c:strRef>
              <c:f>'f37 exp'!$L$1</c:f>
              <c:strCache>
                <c:ptCount val="1"/>
                <c:pt idx="0">
                  <c:v>8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'f37 exp'!$J$2:$J$54</c:f>
              <c:numCache>
                <c:formatCode>General</c:formatCode>
                <c:ptCount val="53"/>
                <c:pt idx="0">
                  <c:v>6</c:v>
                </c:pt>
                <c:pt idx="1">
                  <c:v>7.5000000000000018</c:v>
                </c:pt>
                <c:pt idx="2">
                  <c:v>9.0000000000000018</c:v>
                </c:pt>
                <c:pt idx="3">
                  <c:v>10.5</c:v>
                </c:pt>
                <c:pt idx="4">
                  <c:v>12</c:v>
                </c:pt>
                <c:pt idx="5">
                  <c:v>13.500000000000002</c:v>
                </c:pt>
                <c:pt idx="6">
                  <c:v>15.000000000000004</c:v>
                </c:pt>
                <c:pt idx="7">
                  <c:v>16.5</c:v>
                </c:pt>
                <c:pt idx="8">
                  <c:v>18.000000000000004</c:v>
                </c:pt>
                <c:pt idx="9">
                  <c:v>19.5</c:v>
                </c:pt>
                <c:pt idx="10">
                  <c:v>21</c:v>
                </c:pt>
                <c:pt idx="11">
                  <c:v>22.500000000000004</c:v>
                </c:pt>
                <c:pt idx="12">
                  <c:v>24</c:v>
                </c:pt>
                <c:pt idx="13">
                  <c:v>25.500000000000004</c:v>
                </c:pt>
                <c:pt idx="14">
                  <c:v>27.000000000000004</c:v>
                </c:pt>
                <c:pt idx="15">
                  <c:v>28.5</c:v>
                </c:pt>
                <c:pt idx="16">
                  <c:v>30.000000000000007</c:v>
                </c:pt>
                <c:pt idx="17">
                  <c:v>31.5</c:v>
                </c:pt>
                <c:pt idx="18">
                  <c:v>33</c:v>
                </c:pt>
                <c:pt idx="19">
                  <c:v>34.5</c:v>
                </c:pt>
                <c:pt idx="20">
                  <c:v>36.000000000000007</c:v>
                </c:pt>
                <c:pt idx="21">
                  <c:v>37.500000000000007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  <c:pt idx="25">
                  <c:v>43.500000000000007</c:v>
                </c:pt>
                <c:pt idx="26">
                  <c:v>45.000000000000007</c:v>
                </c:pt>
                <c:pt idx="27">
                  <c:v>46.5</c:v>
                </c:pt>
                <c:pt idx="28">
                  <c:v>48</c:v>
                </c:pt>
                <c:pt idx="29">
                  <c:v>49.5</c:v>
                </c:pt>
                <c:pt idx="30">
                  <c:v>51.000000000000007</c:v>
                </c:pt>
                <c:pt idx="31">
                  <c:v>52.500000000000007</c:v>
                </c:pt>
                <c:pt idx="32">
                  <c:v>54.000000000000007</c:v>
                </c:pt>
                <c:pt idx="33">
                  <c:v>55.5</c:v>
                </c:pt>
                <c:pt idx="34">
                  <c:v>57</c:v>
                </c:pt>
                <c:pt idx="35">
                  <c:v>12</c:v>
                </c:pt>
                <c:pt idx="36">
                  <c:v>24</c:v>
                </c:pt>
                <c:pt idx="37">
                  <c:v>36.000000000000007</c:v>
                </c:pt>
                <c:pt idx="38">
                  <c:v>48</c:v>
                </c:pt>
                <c:pt idx="39">
                  <c:v>60.000000000000014</c:v>
                </c:pt>
                <c:pt idx="40">
                  <c:v>72.000000000000014</c:v>
                </c:pt>
                <c:pt idx="41">
                  <c:v>84</c:v>
                </c:pt>
                <c:pt idx="42">
                  <c:v>96</c:v>
                </c:pt>
                <c:pt idx="43">
                  <c:v>108.00000000000001</c:v>
                </c:pt>
                <c:pt idx="44">
                  <c:v>120.00000000000003</c:v>
                </c:pt>
                <c:pt idx="45">
                  <c:v>132</c:v>
                </c:pt>
                <c:pt idx="46">
                  <c:v>144.00000000000003</c:v>
                </c:pt>
                <c:pt idx="47">
                  <c:v>156</c:v>
                </c:pt>
                <c:pt idx="48">
                  <c:v>168</c:v>
                </c:pt>
                <c:pt idx="49">
                  <c:v>180.00000000000003</c:v>
                </c:pt>
                <c:pt idx="50">
                  <c:v>192</c:v>
                </c:pt>
                <c:pt idx="51">
                  <c:v>204.00000000000003</c:v>
                </c:pt>
                <c:pt idx="52">
                  <c:v>216.00000000000003</c:v>
                </c:pt>
              </c:numCache>
            </c:numRef>
          </c:xVal>
          <c:yVal>
            <c:numRef>
              <c:f>'f37 exp'!$L$2:$L$54</c:f>
              <c:numCache>
                <c:formatCode>General</c:formatCode>
                <c:ptCount val="53"/>
                <c:pt idx="0">
                  <c:v>0.96531</c:v>
                </c:pt>
                <c:pt idx="1">
                  <c:v>1.2062999999999999</c:v>
                </c:pt>
                <c:pt idx="2">
                  <c:v>1.4472</c:v>
                </c:pt>
                <c:pt idx="3">
                  <c:v>1.6881999999999999</c:v>
                </c:pt>
                <c:pt idx="4">
                  <c:v>1.9291</c:v>
                </c:pt>
                <c:pt idx="5">
                  <c:v>2.17</c:v>
                </c:pt>
                <c:pt idx="6">
                  <c:v>2.4108000000000001</c:v>
                </c:pt>
                <c:pt idx="7">
                  <c:v>2.6516000000000002</c:v>
                </c:pt>
                <c:pt idx="8">
                  <c:v>2.8923000000000001</c:v>
                </c:pt>
                <c:pt idx="9">
                  <c:v>3.133</c:v>
                </c:pt>
                <c:pt idx="10">
                  <c:v>3.3736000000000002</c:v>
                </c:pt>
                <c:pt idx="11">
                  <c:v>3.6139999999999999</c:v>
                </c:pt>
                <c:pt idx="12">
                  <c:v>3.8542999999999998</c:v>
                </c:pt>
                <c:pt idx="13">
                  <c:v>4.0942999999999996</c:v>
                </c:pt>
                <c:pt idx="14">
                  <c:v>4.3341000000000003</c:v>
                </c:pt>
                <c:pt idx="15">
                  <c:v>4.5736999999999997</c:v>
                </c:pt>
                <c:pt idx="16">
                  <c:v>4.8132000000000001</c:v>
                </c:pt>
                <c:pt idx="17">
                  <c:v>5.0526</c:v>
                </c:pt>
                <c:pt idx="18">
                  <c:v>5.2919</c:v>
                </c:pt>
                <c:pt idx="19">
                  <c:v>5.5309999999999997</c:v>
                </c:pt>
                <c:pt idx="20">
                  <c:v>5.77</c:v>
                </c:pt>
                <c:pt idx="21">
                  <c:v>6.0088999999999997</c:v>
                </c:pt>
                <c:pt idx="22">
                  <c:v>6.2477999999999998</c:v>
                </c:pt>
                <c:pt idx="23">
                  <c:v>6.4866999999999999</c:v>
                </c:pt>
                <c:pt idx="24">
                  <c:v>6.7256</c:v>
                </c:pt>
                <c:pt idx="25">
                  <c:v>6.9645999999999999</c:v>
                </c:pt>
                <c:pt idx="26">
                  <c:v>7.2035</c:v>
                </c:pt>
                <c:pt idx="27">
                  <c:v>7.4424000000000001</c:v>
                </c:pt>
                <c:pt idx="28">
                  <c:v>7.6813000000000002</c:v>
                </c:pt>
                <c:pt idx="29">
                  <c:v>7.9202000000000004</c:v>
                </c:pt>
                <c:pt idx="30">
                  <c:v>8.1587999999999994</c:v>
                </c:pt>
                <c:pt idx="31">
                  <c:v>8.3971</c:v>
                </c:pt>
                <c:pt idx="32">
                  <c:v>8.6351999999999993</c:v>
                </c:pt>
                <c:pt idx="33">
                  <c:v>8.8727999999999998</c:v>
                </c:pt>
                <c:pt idx="34">
                  <c:v>9.1104000000000003</c:v>
                </c:pt>
                <c:pt idx="35">
                  <c:v>1.6068</c:v>
                </c:pt>
                <c:pt idx="36">
                  <c:v>3.2111000000000001</c:v>
                </c:pt>
                <c:pt idx="37">
                  <c:v>4.8106</c:v>
                </c:pt>
                <c:pt idx="38">
                  <c:v>6.4040999999999997</c:v>
                </c:pt>
                <c:pt idx="39">
                  <c:v>7.9962999999999997</c:v>
                </c:pt>
                <c:pt idx="40">
                  <c:v>9.5821000000000005</c:v>
                </c:pt>
                <c:pt idx="41">
                  <c:v>11.169</c:v>
                </c:pt>
                <c:pt idx="42">
                  <c:v>12.752000000000001</c:v>
                </c:pt>
                <c:pt idx="43">
                  <c:v>14.332000000000001</c:v>
                </c:pt>
                <c:pt idx="44">
                  <c:v>15.912000000000001</c:v>
                </c:pt>
                <c:pt idx="45">
                  <c:v>17.488</c:v>
                </c:pt>
                <c:pt idx="46">
                  <c:v>19.061</c:v>
                </c:pt>
                <c:pt idx="47">
                  <c:v>20.632999999999999</c:v>
                </c:pt>
                <c:pt idx="48">
                  <c:v>22.204999999999998</c:v>
                </c:pt>
                <c:pt idx="49">
                  <c:v>23.777000000000001</c:v>
                </c:pt>
                <c:pt idx="50">
                  <c:v>25.347999999999999</c:v>
                </c:pt>
                <c:pt idx="51">
                  <c:v>26.917000000000002</c:v>
                </c:pt>
                <c:pt idx="52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3D-744C-AB97-8CA4C7B6EE1A}"/>
            </c:ext>
          </c:extLst>
        </c:ser>
        <c:ser>
          <c:idx val="4"/>
          <c:order val="4"/>
          <c:tx>
            <c:strRef>
              <c:f>'f37 exp'!$M$1</c:f>
              <c:strCache>
                <c:ptCount val="1"/>
                <c:pt idx="0">
                  <c:v>10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'f37 exp'!$J$2:$J$54</c:f>
              <c:numCache>
                <c:formatCode>General</c:formatCode>
                <c:ptCount val="53"/>
                <c:pt idx="0">
                  <c:v>6</c:v>
                </c:pt>
                <c:pt idx="1">
                  <c:v>7.5000000000000018</c:v>
                </c:pt>
                <c:pt idx="2">
                  <c:v>9.0000000000000018</c:v>
                </c:pt>
                <c:pt idx="3">
                  <c:v>10.5</c:v>
                </c:pt>
                <c:pt idx="4">
                  <c:v>12</c:v>
                </c:pt>
                <c:pt idx="5">
                  <c:v>13.500000000000002</c:v>
                </c:pt>
                <c:pt idx="6">
                  <c:v>15.000000000000004</c:v>
                </c:pt>
                <c:pt idx="7">
                  <c:v>16.5</c:v>
                </c:pt>
                <c:pt idx="8">
                  <c:v>18.000000000000004</c:v>
                </c:pt>
                <c:pt idx="9">
                  <c:v>19.5</c:v>
                </c:pt>
                <c:pt idx="10">
                  <c:v>21</c:v>
                </c:pt>
                <c:pt idx="11">
                  <c:v>22.500000000000004</c:v>
                </c:pt>
                <c:pt idx="12">
                  <c:v>24</c:v>
                </c:pt>
                <c:pt idx="13">
                  <c:v>25.500000000000004</c:v>
                </c:pt>
                <c:pt idx="14">
                  <c:v>27.000000000000004</c:v>
                </c:pt>
                <c:pt idx="15">
                  <c:v>28.5</c:v>
                </c:pt>
                <c:pt idx="16">
                  <c:v>30.000000000000007</c:v>
                </c:pt>
                <c:pt idx="17">
                  <c:v>31.5</c:v>
                </c:pt>
                <c:pt idx="18">
                  <c:v>33</c:v>
                </c:pt>
                <c:pt idx="19">
                  <c:v>34.5</c:v>
                </c:pt>
                <c:pt idx="20">
                  <c:v>36.000000000000007</c:v>
                </c:pt>
                <c:pt idx="21">
                  <c:v>37.500000000000007</c:v>
                </c:pt>
                <c:pt idx="22">
                  <c:v>39</c:v>
                </c:pt>
                <c:pt idx="23">
                  <c:v>40.5</c:v>
                </c:pt>
                <c:pt idx="24">
                  <c:v>42</c:v>
                </c:pt>
                <c:pt idx="25">
                  <c:v>43.500000000000007</c:v>
                </c:pt>
                <c:pt idx="26">
                  <c:v>45.000000000000007</c:v>
                </c:pt>
                <c:pt idx="27">
                  <c:v>46.5</c:v>
                </c:pt>
                <c:pt idx="28">
                  <c:v>48</c:v>
                </c:pt>
                <c:pt idx="29">
                  <c:v>49.5</c:v>
                </c:pt>
                <c:pt idx="30">
                  <c:v>51.000000000000007</c:v>
                </c:pt>
                <c:pt idx="31">
                  <c:v>52.500000000000007</c:v>
                </c:pt>
                <c:pt idx="32">
                  <c:v>54.000000000000007</c:v>
                </c:pt>
                <c:pt idx="33">
                  <c:v>55.5</c:v>
                </c:pt>
                <c:pt idx="34">
                  <c:v>57</c:v>
                </c:pt>
                <c:pt idx="35">
                  <c:v>12</c:v>
                </c:pt>
                <c:pt idx="36">
                  <c:v>24</c:v>
                </c:pt>
                <c:pt idx="37">
                  <c:v>36.000000000000007</c:v>
                </c:pt>
                <c:pt idx="38">
                  <c:v>48</c:v>
                </c:pt>
                <c:pt idx="39">
                  <c:v>60.000000000000014</c:v>
                </c:pt>
                <c:pt idx="40">
                  <c:v>72.000000000000014</c:v>
                </c:pt>
                <c:pt idx="41">
                  <c:v>84</c:v>
                </c:pt>
                <c:pt idx="42">
                  <c:v>96</c:v>
                </c:pt>
                <c:pt idx="43">
                  <c:v>108.00000000000001</c:v>
                </c:pt>
                <c:pt idx="44">
                  <c:v>120.00000000000003</c:v>
                </c:pt>
                <c:pt idx="45">
                  <c:v>132</c:v>
                </c:pt>
                <c:pt idx="46">
                  <c:v>144.00000000000003</c:v>
                </c:pt>
                <c:pt idx="47">
                  <c:v>156</c:v>
                </c:pt>
                <c:pt idx="48">
                  <c:v>168</c:v>
                </c:pt>
                <c:pt idx="49">
                  <c:v>180.00000000000003</c:v>
                </c:pt>
                <c:pt idx="50">
                  <c:v>192</c:v>
                </c:pt>
                <c:pt idx="51">
                  <c:v>204.00000000000003</c:v>
                </c:pt>
                <c:pt idx="52">
                  <c:v>216.00000000000003</c:v>
                </c:pt>
              </c:numCache>
            </c:numRef>
          </c:xVal>
          <c:yVal>
            <c:numRef>
              <c:f>'f37 exp'!$M$2:$M$54</c:f>
              <c:numCache>
                <c:formatCode>General</c:formatCode>
                <c:ptCount val="53"/>
                <c:pt idx="0">
                  <c:v>1.1092</c:v>
                </c:pt>
                <c:pt idx="1">
                  <c:v>1.3862000000000001</c:v>
                </c:pt>
                <c:pt idx="2">
                  <c:v>1.6631</c:v>
                </c:pt>
                <c:pt idx="3">
                  <c:v>1.94</c:v>
                </c:pt>
                <c:pt idx="4">
                  <c:v>2.2168000000000001</c:v>
                </c:pt>
                <c:pt idx="5">
                  <c:v>2.4935999999999998</c:v>
                </c:pt>
                <c:pt idx="6">
                  <c:v>2.7703000000000002</c:v>
                </c:pt>
                <c:pt idx="7">
                  <c:v>3.0468999999999999</c:v>
                </c:pt>
                <c:pt idx="8">
                  <c:v>3.3233999999999999</c:v>
                </c:pt>
                <c:pt idx="9">
                  <c:v>3.5998999999999999</c:v>
                </c:pt>
                <c:pt idx="10">
                  <c:v>3.8759999999999999</c:v>
                </c:pt>
                <c:pt idx="11">
                  <c:v>4.1517999999999997</c:v>
                </c:pt>
                <c:pt idx="12">
                  <c:v>4.4272999999999998</c:v>
                </c:pt>
                <c:pt idx="13">
                  <c:v>4.7027000000000001</c:v>
                </c:pt>
                <c:pt idx="14">
                  <c:v>4.9779</c:v>
                </c:pt>
                <c:pt idx="15">
                  <c:v>5.2529000000000003</c:v>
                </c:pt>
                <c:pt idx="16">
                  <c:v>5.5278</c:v>
                </c:pt>
                <c:pt idx="17">
                  <c:v>5.8025000000000002</c:v>
                </c:pt>
                <c:pt idx="18">
                  <c:v>6.077</c:v>
                </c:pt>
                <c:pt idx="19">
                  <c:v>6.3516000000000004</c:v>
                </c:pt>
                <c:pt idx="20">
                  <c:v>6.6261000000000001</c:v>
                </c:pt>
                <c:pt idx="21">
                  <c:v>6.9006999999999996</c:v>
                </c:pt>
                <c:pt idx="22">
                  <c:v>7.1753</c:v>
                </c:pt>
                <c:pt idx="23">
                  <c:v>7.4499000000000004</c:v>
                </c:pt>
                <c:pt idx="24">
                  <c:v>7.7244000000000002</c:v>
                </c:pt>
                <c:pt idx="25">
                  <c:v>7.9988999999999999</c:v>
                </c:pt>
                <c:pt idx="26">
                  <c:v>8.2728999999999999</c:v>
                </c:pt>
                <c:pt idx="27">
                  <c:v>8.5466999999999995</c:v>
                </c:pt>
                <c:pt idx="28">
                  <c:v>8.82</c:v>
                </c:pt>
                <c:pt idx="29">
                  <c:v>9.0930999999999997</c:v>
                </c:pt>
                <c:pt idx="30">
                  <c:v>9.3659999999999997</c:v>
                </c:pt>
                <c:pt idx="31">
                  <c:v>9.6388999999999996</c:v>
                </c:pt>
                <c:pt idx="32">
                  <c:v>9.9118999999999993</c:v>
                </c:pt>
                <c:pt idx="33">
                  <c:v>10.185</c:v>
                </c:pt>
                <c:pt idx="34">
                  <c:v>10.458</c:v>
                </c:pt>
                <c:pt idx="35">
                  <c:v>1.847</c:v>
                </c:pt>
                <c:pt idx="36">
                  <c:v>3.6905999999999999</c:v>
                </c:pt>
                <c:pt idx="37">
                  <c:v>5.5263999999999998</c:v>
                </c:pt>
                <c:pt idx="38">
                  <c:v>7.3567999999999998</c:v>
                </c:pt>
                <c:pt idx="39">
                  <c:v>9.1829000000000001</c:v>
                </c:pt>
                <c:pt idx="40">
                  <c:v>11.006</c:v>
                </c:pt>
                <c:pt idx="41">
                  <c:v>12.826000000000001</c:v>
                </c:pt>
                <c:pt idx="42">
                  <c:v>14.641999999999999</c:v>
                </c:pt>
                <c:pt idx="43">
                  <c:v>16.456</c:v>
                </c:pt>
                <c:pt idx="44">
                  <c:v>18.265000000000001</c:v>
                </c:pt>
                <c:pt idx="45">
                  <c:v>20.071999999999999</c:v>
                </c:pt>
                <c:pt idx="46">
                  <c:v>21.879000000000001</c:v>
                </c:pt>
                <c:pt idx="47">
                  <c:v>23.684999999999999</c:v>
                </c:pt>
                <c:pt idx="48">
                  <c:v>25.49</c:v>
                </c:pt>
                <c:pt idx="49">
                  <c:v>27.292999999999999</c:v>
                </c:pt>
                <c:pt idx="50">
                  <c:v>29.091999999999999</c:v>
                </c:pt>
                <c:pt idx="51">
                  <c:v>30.893000000000001</c:v>
                </c:pt>
                <c:pt idx="52">
                  <c:v>32.694000000000003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3D-744C-AB97-8CA4C7B6E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05278"/>
        <c:axId val="60746198"/>
      </c:scatterChart>
      <c:valAx>
        <c:axId val="701052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3200" b="0" strike="noStrike" spc="-1">
                <a:latin typeface="Arial"/>
              </a:defRPr>
            </a:pPr>
            <a:endParaRPr lang="en-US"/>
          </a:p>
        </c:txPr>
        <c:crossAx val="60746198"/>
        <c:crossesAt val="0"/>
        <c:crossBetween val="midCat"/>
      </c:valAx>
      <c:valAx>
        <c:axId val="607461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7010527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5359602004398096"/>
          <c:y val="0.60213677947668098"/>
          <c:w val="0.210822307941887"/>
          <c:h val="0.304842940310921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2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336240</xdr:colOff>
      <xdr:row>1</xdr:row>
      <xdr:rowOff>73080</xdr:rowOff>
    </xdr:from>
    <xdr:to>
      <xdr:col>28</xdr:col>
      <xdr:colOff>83520</xdr:colOff>
      <xdr:row>45</xdr:row>
      <xdr:rowOff>167760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631080</xdr:colOff>
      <xdr:row>3</xdr:row>
      <xdr:rowOff>117000</xdr:rowOff>
    </xdr:from>
    <xdr:to>
      <xdr:col>27</xdr:col>
      <xdr:colOff>50400</xdr:colOff>
      <xdr:row>33</xdr:row>
      <xdr:rowOff>29160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39"/>
  <sheetViews>
    <sheetView topLeftCell="A10" zoomScale="55" zoomScaleNormal="55" workbookViewId="0">
      <selection activeCell="B54" sqref="B54"/>
    </sheetView>
  </sheetViews>
  <sheetFormatPr baseColWidth="10" defaultColWidth="11.1640625" defaultRowHeight="16" x14ac:dyDescent="0.2"/>
  <cols>
    <col min="1" max="1" width="10.5" style="2" customWidth="1"/>
    <col min="2" max="2" width="10.5" style="3" customWidth="1"/>
    <col min="3" max="4" width="15.1640625" style="3" customWidth="1"/>
    <col min="5" max="5" width="11.83203125" style="3" customWidth="1"/>
    <col min="6" max="6" width="12.33203125" style="4" customWidth="1"/>
    <col min="7" max="7" width="18.33203125" style="5" customWidth="1"/>
    <col min="8" max="9" width="15.1640625" style="6" customWidth="1"/>
    <col min="10" max="10" width="10.5" style="7" customWidth="1"/>
    <col min="11" max="11" width="12.1640625" style="8" customWidth="1"/>
    <col min="12" max="12" width="8.6640625" style="9" customWidth="1"/>
    <col min="13" max="13" width="12.1640625" style="10" customWidth="1"/>
    <col min="14" max="14" width="20.83203125" style="11" customWidth="1"/>
    <col min="15" max="15" width="11.1640625" style="11"/>
    <col min="16" max="16" width="15.33203125" style="6" customWidth="1"/>
    <col min="17" max="17" width="19.1640625" style="6" customWidth="1"/>
    <col min="18" max="18" width="15.5" style="6" customWidth="1"/>
    <col min="19" max="19" width="19.33203125" style="6" customWidth="1"/>
    <col min="20" max="20" width="12.5" style="8" customWidth="1"/>
    <col min="21" max="21" width="16.33203125" style="8" customWidth="1"/>
    <col min="22" max="22" width="12.6640625" style="8" customWidth="1"/>
    <col min="23" max="23" width="16.5" style="8" customWidth="1"/>
    <col min="24" max="24" width="11.83203125" style="12" customWidth="1"/>
    <col min="25" max="25" width="14" style="12" customWidth="1"/>
    <col min="26" max="27" width="15.33203125" style="12" customWidth="1"/>
    <col min="28" max="28" width="24" style="13" customWidth="1"/>
    <col min="29" max="29" width="13.6640625" style="14" customWidth="1"/>
    <col min="30" max="30" width="12.6640625" style="15" customWidth="1"/>
    <col min="31" max="31" width="20.5" style="16" customWidth="1"/>
    <col min="32" max="32" width="13.33203125" style="17" customWidth="1"/>
    <col min="33" max="33" width="13.33203125" style="18" customWidth="1"/>
    <col min="35" max="16384" width="11.1640625" style="19"/>
  </cols>
  <sheetData>
    <row r="1" spans="1:34" s="27" customFormat="1" ht="15.75" customHeight="1" x14ac:dyDescent="0.2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4" t="s">
        <v>5</v>
      </c>
      <c r="G1" s="5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3" t="s">
        <v>11</v>
      </c>
      <c r="M1" s="20" t="s">
        <v>12</v>
      </c>
      <c r="N1" s="20" t="s">
        <v>13</v>
      </c>
      <c r="O1" s="20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4" t="s">
        <v>27</v>
      </c>
      <c r="AC1" s="21" t="s">
        <v>28</v>
      </c>
      <c r="AD1" s="25" t="s">
        <v>29</v>
      </c>
      <c r="AE1" s="26" t="s">
        <v>30</v>
      </c>
      <c r="AF1" s="25" t="s">
        <v>31</v>
      </c>
      <c r="AG1" s="26" t="s">
        <v>32</v>
      </c>
      <c r="AH1"/>
    </row>
    <row r="2" spans="1:34" ht="15.75" customHeight="1" x14ac:dyDescent="0.2">
      <c r="A2" s="28" t="s">
        <v>33</v>
      </c>
      <c r="B2" s="29">
        <v>192.24444444444401</v>
      </c>
      <c r="C2" s="29">
        <v>0.34318767136623102</v>
      </c>
      <c r="D2" s="29">
        <v>0.61153846153846203</v>
      </c>
      <c r="E2" s="30">
        <v>150</v>
      </c>
      <c r="F2" s="31">
        <v>28.744935897435901</v>
      </c>
      <c r="G2" s="32">
        <v>0.95953761450862896</v>
      </c>
      <c r="H2" s="33">
        <v>35.090239809865103</v>
      </c>
      <c r="I2" s="33">
        <v>0.17477602448211199</v>
      </c>
      <c r="J2" s="34">
        <v>35.090239809865103</v>
      </c>
      <c r="K2" s="35">
        <v>0.17477602448211199</v>
      </c>
      <c r="L2" s="36">
        <v>27.1013382191414</v>
      </c>
      <c r="M2" s="37">
        <v>0.17888075474996301</v>
      </c>
      <c r="N2" s="38">
        <v>27.1013382191414</v>
      </c>
      <c r="O2" s="38">
        <v>0</v>
      </c>
      <c r="P2" s="33">
        <v>20.112829999999999</v>
      </c>
      <c r="Q2" s="33">
        <v>1.0335090710778099E-2</v>
      </c>
      <c r="R2" s="33">
        <v>19.62744</v>
      </c>
      <c r="S2" s="33">
        <v>8.7829530341452203E-2</v>
      </c>
      <c r="T2" s="35">
        <v>20.112829999999999</v>
      </c>
      <c r="U2" s="35">
        <v>1.0335090710778099E-2</v>
      </c>
      <c r="V2" s="35">
        <v>19.62744</v>
      </c>
      <c r="W2" s="35">
        <v>8.7829530341452203E-2</v>
      </c>
      <c r="X2" s="39">
        <v>20.25422</v>
      </c>
      <c r="Y2" s="39">
        <v>9.5967494496842706E-3</v>
      </c>
      <c r="Z2" s="39">
        <v>19.709160000000001</v>
      </c>
      <c r="AA2" s="39">
        <v>4.8347310163027901E-2</v>
      </c>
      <c r="AB2" s="40">
        <v>31.035483542876499</v>
      </c>
      <c r="AC2" s="41">
        <v>0</v>
      </c>
      <c r="AD2" s="42">
        <v>0.22766734094754701</v>
      </c>
      <c r="AE2" s="5">
        <v>6.3862975906317301E-3</v>
      </c>
      <c r="AF2" s="43">
        <v>11.3263235428765</v>
      </c>
      <c r="AG2" s="44">
        <v>4.9290567048878998E-2</v>
      </c>
    </row>
    <row r="3" spans="1:34" ht="15.75" customHeight="1" x14ac:dyDescent="0.2">
      <c r="A3" s="28" t="s">
        <v>33</v>
      </c>
      <c r="B3" s="29">
        <v>190.9375</v>
      </c>
      <c r="C3" s="29">
        <v>0.20658792662827999</v>
      </c>
      <c r="D3" s="29">
        <v>0.61153846153846203</v>
      </c>
      <c r="E3" s="30">
        <v>150</v>
      </c>
      <c r="F3" s="31">
        <v>28.5488942307692</v>
      </c>
      <c r="G3" s="32">
        <v>0.95213098755672698</v>
      </c>
      <c r="H3" s="33">
        <v>35.090239809865103</v>
      </c>
      <c r="I3" s="33">
        <v>0.17477602448211199</v>
      </c>
      <c r="J3" s="34">
        <v>35.090239809865103</v>
      </c>
      <c r="K3" s="35">
        <v>0.17477602448211199</v>
      </c>
      <c r="L3" s="36">
        <v>26.9293240646717</v>
      </c>
      <c r="M3" s="37">
        <v>0.11525116601841499</v>
      </c>
      <c r="N3" s="38">
        <v>26.9293240646717</v>
      </c>
      <c r="O3" s="38">
        <v>0</v>
      </c>
      <c r="P3" s="33">
        <v>20.112829999999999</v>
      </c>
      <c r="Q3" s="33">
        <v>1.0335090710778099E-2</v>
      </c>
      <c r="R3" s="33">
        <v>19.62744</v>
      </c>
      <c r="S3" s="33">
        <v>8.7829530341452203E-2</v>
      </c>
      <c r="T3" s="35">
        <v>20.112829999999999</v>
      </c>
      <c r="U3" s="35">
        <v>1.0335090710778099E-2</v>
      </c>
      <c r="V3" s="35">
        <v>19.62744</v>
      </c>
      <c r="W3" s="35">
        <v>8.7829530341452203E-2</v>
      </c>
      <c r="X3" s="39">
        <v>20.270250000000001</v>
      </c>
      <c r="Y3" s="39">
        <v>1.6591338101551799E-2</v>
      </c>
      <c r="Z3" s="39">
        <v>19.633769999999998</v>
      </c>
      <c r="AA3" s="39">
        <v>5.5918906462841797E-2</v>
      </c>
      <c r="AB3" s="40">
        <v>31.271208279666201</v>
      </c>
      <c r="AC3" s="41">
        <v>0</v>
      </c>
      <c r="AD3" s="42">
        <v>0.232569392213132</v>
      </c>
      <c r="AE3" s="5">
        <v>5.0396498826327397E-3</v>
      </c>
      <c r="AF3" s="43">
        <v>11.637438279666201</v>
      </c>
      <c r="AG3" s="44">
        <v>5.8328351596801102E-2</v>
      </c>
    </row>
    <row r="4" spans="1:34" ht="15.75" customHeight="1" x14ac:dyDescent="0.2">
      <c r="A4" s="28" t="s">
        <v>33</v>
      </c>
      <c r="B4" s="29">
        <v>192.48888888888899</v>
      </c>
      <c r="C4" s="29">
        <v>0.17638342073764299</v>
      </c>
      <c r="D4" s="29">
        <v>0.61153846153846203</v>
      </c>
      <c r="E4" s="30">
        <v>150</v>
      </c>
      <c r="F4" s="31">
        <v>28.781602564102599</v>
      </c>
      <c r="G4" s="32">
        <v>0.95974918568951695</v>
      </c>
      <c r="H4" s="33">
        <v>35.090239809865103</v>
      </c>
      <c r="I4" s="33">
        <v>0.17477602448211199</v>
      </c>
      <c r="J4" s="34">
        <v>35.090239809865103</v>
      </c>
      <c r="K4" s="35">
        <v>0.17477602448211199</v>
      </c>
      <c r="L4" s="36">
        <v>26.8409166137256</v>
      </c>
      <c r="M4" s="37">
        <v>0.17561973726653399</v>
      </c>
      <c r="N4" s="38">
        <v>26.8409166137256</v>
      </c>
      <c r="O4" s="38">
        <v>0</v>
      </c>
      <c r="P4" s="33">
        <v>20.112829999999999</v>
      </c>
      <c r="Q4" s="33">
        <v>1.0335090710778099E-2</v>
      </c>
      <c r="R4" s="33">
        <v>19.62744</v>
      </c>
      <c r="S4" s="33">
        <v>8.7829530341452203E-2</v>
      </c>
      <c r="T4" s="35">
        <v>20.112829999999999</v>
      </c>
      <c r="U4" s="35">
        <v>1.0335090710778099E-2</v>
      </c>
      <c r="V4" s="35">
        <v>19.62744</v>
      </c>
      <c r="W4" s="35">
        <v>8.7829530341452203E-2</v>
      </c>
      <c r="X4" s="39">
        <v>20.260269999999998</v>
      </c>
      <c r="Y4" s="39">
        <v>1.10127244585528E-2</v>
      </c>
      <c r="Z4" s="39">
        <v>19.660830000000001</v>
      </c>
      <c r="AA4" s="39">
        <v>9.2148825819974994E-2</v>
      </c>
      <c r="AB4" s="40">
        <v>31.3925289644204</v>
      </c>
      <c r="AC4" s="41">
        <v>0</v>
      </c>
      <c r="AD4" s="42">
        <v>0.23508882358280001</v>
      </c>
      <c r="AE4" s="5">
        <v>6.2899061819576699E-3</v>
      </c>
      <c r="AF4" s="43">
        <v>11.731698964420399</v>
      </c>
      <c r="AG4" s="44">
        <v>9.2804559155248906E-2</v>
      </c>
    </row>
    <row r="5" spans="1:34" ht="15.75" customHeight="1" x14ac:dyDescent="0.2">
      <c r="A5" s="28" t="s">
        <v>33</v>
      </c>
      <c r="B5" s="29">
        <v>190.65555555555599</v>
      </c>
      <c r="C5" s="29">
        <v>0.25549516194593003</v>
      </c>
      <c r="D5" s="29">
        <v>0.61153846153846203</v>
      </c>
      <c r="E5" s="30">
        <v>150</v>
      </c>
      <c r="F5" s="31">
        <v>28.5066025641026</v>
      </c>
      <c r="G5" s="32">
        <v>0.95098767276171803</v>
      </c>
      <c r="H5" s="33">
        <v>35.090239809865103</v>
      </c>
      <c r="I5" s="33">
        <v>0.17477602448211199</v>
      </c>
      <c r="J5" s="34">
        <v>35.090239809865103</v>
      </c>
      <c r="K5" s="35">
        <v>0.17477602448211199</v>
      </c>
      <c r="L5" s="36">
        <v>27.051314728636399</v>
      </c>
      <c r="M5" s="37">
        <v>0.18393559305596699</v>
      </c>
      <c r="N5" s="38">
        <v>27.051314728636399</v>
      </c>
      <c r="O5" s="38">
        <v>0</v>
      </c>
      <c r="P5" s="33">
        <v>20.112829999999999</v>
      </c>
      <c r="Q5" s="33">
        <v>1.0335090710778099E-2</v>
      </c>
      <c r="R5" s="33">
        <v>19.62744</v>
      </c>
      <c r="S5" s="33">
        <v>8.7829530341452203E-2</v>
      </c>
      <c r="T5" s="35">
        <v>20.112829999999999</v>
      </c>
      <c r="U5" s="35">
        <v>1.0335090710778099E-2</v>
      </c>
      <c r="V5" s="35">
        <v>19.62744</v>
      </c>
      <c r="W5" s="35">
        <v>8.7829530341452203E-2</v>
      </c>
      <c r="X5" s="39">
        <v>20.25442</v>
      </c>
      <c r="Y5" s="39">
        <v>1.28949447459076E-2</v>
      </c>
      <c r="Z5" s="39">
        <v>19.640689999999999</v>
      </c>
      <c r="AA5" s="39">
        <v>8.2181013013956306E-2</v>
      </c>
      <c r="AB5" s="40">
        <v>31.1039907336162</v>
      </c>
      <c r="AC5" s="41">
        <v>0</v>
      </c>
      <c r="AD5" s="42">
        <v>0.229092908021924</v>
      </c>
      <c r="AE5" s="5">
        <v>6.4976652902927097E-3</v>
      </c>
      <c r="AF5" s="43">
        <v>11.463300733616199</v>
      </c>
      <c r="AG5" s="44">
        <v>8.3186528356459594E-2</v>
      </c>
    </row>
    <row r="6" spans="1:34" ht="15.75" customHeight="1" x14ac:dyDescent="0.2">
      <c r="A6" s="28" t="s">
        <v>33</v>
      </c>
      <c r="B6" s="29">
        <v>179.03333333333299</v>
      </c>
      <c r="C6" s="29">
        <v>0.54083269131959899</v>
      </c>
      <c r="D6" s="29">
        <v>0.44</v>
      </c>
      <c r="E6" s="30">
        <v>150</v>
      </c>
      <c r="F6" s="31">
        <v>26.789000000000001</v>
      </c>
      <c r="G6" s="32">
        <v>0.89662612543018905</v>
      </c>
      <c r="H6" s="33">
        <v>35.090239809865103</v>
      </c>
      <c r="I6" s="33">
        <v>0.17477602448211199</v>
      </c>
      <c r="J6" s="34">
        <v>35.090239809865103</v>
      </c>
      <c r="K6" s="35">
        <v>0.17477602448211199</v>
      </c>
      <c r="L6" s="36">
        <v>27.643676304082199</v>
      </c>
      <c r="M6" s="37">
        <v>0.15715362779602801</v>
      </c>
      <c r="N6" s="38">
        <v>27.643676304082199</v>
      </c>
      <c r="O6" s="38">
        <v>0</v>
      </c>
      <c r="P6" s="33">
        <v>20.112829999999999</v>
      </c>
      <c r="Q6" s="33">
        <v>1.0335090710778099E-2</v>
      </c>
      <c r="R6" s="33">
        <v>19.62744</v>
      </c>
      <c r="S6" s="33">
        <v>8.7829530341452203E-2</v>
      </c>
      <c r="T6" s="35">
        <v>20.112829999999999</v>
      </c>
      <c r="U6" s="35">
        <v>1.0335090710778099E-2</v>
      </c>
      <c r="V6" s="35">
        <v>19.62744</v>
      </c>
      <c r="W6" s="35">
        <v>8.7829530341452203E-2</v>
      </c>
      <c r="X6" s="39">
        <v>20.256830000000001</v>
      </c>
      <c r="Y6" s="39">
        <v>1.38871199317935E-2</v>
      </c>
      <c r="Z6" s="39">
        <v>19.625019999999999</v>
      </c>
      <c r="AA6" s="39">
        <v>8.5935403647158098E-2</v>
      </c>
      <c r="AB6" s="40">
        <v>30.294928304287701</v>
      </c>
      <c r="AC6" s="41">
        <v>0</v>
      </c>
      <c r="AD6" s="42">
        <v>0.21221181576791101</v>
      </c>
      <c r="AE6" s="5">
        <v>5.9542877878837998E-3</v>
      </c>
      <c r="AF6" s="43">
        <v>10.6699083042877</v>
      </c>
      <c r="AG6" s="44">
        <v>8.7050248132903199E-2</v>
      </c>
    </row>
    <row r="7" spans="1:34" ht="15.75" customHeight="1" x14ac:dyDescent="0.2">
      <c r="A7" s="28" t="s">
        <v>33</v>
      </c>
      <c r="B7" s="29">
        <v>177.26666666666699</v>
      </c>
      <c r="C7" s="29">
        <v>0.29154759474226599</v>
      </c>
      <c r="D7" s="29">
        <v>0.44</v>
      </c>
      <c r="E7" s="30">
        <v>150</v>
      </c>
      <c r="F7" s="31">
        <v>26.524000000000001</v>
      </c>
      <c r="G7" s="32">
        <v>0.88520888423201205</v>
      </c>
      <c r="H7" s="33">
        <v>35.090239809865103</v>
      </c>
      <c r="I7" s="33">
        <v>0.17477602448211199</v>
      </c>
      <c r="J7" s="34">
        <v>35.090239809865103</v>
      </c>
      <c r="K7" s="35">
        <v>0.17477602448211199</v>
      </c>
      <c r="L7" s="36">
        <v>27.202321637798899</v>
      </c>
      <c r="M7" s="37">
        <v>0.16535589966522701</v>
      </c>
      <c r="N7" s="38">
        <v>27.202321637798899</v>
      </c>
      <c r="O7" s="38">
        <v>0</v>
      </c>
      <c r="P7" s="33">
        <v>20.112829999999999</v>
      </c>
      <c r="Q7" s="33">
        <v>1.0335090710778099E-2</v>
      </c>
      <c r="R7" s="33">
        <v>19.62744</v>
      </c>
      <c r="S7" s="33">
        <v>8.7829530341452203E-2</v>
      </c>
      <c r="T7" s="35">
        <v>20.112829999999999</v>
      </c>
      <c r="U7" s="35">
        <v>1.0335090710778099E-2</v>
      </c>
      <c r="V7" s="35">
        <v>19.62744</v>
      </c>
      <c r="W7" s="35">
        <v>8.7829530341452203E-2</v>
      </c>
      <c r="X7" s="39">
        <v>20.27665</v>
      </c>
      <c r="Y7" s="39">
        <v>1.4905049479958301E-2</v>
      </c>
      <c r="Z7" s="39">
        <v>19.675750000000001</v>
      </c>
      <c r="AA7" s="39">
        <v>7.5832423804070195E-2</v>
      </c>
      <c r="AB7" s="40">
        <v>30.897294101242</v>
      </c>
      <c r="AC7" s="41">
        <v>0</v>
      </c>
      <c r="AD7" s="42">
        <v>0.22478952024285201</v>
      </c>
      <c r="AE7" s="5">
        <v>6.0921416636413803E-3</v>
      </c>
      <c r="AF7" s="43">
        <v>11.221544101241999</v>
      </c>
      <c r="AG7" s="44">
        <v>7.7283355258426195E-2</v>
      </c>
    </row>
    <row r="8" spans="1:34" ht="15.75" customHeight="1" x14ac:dyDescent="0.2">
      <c r="A8" s="28" t="s">
        <v>33</v>
      </c>
      <c r="B8" s="29">
        <v>179.555555555556</v>
      </c>
      <c r="C8" s="29">
        <v>0.20069324297987501</v>
      </c>
      <c r="D8" s="29">
        <v>0.44</v>
      </c>
      <c r="E8" s="30">
        <v>150</v>
      </c>
      <c r="F8" s="31">
        <v>26.867333333333299</v>
      </c>
      <c r="G8" s="32">
        <v>0.89608111796258105</v>
      </c>
      <c r="H8" s="33">
        <v>35.090239809865103</v>
      </c>
      <c r="I8" s="33">
        <v>0.17477602448211199</v>
      </c>
      <c r="J8" s="34">
        <v>35.090239809865103</v>
      </c>
      <c r="K8" s="35">
        <v>0.17477602448211199</v>
      </c>
      <c r="L8" s="36">
        <v>27.1340647079567</v>
      </c>
      <c r="M8" s="37">
        <v>0.14510117411585499</v>
      </c>
      <c r="N8" s="38">
        <v>27.1340647079567</v>
      </c>
      <c r="O8" s="38">
        <v>0</v>
      </c>
      <c r="P8" s="33">
        <v>20.112829999999999</v>
      </c>
      <c r="Q8" s="33">
        <v>1.0335090710778099E-2</v>
      </c>
      <c r="R8" s="33">
        <v>19.62744</v>
      </c>
      <c r="S8" s="33">
        <v>8.7829530341452203E-2</v>
      </c>
      <c r="T8" s="35">
        <v>20.112829999999999</v>
      </c>
      <c r="U8" s="35">
        <v>1.0335090710778099E-2</v>
      </c>
      <c r="V8" s="35">
        <v>19.62744</v>
      </c>
      <c r="W8" s="35">
        <v>8.7829530341452203E-2</v>
      </c>
      <c r="X8" s="39">
        <v>20.275279999999999</v>
      </c>
      <c r="Y8" s="39">
        <v>3.9718509539008497E-3</v>
      </c>
      <c r="Z8" s="39">
        <v>19.68289</v>
      </c>
      <c r="AA8" s="39">
        <v>9.1522941932609694E-2</v>
      </c>
      <c r="AB8" s="40">
        <v>30.990683783847299</v>
      </c>
      <c r="AC8" s="41">
        <v>0</v>
      </c>
      <c r="AD8" s="42">
        <v>0.22673470301196599</v>
      </c>
      <c r="AE8" s="5">
        <v>5.6508929840738704E-3</v>
      </c>
      <c r="AF8" s="43">
        <v>11.3077937838473</v>
      </c>
      <c r="AG8" s="44">
        <v>9.1609085248133895E-2</v>
      </c>
    </row>
    <row r="9" spans="1:34" ht="15.75" customHeight="1" x14ac:dyDescent="0.2">
      <c r="A9" s="28" t="s">
        <v>33</v>
      </c>
      <c r="B9" s="29">
        <v>164.75555555555599</v>
      </c>
      <c r="C9" s="29">
        <v>0.18104634151999999</v>
      </c>
      <c r="D9" s="29">
        <v>0.44</v>
      </c>
      <c r="E9" s="30">
        <v>150</v>
      </c>
      <c r="F9" s="31">
        <v>24.6473333333333</v>
      </c>
      <c r="G9" s="32">
        <v>0.82202409394685705</v>
      </c>
      <c r="H9" s="33">
        <v>35.090239809865103</v>
      </c>
      <c r="I9" s="33">
        <v>0.17477602448211199</v>
      </c>
      <c r="J9" s="34">
        <v>35.090239809865103</v>
      </c>
      <c r="K9" s="35">
        <v>0.17477602448211199</v>
      </c>
      <c r="L9" s="36">
        <v>27.408769579172802</v>
      </c>
      <c r="M9" s="37">
        <v>0.14645258753731399</v>
      </c>
      <c r="N9" s="38">
        <v>27.408769579172802</v>
      </c>
      <c r="O9" s="38">
        <v>0</v>
      </c>
      <c r="P9" s="33">
        <v>20.112829999999999</v>
      </c>
      <c r="Q9" s="33">
        <v>1.0335090710778099E-2</v>
      </c>
      <c r="R9" s="33">
        <v>19.62744</v>
      </c>
      <c r="S9" s="33">
        <v>8.7829530341452203E-2</v>
      </c>
      <c r="T9" s="35">
        <v>20.112829999999999</v>
      </c>
      <c r="U9" s="35">
        <v>1.0335090710778099E-2</v>
      </c>
      <c r="V9" s="35">
        <v>19.62744</v>
      </c>
      <c r="W9" s="35">
        <v>8.7829530341452203E-2</v>
      </c>
      <c r="X9" s="39">
        <v>20.223009999999999</v>
      </c>
      <c r="Y9" s="39">
        <v>4.8260646493806601E-3</v>
      </c>
      <c r="Z9" s="39">
        <v>19.61692</v>
      </c>
      <c r="AA9" s="39">
        <v>7.8182936757325003E-2</v>
      </c>
      <c r="AB9" s="40">
        <v>30.615216420012299</v>
      </c>
      <c r="AC9" s="41">
        <v>0</v>
      </c>
      <c r="AD9" s="42">
        <v>0.21890617654122599</v>
      </c>
      <c r="AE9" s="5">
        <v>5.70565084946985E-3</v>
      </c>
      <c r="AF9" s="43">
        <v>10.9982964200123</v>
      </c>
      <c r="AG9" s="44">
        <v>7.8331746437826102E-2</v>
      </c>
    </row>
    <row r="10" spans="1:34" ht="15.75" customHeight="1" x14ac:dyDescent="0.2">
      <c r="A10" s="28" t="s">
        <v>33</v>
      </c>
      <c r="B10" s="29">
        <v>168.63333333333301</v>
      </c>
      <c r="C10" s="29">
        <v>0.13228756555323001</v>
      </c>
      <c r="D10" s="29">
        <v>0.44</v>
      </c>
      <c r="E10" s="30">
        <v>150</v>
      </c>
      <c r="F10" s="31">
        <v>25.228999999999999</v>
      </c>
      <c r="G10" s="32">
        <v>0.84119951995420505</v>
      </c>
      <c r="H10" s="33">
        <v>35.090239809865103</v>
      </c>
      <c r="I10" s="33">
        <v>0.17477602448211199</v>
      </c>
      <c r="J10" s="34">
        <v>35.090239809865103</v>
      </c>
      <c r="K10" s="35">
        <v>0.17477602448211199</v>
      </c>
      <c r="L10" s="36">
        <v>27.984391402699899</v>
      </c>
      <c r="M10" s="37">
        <v>0.19970788513924001</v>
      </c>
      <c r="N10" s="38">
        <v>27.984391402699899</v>
      </c>
      <c r="O10" s="38">
        <v>0</v>
      </c>
      <c r="P10" s="33">
        <v>20.112829999999999</v>
      </c>
      <c r="Q10" s="33">
        <v>1.0335090710778099E-2</v>
      </c>
      <c r="R10" s="33">
        <v>19.62744</v>
      </c>
      <c r="S10" s="33">
        <v>8.7829530341452203E-2</v>
      </c>
      <c r="T10" s="35">
        <v>20.112829999999999</v>
      </c>
      <c r="U10" s="35">
        <v>1.0335090710778099E-2</v>
      </c>
      <c r="V10" s="35">
        <v>19.62744</v>
      </c>
      <c r="W10" s="35">
        <v>8.7829530341452203E-2</v>
      </c>
      <c r="X10" s="39">
        <v>20.259139999999999</v>
      </c>
      <c r="Y10" s="39">
        <v>1.3140639253857399E-2</v>
      </c>
      <c r="Z10" s="39">
        <v>19.610199999999999</v>
      </c>
      <c r="AA10" s="39">
        <v>4.8119351616580201E-2</v>
      </c>
      <c r="AB10" s="40">
        <v>29.831555762513201</v>
      </c>
      <c r="AC10" s="41">
        <v>0</v>
      </c>
      <c r="AD10" s="42">
        <v>0.20250213294830399</v>
      </c>
      <c r="AE10" s="5">
        <v>6.9403487137075798E-3</v>
      </c>
      <c r="AF10" s="43">
        <v>10.2213557625132</v>
      </c>
      <c r="AG10" s="44">
        <v>4.9881343205652497E-2</v>
      </c>
    </row>
    <row r="11" spans="1:34" ht="15.75" customHeight="1" x14ac:dyDescent="0.2">
      <c r="A11" s="28" t="s">
        <v>33</v>
      </c>
      <c r="B11" s="29">
        <v>170.455555555556</v>
      </c>
      <c r="C11" s="29">
        <v>0.23511226632776799</v>
      </c>
      <c r="D11" s="29">
        <v>0.44</v>
      </c>
      <c r="E11" s="30">
        <v>150</v>
      </c>
      <c r="F11" s="31">
        <v>25.502333333333301</v>
      </c>
      <c r="G11" s="32">
        <v>0.85080524535897595</v>
      </c>
      <c r="H11" s="33">
        <v>35.090239809865103</v>
      </c>
      <c r="I11" s="33">
        <v>0.17477602448211199</v>
      </c>
      <c r="J11" s="34">
        <v>35.090239809865103</v>
      </c>
      <c r="K11" s="35">
        <v>0.17477602448211199</v>
      </c>
      <c r="L11" s="36">
        <v>28.048699344522401</v>
      </c>
      <c r="M11" s="37">
        <v>0.18161942032408501</v>
      </c>
      <c r="N11" s="38">
        <v>28.048699344522401</v>
      </c>
      <c r="O11" s="38">
        <v>0</v>
      </c>
      <c r="P11" s="33">
        <v>20.112829999999999</v>
      </c>
      <c r="Q11" s="33">
        <v>1.0335090710778099E-2</v>
      </c>
      <c r="R11" s="33">
        <v>19.62744</v>
      </c>
      <c r="S11" s="33">
        <v>8.7829530341452203E-2</v>
      </c>
      <c r="T11" s="35">
        <v>20.112829999999999</v>
      </c>
      <c r="U11" s="35">
        <v>1.0335090710778099E-2</v>
      </c>
      <c r="V11" s="35">
        <v>19.62744</v>
      </c>
      <c r="W11" s="35">
        <v>8.7829530341452203E-2</v>
      </c>
      <c r="X11" s="39">
        <v>20.249890000000001</v>
      </c>
      <c r="Y11" s="39">
        <v>8.2044439177804008E-3</v>
      </c>
      <c r="Z11" s="39">
        <v>19.63869</v>
      </c>
      <c r="AA11" s="39">
        <v>5.0235235641927098E-2</v>
      </c>
      <c r="AB11" s="40">
        <v>29.744243870648599</v>
      </c>
      <c r="AC11" s="41">
        <v>0</v>
      </c>
      <c r="AD11" s="42">
        <v>0.20066948825362699</v>
      </c>
      <c r="AE11" s="5">
        <v>6.5298734470876502E-3</v>
      </c>
      <c r="AF11" s="43">
        <v>10.105553870648601</v>
      </c>
      <c r="AG11" s="44">
        <v>5.09008035300028E-2</v>
      </c>
    </row>
    <row r="12" spans="1:34" ht="15.75" customHeight="1" x14ac:dyDescent="0.2">
      <c r="A12" s="28" t="s">
        <v>33</v>
      </c>
      <c r="B12" s="29">
        <v>196.58888888888899</v>
      </c>
      <c r="C12" s="29">
        <v>0.51827706018220199</v>
      </c>
      <c r="D12" s="29">
        <v>0.44</v>
      </c>
      <c r="E12" s="30">
        <v>150</v>
      </c>
      <c r="F12" s="31">
        <v>29.422333333333299</v>
      </c>
      <c r="G12" s="32">
        <v>0.98380709067616201</v>
      </c>
      <c r="H12" s="33">
        <v>35.090239809865103</v>
      </c>
      <c r="I12" s="33">
        <v>0.17477602448211199</v>
      </c>
      <c r="J12" s="34">
        <v>35.090239809865103</v>
      </c>
      <c r="K12" s="35">
        <v>0.17477602448211199</v>
      </c>
      <c r="L12" s="36">
        <v>27.0177179170784</v>
      </c>
      <c r="M12" s="37">
        <v>0.12258885305112401</v>
      </c>
      <c r="N12" s="38">
        <v>27.0177179170784</v>
      </c>
      <c r="O12" s="38">
        <v>0</v>
      </c>
      <c r="P12" s="33">
        <v>20.112829999999999</v>
      </c>
      <c r="Q12" s="33">
        <v>1.0335090710778099E-2</v>
      </c>
      <c r="R12" s="33">
        <v>19.62744</v>
      </c>
      <c r="S12" s="33">
        <v>8.7829530341452203E-2</v>
      </c>
      <c r="T12" s="35">
        <v>20.112829999999999</v>
      </c>
      <c r="U12" s="35">
        <v>1.0335090710778099E-2</v>
      </c>
      <c r="V12" s="35">
        <v>19.62744</v>
      </c>
      <c r="W12" s="35">
        <v>8.7829530341452203E-2</v>
      </c>
      <c r="X12" s="39">
        <v>20.265699999999999</v>
      </c>
      <c r="Y12" s="39">
        <v>5.8242596095979598E-3</v>
      </c>
      <c r="Z12" s="39">
        <v>19.66921</v>
      </c>
      <c r="AA12" s="39">
        <v>8.7054987795070995E-2</v>
      </c>
      <c r="AB12" s="40">
        <v>31.1500216832052</v>
      </c>
      <c r="AC12" s="41">
        <v>0</v>
      </c>
      <c r="AD12" s="42">
        <v>0.23005034837400001</v>
      </c>
      <c r="AE12" s="5">
        <v>5.1876272934820401E-3</v>
      </c>
      <c r="AF12" s="43">
        <v>11.4808116832052</v>
      </c>
      <c r="AG12" s="44">
        <v>8.7249601145219902E-2</v>
      </c>
    </row>
    <row r="13" spans="1:34" ht="15.75" customHeight="1" x14ac:dyDescent="0.2">
      <c r="A13" s="28" t="s">
        <v>33</v>
      </c>
      <c r="B13" s="29">
        <v>153.07777777777801</v>
      </c>
      <c r="C13" s="29">
        <v>0.258736244937669</v>
      </c>
      <c r="D13" s="29">
        <v>0.44</v>
      </c>
      <c r="E13" s="30">
        <v>150</v>
      </c>
      <c r="F13" s="31">
        <v>22.895666666666699</v>
      </c>
      <c r="G13" s="32">
        <v>0.764169407638841</v>
      </c>
      <c r="H13" s="33">
        <v>35.090239809865103</v>
      </c>
      <c r="I13" s="33">
        <v>0.17477602448211199</v>
      </c>
      <c r="J13" s="34">
        <v>35.090239809865103</v>
      </c>
      <c r="K13" s="35">
        <v>0.17477602448211199</v>
      </c>
      <c r="L13" s="36">
        <v>29.322589995233301</v>
      </c>
      <c r="M13" s="37">
        <v>0.14133003154030399</v>
      </c>
      <c r="N13" s="38">
        <v>29.322589995233301</v>
      </c>
      <c r="O13" s="38">
        <v>0</v>
      </c>
      <c r="P13" s="33">
        <v>20.112829999999999</v>
      </c>
      <c r="Q13" s="33">
        <v>1.0335090710778099E-2</v>
      </c>
      <c r="R13" s="33">
        <v>19.62744</v>
      </c>
      <c r="S13" s="33">
        <v>8.7829530341452203E-2</v>
      </c>
      <c r="T13" s="35">
        <v>20.112829999999999</v>
      </c>
      <c r="U13" s="35">
        <v>1.0335090710778099E-2</v>
      </c>
      <c r="V13" s="35">
        <v>19.62744</v>
      </c>
      <c r="W13" s="35">
        <v>8.7829530341452203E-2</v>
      </c>
      <c r="X13" s="39">
        <v>20.22842</v>
      </c>
      <c r="Y13" s="39">
        <v>1.19330465514883E-2</v>
      </c>
      <c r="Z13" s="39">
        <v>19.643830000000001</v>
      </c>
      <c r="AA13" s="39">
        <v>0.10152088504342301</v>
      </c>
      <c r="AB13" s="40">
        <v>28.022548345176801</v>
      </c>
      <c r="AC13" s="41">
        <v>0</v>
      </c>
      <c r="AD13" s="42">
        <v>0.16436621253897299</v>
      </c>
      <c r="AE13" s="5">
        <v>5.7917779684590201E-3</v>
      </c>
      <c r="AF13" s="43">
        <v>8.3787183451768001</v>
      </c>
      <c r="AG13" s="44">
        <v>0.10221980091939099</v>
      </c>
    </row>
    <row r="14" spans="1:34" ht="15.75" customHeight="1" x14ac:dyDescent="0.2">
      <c r="A14" s="28" t="s">
        <v>33</v>
      </c>
      <c r="B14" s="29">
        <v>152.1</v>
      </c>
      <c r="C14" s="29">
        <v>0.122474487139157</v>
      </c>
      <c r="D14" s="29">
        <v>0.44</v>
      </c>
      <c r="E14" s="30">
        <v>150</v>
      </c>
      <c r="F14" s="31">
        <v>22.748999999999999</v>
      </c>
      <c r="G14" s="32">
        <v>0.75852121932194005</v>
      </c>
      <c r="H14" s="33">
        <v>35.090239809865103</v>
      </c>
      <c r="I14" s="33">
        <v>0.17477602448211199</v>
      </c>
      <c r="J14" s="34">
        <v>35.090239809865103</v>
      </c>
      <c r="K14" s="35">
        <v>0.17477602448211199</v>
      </c>
      <c r="L14" s="36">
        <v>28.680764633756599</v>
      </c>
      <c r="M14" s="37">
        <v>0.162105460136823</v>
      </c>
      <c r="N14" s="38">
        <v>28.680764633756599</v>
      </c>
      <c r="O14" s="38">
        <v>0</v>
      </c>
      <c r="P14" s="33">
        <v>20.112829999999999</v>
      </c>
      <c r="Q14" s="33">
        <v>1.0335090710778099E-2</v>
      </c>
      <c r="R14" s="33">
        <v>19.62744</v>
      </c>
      <c r="S14" s="33">
        <v>8.7829530341452203E-2</v>
      </c>
      <c r="T14" s="35">
        <v>20.112829999999999</v>
      </c>
      <c r="U14" s="35">
        <v>1.0335090710778099E-2</v>
      </c>
      <c r="V14" s="35">
        <v>19.62744</v>
      </c>
      <c r="W14" s="35">
        <v>8.7829530341452203E-2</v>
      </c>
      <c r="X14" s="39">
        <v>20.248370000000001</v>
      </c>
      <c r="Y14" s="39">
        <v>6.8556618936462498E-3</v>
      </c>
      <c r="Z14" s="39">
        <v>19.658989999999999</v>
      </c>
      <c r="AA14" s="39">
        <v>8.3735648919680605E-2</v>
      </c>
      <c r="AB14" s="40">
        <v>28.888285748875202</v>
      </c>
      <c r="AC14" s="41">
        <v>0</v>
      </c>
      <c r="AD14" s="42">
        <v>0.18265692143564599</v>
      </c>
      <c r="AE14" s="5">
        <v>6.1574617842784004E-3</v>
      </c>
      <c r="AF14" s="43">
        <v>9.2292957488752005</v>
      </c>
      <c r="AG14" s="44">
        <v>8.4015825890126197E-2</v>
      </c>
    </row>
    <row r="15" spans="1:34" ht="15.75" customHeight="1" x14ac:dyDescent="0.2">
      <c r="A15" s="28" t="s">
        <v>33</v>
      </c>
      <c r="B15" s="29">
        <v>152.671428571429</v>
      </c>
      <c r="C15" s="29">
        <v>0.18898223650461701</v>
      </c>
      <c r="D15" s="29">
        <v>0.44</v>
      </c>
      <c r="E15" s="30">
        <v>150</v>
      </c>
      <c r="F15" s="31">
        <v>22.834714285714298</v>
      </c>
      <c r="G15" s="32">
        <v>0.76168178554420796</v>
      </c>
      <c r="H15" s="33">
        <v>35.090239809865103</v>
      </c>
      <c r="I15" s="33">
        <v>0.17477602448211199</v>
      </c>
      <c r="J15" s="34">
        <v>35.090239809865103</v>
      </c>
      <c r="K15" s="35">
        <v>0.17477602448211199</v>
      </c>
      <c r="L15" s="36">
        <v>28.664475908609301</v>
      </c>
      <c r="M15" s="37">
        <v>0.14654134923297199</v>
      </c>
      <c r="N15" s="38">
        <v>28.664475908609301</v>
      </c>
      <c r="O15" s="38">
        <v>0</v>
      </c>
      <c r="P15" s="33">
        <v>20.112829999999999</v>
      </c>
      <c r="Q15" s="33">
        <v>1.0335090710778099E-2</v>
      </c>
      <c r="R15" s="33">
        <v>19.62744</v>
      </c>
      <c r="S15" s="33">
        <v>8.7829530341452203E-2</v>
      </c>
      <c r="T15" s="35">
        <v>20.112829999999999</v>
      </c>
      <c r="U15" s="35">
        <v>1.0335090710778099E-2</v>
      </c>
      <c r="V15" s="35">
        <v>19.62744</v>
      </c>
      <c r="W15" s="35">
        <v>8.7829530341452203E-2</v>
      </c>
      <c r="X15" s="39">
        <v>20.252079999999999</v>
      </c>
      <c r="Y15" s="39">
        <v>1.03405802545122E-2</v>
      </c>
      <c r="Z15" s="39">
        <v>19.698090000000001</v>
      </c>
      <c r="AA15" s="39">
        <v>0.100372789639424</v>
      </c>
      <c r="AB15" s="40">
        <v>28.9102981692612</v>
      </c>
      <c r="AC15" s="41">
        <v>0</v>
      </c>
      <c r="AD15" s="42">
        <v>0.18312111675706599</v>
      </c>
      <c r="AE15" s="5">
        <v>5.83045278048852E-3</v>
      </c>
      <c r="AF15" s="43">
        <v>9.2122081692611992</v>
      </c>
      <c r="AG15" s="44">
        <v>0.100904036093706</v>
      </c>
    </row>
    <row r="16" spans="1:34" ht="15.75" customHeight="1" x14ac:dyDescent="0.2">
      <c r="A16" s="28" t="s">
        <v>33</v>
      </c>
      <c r="B16" s="29">
        <v>209.42222222222199</v>
      </c>
      <c r="C16" s="29">
        <v>0.53333333333333699</v>
      </c>
      <c r="D16" s="29">
        <v>0.44</v>
      </c>
      <c r="E16" s="30">
        <v>150</v>
      </c>
      <c r="F16" s="31">
        <v>31.3473333333333</v>
      </c>
      <c r="G16" s="32">
        <v>1.04795628025972</v>
      </c>
      <c r="H16" s="33">
        <v>35.090239809865103</v>
      </c>
      <c r="I16" s="33">
        <v>0.17477602448211199</v>
      </c>
      <c r="J16" s="34">
        <v>35.090239809865103</v>
      </c>
      <c r="K16" s="35">
        <v>0.17477602448211199</v>
      </c>
      <c r="L16" s="36">
        <v>26.981354807852</v>
      </c>
      <c r="M16" s="37">
        <v>0.19035608995910799</v>
      </c>
      <c r="N16" s="38">
        <v>26.981354807852</v>
      </c>
      <c r="O16" s="38">
        <v>0</v>
      </c>
      <c r="P16" s="33">
        <v>20.112829999999999</v>
      </c>
      <c r="Q16" s="33">
        <v>1.0335090710778099E-2</v>
      </c>
      <c r="R16" s="33">
        <v>19.62744</v>
      </c>
      <c r="S16" s="33">
        <v>8.7829530341452203E-2</v>
      </c>
      <c r="T16" s="35">
        <v>20.112829999999999</v>
      </c>
      <c r="U16" s="35">
        <v>1.0335090710778099E-2</v>
      </c>
      <c r="V16" s="35">
        <v>19.62744</v>
      </c>
      <c r="W16" s="35">
        <v>8.7829530341452203E-2</v>
      </c>
      <c r="X16" s="39">
        <v>20.28013</v>
      </c>
      <c r="Y16" s="39">
        <v>7.3192964142741301E-3</v>
      </c>
      <c r="Z16" s="39">
        <v>19.640370000000001</v>
      </c>
      <c r="AA16" s="39">
        <v>8.3934391640137399E-2</v>
      </c>
      <c r="AB16" s="40">
        <v>31.199861131084401</v>
      </c>
      <c r="AC16" s="41">
        <v>0</v>
      </c>
      <c r="AD16" s="42">
        <v>0.23108662254663201</v>
      </c>
      <c r="AE16" s="5">
        <v>6.6404189354235602E-3</v>
      </c>
      <c r="AF16" s="43">
        <v>11.5594911310844</v>
      </c>
      <c r="AG16" s="44">
        <v>8.4252918050355896E-2</v>
      </c>
    </row>
    <row r="17" spans="1:33" ht="15.75" customHeight="1" x14ac:dyDescent="0.2">
      <c r="A17" s="28" t="s">
        <v>33</v>
      </c>
      <c r="B17" s="29">
        <v>214.8</v>
      </c>
      <c r="C17" s="29">
        <v>2.05426385841742</v>
      </c>
      <c r="D17" s="29">
        <v>0.44</v>
      </c>
      <c r="E17" s="30">
        <v>150</v>
      </c>
      <c r="F17" s="31">
        <v>32.154000000000003</v>
      </c>
      <c r="G17" s="32">
        <v>1.11504109520591</v>
      </c>
      <c r="H17" s="33">
        <v>35.090239809865103</v>
      </c>
      <c r="I17" s="33">
        <v>0.17477602448211199</v>
      </c>
      <c r="J17" s="34">
        <v>35.090239809865103</v>
      </c>
      <c r="K17" s="35">
        <v>0.17477602448211199</v>
      </c>
      <c r="L17" s="36">
        <v>26.715577675767999</v>
      </c>
      <c r="M17" s="37">
        <v>0.14622528994652101</v>
      </c>
      <c r="N17" s="38">
        <v>26.715577675767999</v>
      </c>
      <c r="O17" s="38">
        <v>0</v>
      </c>
      <c r="P17" s="33">
        <v>20.112829999999999</v>
      </c>
      <c r="Q17" s="33">
        <v>1.0335090710778099E-2</v>
      </c>
      <c r="R17" s="33">
        <v>19.62744</v>
      </c>
      <c r="S17" s="33">
        <v>8.7829530341452203E-2</v>
      </c>
      <c r="T17" s="35">
        <v>20.112829999999999</v>
      </c>
      <c r="U17" s="35">
        <v>1.0335090710778099E-2</v>
      </c>
      <c r="V17" s="35">
        <v>19.62744</v>
      </c>
      <c r="W17" s="35">
        <v>8.7829530341452203E-2</v>
      </c>
      <c r="X17" s="39">
        <v>20.30199</v>
      </c>
      <c r="Y17" s="39">
        <v>1.12663614357069E-2</v>
      </c>
      <c r="Z17" s="39">
        <v>19.645600000000002</v>
      </c>
      <c r="AA17" s="39">
        <v>8.8570502990555897E-2</v>
      </c>
      <c r="AB17" s="40">
        <v>31.564733120263</v>
      </c>
      <c r="AC17" s="41">
        <v>0</v>
      </c>
      <c r="AD17" s="42">
        <v>0.23866072672842301</v>
      </c>
      <c r="AE17" s="5">
        <v>5.63422791161685E-3</v>
      </c>
      <c r="AF17" s="43">
        <v>11.919133120263</v>
      </c>
      <c r="AG17" s="44">
        <v>8.9284180569684707E-2</v>
      </c>
    </row>
    <row r="18" spans="1:33" ht="15.75" customHeight="1" x14ac:dyDescent="0.2">
      <c r="A18" s="28" t="s">
        <v>33</v>
      </c>
      <c r="B18" s="29">
        <v>213.12222222222201</v>
      </c>
      <c r="C18" s="29">
        <v>0.60781941762700897</v>
      </c>
      <c r="D18" s="29">
        <v>0.44</v>
      </c>
      <c r="E18" s="30">
        <v>150</v>
      </c>
      <c r="F18" s="31">
        <v>31.902333333333299</v>
      </c>
      <c r="G18" s="32">
        <v>1.0672963054547</v>
      </c>
      <c r="H18" s="33">
        <v>35.090239809865103</v>
      </c>
      <c r="I18" s="33">
        <v>0.17477602448211199</v>
      </c>
      <c r="J18" s="34">
        <v>35.090239809865103</v>
      </c>
      <c r="K18" s="35">
        <v>0.17477602448211199</v>
      </c>
      <c r="L18" s="36">
        <v>26.829057616514302</v>
      </c>
      <c r="M18" s="37">
        <v>0.16153879836062299</v>
      </c>
      <c r="N18" s="38">
        <v>26.829057616514302</v>
      </c>
      <c r="O18" s="38">
        <v>0</v>
      </c>
      <c r="P18" s="33">
        <v>20.112829999999999</v>
      </c>
      <c r="Q18" s="33">
        <v>1.0335090710778099E-2</v>
      </c>
      <c r="R18" s="33">
        <v>19.62744</v>
      </c>
      <c r="S18" s="33">
        <v>8.7829530341452203E-2</v>
      </c>
      <c r="T18" s="35">
        <v>20.112829999999999</v>
      </c>
      <c r="U18" s="35">
        <v>1.0335090710778099E-2</v>
      </c>
      <c r="V18" s="35">
        <v>19.62744</v>
      </c>
      <c r="W18" s="35">
        <v>8.7829530341452203E-2</v>
      </c>
      <c r="X18" s="39">
        <v>20.290870000000002</v>
      </c>
      <c r="Y18" s="39">
        <v>5.0998137220886804E-3</v>
      </c>
      <c r="Z18" s="39">
        <v>19.67961</v>
      </c>
      <c r="AA18" s="39">
        <v>7.0777827742874694E-2</v>
      </c>
      <c r="AB18" s="40">
        <v>31.408811853411201</v>
      </c>
      <c r="AC18" s="41">
        <v>0</v>
      </c>
      <c r="AD18" s="42">
        <v>0.23542678072631101</v>
      </c>
      <c r="AE18" s="5">
        <v>5.9744862972413498E-3</v>
      </c>
      <c r="AF18" s="43">
        <v>11.729201853411199</v>
      </c>
      <c r="AG18" s="44">
        <v>7.0961320449946894E-2</v>
      </c>
    </row>
    <row r="19" spans="1:33" ht="15.75" customHeight="1" x14ac:dyDescent="0.2">
      <c r="A19" s="28" t="s">
        <v>33</v>
      </c>
      <c r="B19" s="29">
        <v>219.888888888889</v>
      </c>
      <c r="C19" s="29">
        <v>0.64117946872237797</v>
      </c>
      <c r="D19" s="29">
        <v>0.44</v>
      </c>
      <c r="E19" s="30">
        <v>150</v>
      </c>
      <c r="F19" s="31">
        <v>32.917333333333303</v>
      </c>
      <c r="G19" s="32">
        <v>1.10143469584233</v>
      </c>
      <c r="H19" s="33">
        <v>35.090239809865103</v>
      </c>
      <c r="I19" s="33">
        <v>0.17477602448211199</v>
      </c>
      <c r="J19" s="34">
        <v>35.090239809865103</v>
      </c>
      <c r="K19" s="35">
        <v>0.17477602448211199</v>
      </c>
      <c r="L19" s="36">
        <v>26.6119385030985</v>
      </c>
      <c r="M19" s="37">
        <v>0.122507477778725</v>
      </c>
      <c r="N19" s="38">
        <v>26.6119385030985</v>
      </c>
      <c r="O19" s="38">
        <v>0</v>
      </c>
      <c r="P19" s="33">
        <v>20.112829999999999</v>
      </c>
      <c r="Q19" s="33">
        <v>1.0335090710778099E-2</v>
      </c>
      <c r="R19" s="33">
        <v>19.62744</v>
      </c>
      <c r="S19" s="33">
        <v>8.7829530341452203E-2</v>
      </c>
      <c r="T19" s="35">
        <v>20.112829999999999</v>
      </c>
      <c r="U19" s="35">
        <v>1.0335090710778099E-2</v>
      </c>
      <c r="V19" s="35">
        <v>19.62744</v>
      </c>
      <c r="W19" s="35">
        <v>8.7829530341452203E-2</v>
      </c>
      <c r="X19" s="39">
        <v>20.288180000000001</v>
      </c>
      <c r="Y19" s="39">
        <v>1.29670968223421E-2</v>
      </c>
      <c r="Z19" s="39">
        <v>19.67165</v>
      </c>
      <c r="AA19" s="39">
        <v>6.8527530963839997E-2</v>
      </c>
      <c r="AB19" s="40">
        <v>31.707307980480198</v>
      </c>
      <c r="AC19" s="41">
        <v>0</v>
      </c>
      <c r="AD19" s="42">
        <v>0.24161423098576501</v>
      </c>
      <c r="AE19" s="5">
        <v>5.1436208900080297E-3</v>
      </c>
      <c r="AF19" s="43">
        <v>12.035657980480201</v>
      </c>
      <c r="AG19" s="44">
        <v>6.9743588235765805E-2</v>
      </c>
    </row>
    <row r="20" spans="1:33" ht="15.75" customHeight="1" x14ac:dyDescent="0.2">
      <c r="A20" s="28" t="s">
        <v>33</v>
      </c>
      <c r="B20" s="29">
        <v>231.8</v>
      </c>
      <c r="C20" s="29">
        <v>0.367423461417476</v>
      </c>
      <c r="D20" s="29">
        <v>0.44</v>
      </c>
      <c r="E20" s="30">
        <v>150</v>
      </c>
      <c r="F20" s="31">
        <v>34.704000000000001</v>
      </c>
      <c r="G20" s="32">
        <v>1.15810717096986</v>
      </c>
      <c r="H20" s="33">
        <v>35.090239809865103</v>
      </c>
      <c r="I20" s="33">
        <v>0.17477602448211199</v>
      </c>
      <c r="J20" s="34">
        <v>35.090239809865103</v>
      </c>
      <c r="K20" s="35">
        <v>0.17477602448211199</v>
      </c>
      <c r="L20" s="36">
        <v>25.162150202392201</v>
      </c>
      <c r="M20" s="37">
        <v>0.13569579881105401</v>
      </c>
      <c r="N20" s="38">
        <v>25.162150202392201</v>
      </c>
      <c r="O20" s="38">
        <v>0</v>
      </c>
      <c r="P20" s="33">
        <v>20.112829999999999</v>
      </c>
      <c r="Q20" s="33">
        <v>1.0335090710778099E-2</v>
      </c>
      <c r="R20" s="33">
        <v>19.62744</v>
      </c>
      <c r="S20" s="33">
        <v>8.7829530341452203E-2</v>
      </c>
      <c r="T20" s="35">
        <v>20.112829999999999</v>
      </c>
      <c r="U20" s="35">
        <v>1.0335090710778099E-2</v>
      </c>
      <c r="V20" s="35">
        <v>19.62744</v>
      </c>
      <c r="W20" s="35">
        <v>8.7829530341452203E-2</v>
      </c>
      <c r="X20" s="39">
        <v>20.295919999999999</v>
      </c>
      <c r="Y20" s="39">
        <v>1.04300335569926E-2</v>
      </c>
      <c r="Z20" s="39">
        <v>19.645620000000001</v>
      </c>
      <c r="AA20" s="39">
        <v>7.41128032124002E-2</v>
      </c>
      <c r="AB20" s="40">
        <v>33.721522207309597</v>
      </c>
      <c r="AC20" s="41">
        <v>0</v>
      </c>
      <c r="AD20" s="42">
        <v>0.282930229638437</v>
      </c>
      <c r="AE20" s="5">
        <v>5.26403609652257E-3</v>
      </c>
      <c r="AF20" s="43">
        <v>14.0759022073096</v>
      </c>
      <c r="AG20" s="44">
        <v>7.4843123932662903E-2</v>
      </c>
    </row>
    <row r="21" spans="1:33" ht="15.75" customHeight="1" x14ac:dyDescent="0.2">
      <c r="A21" s="28" t="s">
        <v>33</v>
      </c>
      <c r="B21" s="29">
        <v>235.7</v>
      </c>
      <c r="C21" s="29">
        <v>0.29580398915497702</v>
      </c>
      <c r="D21" s="29">
        <v>0.44</v>
      </c>
      <c r="E21" s="30">
        <v>150</v>
      </c>
      <c r="F21" s="31">
        <v>35.289000000000001</v>
      </c>
      <c r="G21" s="32">
        <v>1.17713342337024</v>
      </c>
      <c r="H21" s="33">
        <v>35.090239809865103</v>
      </c>
      <c r="I21" s="33">
        <v>0.17477602448211199</v>
      </c>
      <c r="J21" s="34">
        <v>35.090239809865103</v>
      </c>
      <c r="K21" s="35">
        <v>0.17477602448211199</v>
      </c>
      <c r="L21" s="36">
        <v>25.151277348876398</v>
      </c>
      <c r="M21" s="37">
        <v>0.17352279137373799</v>
      </c>
      <c r="N21" s="38">
        <v>25.151277348876398</v>
      </c>
      <c r="O21" s="38">
        <v>0</v>
      </c>
      <c r="P21" s="33">
        <v>20.112829999999999</v>
      </c>
      <c r="Q21" s="33">
        <v>1.0335090710778099E-2</v>
      </c>
      <c r="R21" s="33">
        <v>19.62744</v>
      </c>
      <c r="S21" s="33">
        <v>8.7829530341452203E-2</v>
      </c>
      <c r="T21" s="35">
        <v>20.112829999999999</v>
      </c>
      <c r="U21" s="35">
        <v>1.0335090710778099E-2</v>
      </c>
      <c r="V21" s="35">
        <v>19.62744</v>
      </c>
      <c r="W21" s="35">
        <v>8.7829530341452203E-2</v>
      </c>
      <c r="X21" s="39">
        <v>20.315860000000001</v>
      </c>
      <c r="Y21" s="39">
        <v>9.72452569537538E-3</v>
      </c>
      <c r="Z21" s="39">
        <v>19.640720000000002</v>
      </c>
      <c r="AA21" s="39">
        <v>8.7658528392849294E-2</v>
      </c>
      <c r="AB21" s="40">
        <v>33.736782423378401</v>
      </c>
      <c r="AC21" s="41">
        <v>0</v>
      </c>
      <c r="AD21" s="42">
        <v>0.28324008370539899</v>
      </c>
      <c r="AE21" s="5">
        <v>6.0990509871295803E-3</v>
      </c>
      <c r="AF21" s="43">
        <v>14.096062423378401</v>
      </c>
      <c r="AG21" s="44">
        <v>8.8196281100735699E-2</v>
      </c>
    </row>
    <row r="22" spans="1:33" ht="15.75" customHeight="1" x14ac:dyDescent="0.2">
      <c r="A22" s="28" t="s">
        <v>33</v>
      </c>
      <c r="B22" s="29">
        <v>235.63333333333301</v>
      </c>
      <c r="C22" s="29">
        <v>0.25495097567963898</v>
      </c>
      <c r="D22" s="29">
        <v>0.44</v>
      </c>
      <c r="E22" s="30">
        <v>150</v>
      </c>
      <c r="F22" s="31">
        <v>35.279000000000003</v>
      </c>
      <c r="G22" s="32">
        <v>1.17658601229779</v>
      </c>
      <c r="H22" s="33">
        <v>35.090239809865103</v>
      </c>
      <c r="I22" s="33">
        <v>0.17477602448211199</v>
      </c>
      <c r="J22" s="34">
        <v>35.090239809865103</v>
      </c>
      <c r="K22" s="35">
        <v>0.17477602448211199</v>
      </c>
      <c r="L22" s="36">
        <v>25.1898246168928</v>
      </c>
      <c r="M22" s="37">
        <v>0.15879514976513201</v>
      </c>
      <c r="N22" s="38">
        <v>25.1898246168928</v>
      </c>
      <c r="O22" s="38">
        <v>0</v>
      </c>
      <c r="P22" s="33">
        <v>20.112829999999999</v>
      </c>
      <c r="Q22" s="33">
        <v>1.0335090710778099E-2</v>
      </c>
      <c r="R22" s="33">
        <v>19.62744</v>
      </c>
      <c r="S22" s="33">
        <v>8.7829530341452203E-2</v>
      </c>
      <c r="T22" s="35">
        <v>20.112829999999999</v>
      </c>
      <c r="U22" s="35">
        <v>1.0335090710778099E-2</v>
      </c>
      <c r="V22" s="35">
        <v>19.62744</v>
      </c>
      <c r="W22" s="35">
        <v>8.7829530341452203E-2</v>
      </c>
      <c r="X22" s="39">
        <v>20.312110000000001</v>
      </c>
      <c r="Y22" s="39">
        <v>1.29256682612542E-2</v>
      </c>
      <c r="Z22" s="39">
        <v>19.639289999999999</v>
      </c>
      <c r="AA22" s="39">
        <v>8.8460470833022206E-2</v>
      </c>
      <c r="AB22" s="40">
        <v>33.682692084392698</v>
      </c>
      <c r="AC22" s="41">
        <v>0</v>
      </c>
      <c r="AD22" s="42">
        <v>0.28214156547852698</v>
      </c>
      <c r="AE22" s="5">
        <v>5.7673848426059897E-3</v>
      </c>
      <c r="AF22" s="43">
        <v>14.043402084392699</v>
      </c>
      <c r="AG22" s="44">
        <v>8.9399819910332995E-2</v>
      </c>
    </row>
    <row r="23" spans="1:33" ht="15.75" customHeight="1" x14ac:dyDescent="0.2">
      <c r="A23" s="28" t="s">
        <v>33</v>
      </c>
      <c r="B23" s="29">
        <v>233.25</v>
      </c>
      <c r="C23" s="29">
        <v>0.50142653642241097</v>
      </c>
      <c r="D23" s="29">
        <v>0.44</v>
      </c>
      <c r="E23" s="30">
        <v>150</v>
      </c>
      <c r="F23" s="31">
        <v>34.921500000000002</v>
      </c>
      <c r="G23" s="32">
        <v>1.1664682689019501</v>
      </c>
      <c r="H23" s="33">
        <v>35.090239809865103</v>
      </c>
      <c r="I23" s="33">
        <v>0.17477602448211199</v>
      </c>
      <c r="J23" s="34">
        <v>35.090239809865103</v>
      </c>
      <c r="K23" s="35">
        <v>0.17477602448211199</v>
      </c>
      <c r="L23" s="36">
        <v>25.283045756358099</v>
      </c>
      <c r="M23" s="37">
        <v>0.16820296520217001</v>
      </c>
      <c r="N23" s="38">
        <v>25.283045756358099</v>
      </c>
      <c r="O23" s="38">
        <v>0</v>
      </c>
      <c r="P23" s="33">
        <v>20.112829999999999</v>
      </c>
      <c r="Q23" s="33">
        <v>1.0335090710778099E-2</v>
      </c>
      <c r="R23" s="33">
        <v>19.62744</v>
      </c>
      <c r="S23" s="33">
        <v>8.7829530341452203E-2</v>
      </c>
      <c r="T23" s="35">
        <v>20.112829999999999</v>
      </c>
      <c r="U23" s="35">
        <v>1.0335090710778099E-2</v>
      </c>
      <c r="V23" s="35">
        <v>19.62744</v>
      </c>
      <c r="W23" s="35">
        <v>8.7829530341452203E-2</v>
      </c>
      <c r="X23" s="39">
        <v>20.323450000000001</v>
      </c>
      <c r="Y23" s="39">
        <v>1.2667063590271701E-2</v>
      </c>
      <c r="Z23" s="39">
        <v>19.645350000000001</v>
      </c>
      <c r="AA23" s="39">
        <v>8.79642569456488E-2</v>
      </c>
      <c r="AB23" s="40">
        <v>33.552011251198799</v>
      </c>
      <c r="AC23" s="41">
        <v>0</v>
      </c>
      <c r="AD23" s="42">
        <v>0.27948495384034999</v>
      </c>
      <c r="AE23" s="5">
        <v>5.9879813464261602E-3</v>
      </c>
      <c r="AF23" s="43">
        <v>13.9066612511988</v>
      </c>
      <c r="AG23" s="44">
        <v>8.8871620892161704E-2</v>
      </c>
    </row>
    <row r="24" spans="1:33" ht="15.75" customHeight="1" x14ac:dyDescent="0.2">
      <c r="A24" s="28" t="s">
        <v>33</v>
      </c>
      <c r="B24" s="29">
        <v>238</v>
      </c>
      <c r="C24" s="29">
        <v>0.20615528128088101</v>
      </c>
      <c r="D24" s="29">
        <v>0.44</v>
      </c>
      <c r="E24" s="30">
        <v>150</v>
      </c>
      <c r="F24" s="31">
        <v>35.634</v>
      </c>
      <c r="G24" s="32">
        <v>1.18820097523694</v>
      </c>
      <c r="H24" s="33">
        <v>35.090239809865103</v>
      </c>
      <c r="I24" s="33">
        <v>0.17477602448211199</v>
      </c>
      <c r="J24" s="34">
        <v>35.090239809865103</v>
      </c>
      <c r="K24" s="35">
        <v>0.17477602448211199</v>
      </c>
      <c r="L24" s="36">
        <v>25.283353756392</v>
      </c>
      <c r="M24" s="37">
        <v>0.164318827506585</v>
      </c>
      <c r="N24" s="38">
        <v>25.2069882147191</v>
      </c>
      <c r="O24" s="38">
        <v>0.16589565180372901</v>
      </c>
      <c r="P24" s="33">
        <v>20.112829999999999</v>
      </c>
      <c r="Q24" s="33">
        <v>1.0335090710778099E-2</v>
      </c>
      <c r="R24" s="33">
        <v>19.62744</v>
      </c>
      <c r="S24" s="33">
        <v>8.7829530341452203E-2</v>
      </c>
      <c r="T24" s="35">
        <v>20.112829999999999</v>
      </c>
      <c r="U24" s="35">
        <v>1.0335090710778099E-2</v>
      </c>
      <c r="V24" s="35">
        <v>19.62744</v>
      </c>
      <c r="W24" s="35">
        <v>8.7829530341452203E-2</v>
      </c>
      <c r="X24" s="39">
        <v>20.316400000000002</v>
      </c>
      <c r="Y24" s="39">
        <v>1.0913569535216199E-2</v>
      </c>
      <c r="Z24" s="39">
        <v>19.656140000000001</v>
      </c>
      <c r="AA24" s="39">
        <v>8.5516339959097604E-2</v>
      </c>
      <c r="AB24" s="40">
        <v>34.094940000000001</v>
      </c>
      <c r="AC24" s="41">
        <v>1.2245341971541E-2</v>
      </c>
      <c r="AD24" s="42">
        <v>0.27947617646990502</v>
      </c>
      <c r="AE24" s="5">
        <v>5.8997724645263698E-3</v>
      </c>
      <c r="AF24" s="43">
        <v>14.438800000000001</v>
      </c>
      <c r="AG24" s="44">
        <v>8.6209920542823601E-2</v>
      </c>
    </row>
    <row r="25" spans="1:33" ht="15.75" customHeight="1" x14ac:dyDescent="0.2">
      <c r="A25" s="28" t="s">
        <v>33</v>
      </c>
      <c r="B25" s="29">
        <v>235.444444444444</v>
      </c>
      <c r="C25" s="29">
        <v>0.300462606288667</v>
      </c>
      <c r="D25" s="29">
        <v>0.44</v>
      </c>
      <c r="E25" s="30">
        <v>150</v>
      </c>
      <c r="F25" s="31">
        <v>35.250666666666703</v>
      </c>
      <c r="G25" s="32">
        <v>1.17588302470336</v>
      </c>
      <c r="H25" s="33">
        <v>35.090239809865103</v>
      </c>
      <c r="I25" s="33">
        <v>0.17477602448211199</v>
      </c>
      <c r="J25" s="34">
        <v>35.090239809865103</v>
      </c>
      <c r="K25" s="35">
        <v>0.17477602448211199</v>
      </c>
      <c r="L25" s="36">
        <v>25.312446310530898</v>
      </c>
      <c r="M25" s="37">
        <v>0.18938803359808801</v>
      </c>
      <c r="N25" s="38">
        <v>25.2069882147191</v>
      </c>
      <c r="O25" s="38">
        <v>0.16589565180372901</v>
      </c>
      <c r="P25" s="33">
        <v>20.112829999999999</v>
      </c>
      <c r="Q25" s="33">
        <v>1.0335090710778099E-2</v>
      </c>
      <c r="R25" s="33">
        <v>19.62744</v>
      </c>
      <c r="S25" s="33">
        <v>8.7829530341452203E-2</v>
      </c>
      <c r="T25" s="35">
        <v>20.112829999999999</v>
      </c>
      <c r="U25" s="35">
        <v>1.0335090710778099E-2</v>
      </c>
      <c r="V25" s="35">
        <v>19.62744</v>
      </c>
      <c r="W25" s="35">
        <v>8.7829530341452203E-2</v>
      </c>
      <c r="X25" s="39">
        <v>20.309380000000001</v>
      </c>
      <c r="Y25" s="39">
        <v>9.4038077394208407E-3</v>
      </c>
      <c r="Z25" s="39">
        <v>19.644210000000001</v>
      </c>
      <c r="AA25" s="39">
        <v>7.3694184980906699E-2</v>
      </c>
      <c r="AB25" s="40">
        <v>34.094940000000001</v>
      </c>
      <c r="AC25" s="41">
        <v>1.2245341971541E-2</v>
      </c>
      <c r="AD25" s="42">
        <v>0.27864709823343398</v>
      </c>
      <c r="AE25" s="5">
        <v>6.48369334422896E-3</v>
      </c>
      <c r="AF25" s="43">
        <v>14.45073</v>
      </c>
      <c r="AG25" s="44">
        <v>7.4291752570524894E-2</v>
      </c>
    </row>
    <row r="26" spans="1:33" ht="15.75" customHeight="1" x14ac:dyDescent="0.2">
      <c r="A26" s="28" t="s">
        <v>33</v>
      </c>
      <c r="B26" s="29">
        <v>240.51111111111101</v>
      </c>
      <c r="C26" s="29">
        <v>0.220479275922043</v>
      </c>
      <c r="D26" s="29">
        <v>0.44</v>
      </c>
      <c r="E26" s="30">
        <v>150</v>
      </c>
      <c r="F26" s="31">
        <v>36.010666666666701</v>
      </c>
      <c r="G26" s="32">
        <v>1.20080939849736</v>
      </c>
      <c r="H26" s="33">
        <v>35.090239809865103</v>
      </c>
      <c r="I26" s="33">
        <v>0.17477602448211199</v>
      </c>
      <c r="J26" s="34">
        <v>35.090239809865103</v>
      </c>
      <c r="K26" s="35">
        <v>0.17477602448211199</v>
      </c>
      <c r="L26" s="36">
        <v>25.197150414260101</v>
      </c>
      <c r="M26" s="37">
        <v>0.14371275975446701</v>
      </c>
      <c r="N26" s="38">
        <v>25.2069882147191</v>
      </c>
      <c r="O26" s="38">
        <v>0.16589565180372901</v>
      </c>
      <c r="P26" s="33">
        <v>20.112829999999999</v>
      </c>
      <c r="Q26" s="33">
        <v>1.0335090710778099E-2</v>
      </c>
      <c r="R26" s="33">
        <v>19.62744</v>
      </c>
      <c r="S26" s="33">
        <v>8.7829530341452203E-2</v>
      </c>
      <c r="T26" s="35">
        <v>20.112829999999999</v>
      </c>
      <c r="U26" s="35">
        <v>1.0335090710778099E-2</v>
      </c>
      <c r="V26" s="35">
        <v>19.62744</v>
      </c>
      <c r="W26" s="35">
        <v>8.7829530341452203E-2</v>
      </c>
      <c r="X26" s="39">
        <v>20.33175</v>
      </c>
      <c r="Y26" s="39">
        <v>7.9817604574434799E-3</v>
      </c>
      <c r="Z26" s="39">
        <v>19.679569999999998</v>
      </c>
      <c r="AA26" s="39">
        <v>6.0554554741984699E-2</v>
      </c>
      <c r="AB26" s="40">
        <v>34.094940000000001</v>
      </c>
      <c r="AC26" s="41">
        <v>1.2245341971541E-2</v>
      </c>
      <c r="AD26" s="42">
        <v>0.28193279525048298</v>
      </c>
      <c r="AE26" s="5">
        <v>5.4373497427424502E-3</v>
      </c>
      <c r="AF26" s="43">
        <v>14.415369999999999</v>
      </c>
      <c r="AG26" s="44">
        <v>6.1078331673352297E-2</v>
      </c>
    </row>
    <row r="27" spans="1:33" ht="15.75" customHeight="1" x14ac:dyDescent="0.2">
      <c r="A27" s="28" t="s">
        <v>33</v>
      </c>
      <c r="B27" s="29">
        <v>242.277777777778</v>
      </c>
      <c r="C27" s="29">
        <v>0.13944333775567699</v>
      </c>
      <c r="D27" s="29">
        <v>0.44</v>
      </c>
      <c r="E27" s="30">
        <v>150</v>
      </c>
      <c r="F27" s="31">
        <v>36.275666666666702</v>
      </c>
      <c r="G27" s="32">
        <v>1.20936912535844</v>
      </c>
      <c r="H27" s="33">
        <v>35.090239809865103</v>
      </c>
      <c r="I27" s="33">
        <v>0.17477602448211199</v>
      </c>
      <c r="J27" s="34">
        <v>35.090239809865103</v>
      </c>
      <c r="K27" s="35">
        <v>0.17477602448211199</v>
      </c>
      <c r="L27" s="36">
        <v>25.174442383390701</v>
      </c>
      <c r="M27" s="37">
        <v>0.114151932007597</v>
      </c>
      <c r="N27" s="38">
        <v>25.2069882147191</v>
      </c>
      <c r="O27" s="38">
        <v>0.16589565180372901</v>
      </c>
      <c r="P27" s="33">
        <v>20.112829999999999</v>
      </c>
      <c r="Q27" s="33">
        <v>1.0335090710778099E-2</v>
      </c>
      <c r="R27" s="33">
        <v>19.62744</v>
      </c>
      <c r="S27" s="33">
        <v>8.7829530341452203E-2</v>
      </c>
      <c r="T27" s="35">
        <v>20.112829999999999</v>
      </c>
      <c r="U27" s="35">
        <v>1.0335090710778099E-2</v>
      </c>
      <c r="V27" s="35">
        <v>19.62744</v>
      </c>
      <c r="W27" s="35">
        <v>8.7829530341452203E-2</v>
      </c>
      <c r="X27" s="39">
        <v>20.325949999999999</v>
      </c>
      <c r="Y27" s="39">
        <v>1.1958030774338199E-2</v>
      </c>
      <c r="Z27" s="39">
        <v>19.604849999999999</v>
      </c>
      <c r="AA27" s="39">
        <v>9.1726291214678193E-2</v>
      </c>
      <c r="AB27" s="40">
        <v>34.094940000000001</v>
      </c>
      <c r="AC27" s="41">
        <v>1.2245341971541E-2</v>
      </c>
      <c r="AD27" s="42">
        <v>0.28257992764377599</v>
      </c>
      <c r="AE27" s="5">
        <v>4.8322958636004901E-3</v>
      </c>
      <c r="AF27" s="43">
        <v>14.49009</v>
      </c>
      <c r="AG27" s="44">
        <v>9.2502470237285903E-2</v>
      </c>
    </row>
    <row r="28" spans="1:33" ht="15.75" customHeight="1" x14ac:dyDescent="0.2">
      <c r="A28" s="28" t="s">
        <v>33</v>
      </c>
      <c r="B28" s="29">
        <v>240.57777777777801</v>
      </c>
      <c r="C28" s="29">
        <v>0.27738861628488598</v>
      </c>
      <c r="D28" s="29">
        <v>0.75892857142857095</v>
      </c>
      <c r="E28" s="30">
        <v>150</v>
      </c>
      <c r="F28" s="31">
        <v>35.972827380952403</v>
      </c>
      <c r="G28" s="32">
        <v>1.1998113832036399</v>
      </c>
      <c r="H28" s="33">
        <v>35.090239809865103</v>
      </c>
      <c r="I28" s="33">
        <v>0.17477602448211199</v>
      </c>
      <c r="J28" s="34">
        <v>35.090239809865103</v>
      </c>
      <c r="K28" s="35">
        <v>0.17477602448211199</v>
      </c>
      <c r="L28" s="36">
        <v>25.081851095531199</v>
      </c>
      <c r="M28" s="37">
        <v>0.16607883061065101</v>
      </c>
      <c r="N28" s="38">
        <v>25.2069882147191</v>
      </c>
      <c r="O28" s="38">
        <v>0.16589565180372901</v>
      </c>
      <c r="P28" s="33">
        <v>20.112829999999999</v>
      </c>
      <c r="Q28" s="33">
        <v>1.0335090710778099E-2</v>
      </c>
      <c r="R28" s="33">
        <v>19.62744</v>
      </c>
      <c r="S28" s="33">
        <v>8.7829530341452203E-2</v>
      </c>
      <c r="T28" s="35">
        <v>20.112829999999999</v>
      </c>
      <c r="U28" s="35">
        <v>1.0335090710778099E-2</v>
      </c>
      <c r="V28" s="35">
        <v>19.62744</v>
      </c>
      <c r="W28" s="35">
        <v>8.7829530341452203E-2</v>
      </c>
      <c r="X28" s="39">
        <v>20.288340000000002</v>
      </c>
      <c r="Y28" s="39">
        <v>1.8202538284535899E-2</v>
      </c>
      <c r="Z28" s="39">
        <v>19.646789999999999</v>
      </c>
      <c r="AA28" s="39">
        <v>7.5449896620207096E-2</v>
      </c>
      <c r="AB28" s="40">
        <v>34.094940000000001</v>
      </c>
      <c r="AC28" s="41">
        <v>1.2245341971541E-2</v>
      </c>
      <c r="AD28" s="42">
        <v>0.28521858980058101</v>
      </c>
      <c r="AE28" s="5">
        <v>5.92242360147826E-3</v>
      </c>
      <c r="AF28" s="43">
        <v>14.44815</v>
      </c>
      <c r="AG28" s="44">
        <v>7.76145559801764E-2</v>
      </c>
    </row>
    <row r="29" spans="1:33" ht="15.75" customHeight="1" x14ac:dyDescent="0.2">
      <c r="A29" s="28" t="s">
        <v>33</v>
      </c>
      <c r="B29" s="29">
        <v>239.37777777777799</v>
      </c>
      <c r="C29" s="29">
        <v>0.16414763002992599</v>
      </c>
      <c r="D29" s="29">
        <v>0.75892857142857095</v>
      </c>
      <c r="E29" s="30">
        <v>150</v>
      </c>
      <c r="F29" s="31">
        <v>35.792827380952403</v>
      </c>
      <c r="G29" s="32">
        <v>1.1933466771526</v>
      </c>
      <c r="H29" s="33">
        <v>35.090239809865103</v>
      </c>
      <c r="I29" s="33">
        <v>0.17477602448211199</v>
      </c>
      <c r="J29" s="34">
        <v>35.090239809865103</v>
      </c>
      <c r="K29" s="35">
        <v>0.17477602448211199</v>
      </c>
      <c r="L29" s="36">
        <v>25.3607908464659</v>
      </c>
      <c r="M29" s="37">
        <v>0.15907588368516701</v>
      </c>
      <c r="N29" s="38">
        <v>25.2069882147191</v>
      </c>
      <c r="O29" s="38">
        <v>0.16589565180372901</v>
      </c>
      <c r="P29" s="33">
        <v>20.112829999999999</v>
      </c>
      <c r="Q29" s="33">
        <v>1.0335090710778099E-2</v>
      </c>
      <c r="R29" s="33">
        <v>19.62744</v>
      </c>
      <c r="S29" s="33">
        <v>8.7829530341452203E-2</v>
      </c>
      <c r="T29" s="35">
        <v>20.112829999999999</v>
      </c>
      <c r="U29" s="35">
        <v>1.0335090710778099E-2</v>
      </c>
      <c r="V29" s="35">
        <v>19.62744</v>
      </c>
      <c r="W29" s="35">
        <v>8.7829530341452203E-2</v>
      </c>
      <c r="X29" s="39">
        <v>20.31025</v>
      </c>
      <c r="Y29" s="39">
        <v>1.29121067219871E-2</v>
      </c>
      <c r="Z29" s="39">
        <v>19.65249</v>
      </c>
      <c r="AA29" s="39">
        <v>7.33779455967528E-2</v>
      </c>
      <c r="AB29" s="40">
        <v>34.094940000000001</v>
      </c>
      <c r="AC29" s="41">
        <v>1.2245341971541E-2</v>
      </c>
      <c r="AD29" s="42">
        <v>0.27726937792724698</v>
      </c>
      <c r="AE29" s="5">
        <v>5.7887237810501802E-3</v>
      </c>
      <c r="AF29" s="43">
        <v>14.442449999999999</v>
      </c>
      <c r="AG29" s="44">
        <v>7.4505338063792406E-2</v>
      </c>
    </row>
    <row r="30" spans="1:33" ht="15.75" customHeight="1" x14ac:dyDescent="0.2">
      <c r="A30" s="28" t="s">
        <v>33</v>
      </c>
      <c r="B30" s="29">
        <v>237.65555555555599</v>
      </c>
      <c r="C30" s="29">
        <v>0.250554939639545</v>
      </c>
      <c r="D30" s="29">
        <v>0.75892857142857095</v>
      </c>
      <c r="E30" s="30">
        <v>150</v>
      </c>
      <c r="F30" s="31">
        <v>35.534494047619098</v>
      </c>
      <c r="G30" s="32">
        <v>1.1850754364043099</v>
      </c>
      <c r="H30" s="33">
        <v>35.090239809865103</v>
      </c>
      <c r="I30" s="33">
        <v>0.17477602448211199</v>
      </c>
      <c r="J30" s="34">
        <v>35.090239809865103</v>
      </c>
      <c r="K30" s="35">
        <v>0.17477602448211199</v>
      </c>
      <c r="L30" s="36">
        <v>25.206447421541899</v>
      </c>
      <c r="M30" s="37">
        <v>0.16422719524923199</v>
      </c>
      <c r="N30" s="38">
        <v>25.2069882147191</v>
      </c>
      <c r="O30" s="38">
        <v>0.16589565180372901</v>
      </c>
      <c r="P30" s="33">
        <v>20.112829999999999</v>
      </c>
      <c r="Q30" s="33">
        <v>1.0335090710778099E-2</v>
      </c>
      <c r="R30" s="33">
        <v>19.62744</v>
      </c>
      <c r="S30" s="33">
        <v>8.7829530341452203E-2</v>
      </c>
      <c r="T30" s="35">
        <v>20.112829999999999</v>
      </c>
      <c r="U30" s="35">
        <v>1.0335090710778099E-2</v>
      </c>
      <c r="V30" s="35">
        <v>19.62744</v>
      </c>
      <c r="W30" s="35">
        <v>8.7829530341452203E-2</v>
      </c>
      <c r="X30" s="39">
        <v>20.3078</v>
      </c>
      <c r="Y30" s="39">
        <v>1.5885465054571501E-2</v>
      </c>
      <c r="Z30" s="39">
        <v>19.65436</v>
      </c>
      <c r="AA30" s="39">
        <v>6.9894881071505502E-2</v>
      </c>
      <c r="AB30" s="40">
        <v>34.094940000000001</v>
      </c>
      <c r="AC30" s="41">
        <v>1.2245341971541E-2</v>
      </c>
      <c r="AD30" s="42">
        <v>0.28166784957521301</v>
      </c>
      <c r="AE30" s="5">
        <v>5.8910638747104501E-3</v>
      </c>
      <c r="AF30" s="43">
        <v>14.440580000000001</v>
      </c>
      <c r="AG30" s="44">
        <v>7.1677349281344893E-2</v>
      </c>
    </row>
    <row r="31" spans="1:33" ht="15.75" customHeight="1" x14ac:dyDescent="0.2">
      <c r="A31" s="28" t="s">
        <v>33</v>
      </c>
      <c r="B31" s="29">
        <v>239.13333333333301</v>
      </c>
      <c r="C31" s="29">
        <v>0.514781507049345</v>
      </c>
      <c r="D31" s="29">
        <v>0.75892857142857095</v>
      </c>
      <c r="E31" s="30">
        <v>150</v>
      </c>
      <c r="F31" s="31">
        <v>35.756160714285699</v>
      </c>
      <c r="G31" s="32">
        <v>1.1943549033958301</v>
      </c>
      <c r="H31" s="33">
        <v>35.090239809865103</v>
      </c>
      <c r="I31" s="33">
        <v>0.17477602448211199</v>
      </c>
      <c r="J31" s="34">
        <v>35.090239809865103</v>
      </c>
      <c r="K31" s="35">
        <v>0.17477602448211199</v>
      </c>
      <c r="L31" s="36">
        <v>25.296890962584101</v>
      </c>
      <c r="M31" s="37">
        <v>0.17510938095808001</v>
      </c>
      <c r="N31" s="38">
        <v>25.2069882147191</v>
      </c>
      <c r="O31" s="38">
        <v>0.16589565180372901</v>
      </c>
      <c r="P31" s="33">
        <v>20.112829999999999</v>
      </c>
      <c r="Q31" s="33">
        <v>1.0335090710778099E-2</v>
      </c>
      <c r="R31" s="33">
        <v>19.62744</v>
      </c>
      <c r="S31" s="33">
        <v>8.7829530341452203E-2</v>
      </c>
      <c r="T31" s="35">
        <v>20.112829999999999</v>
      </c>
      <c r="U31" s="35">
        <v>1.0335090710778099E-2</v>
      </c>
      <c r="V31" s="35">
        <v>19.62744</v>
      </c>
      <c r="W31" s="35">
        <v>8.7829530341452203E-2</v>
      </c>
      <c r="X31" s="39">
        <v>20.282920000000001</v>
      </c>
      <c r="Y31" s="39">
        <v>1.99501278191393E-2</v>
      </c>
      <c r="Z31" s="39">
        <v>19.65692</v>
      </c>
      <c r="AA31" s="39">
        <v>8.7883978061987902E-2</v>
      </c>
      <c r="AB31" s="40">
        <v>34.094940000000001</v>
      </c>
      <c r="AC31" s="41">
        <v>1.2245341971541E-2</v>
      </c>
      <c r="AD31" s="42">
        <v>0.27909039380596501</v>
      </c>
      <c r="AE31" s="5">
        <v>6.1478162492116803E-3</v>
      </c>
      <c r="AF31" s="43">
        <v>14.43802</v>
      </c>
      <c r="AG31" s="44">
        <v>9.0119926764284305E-2</v>
      </c>
    </row>
    <row r="32" spans="1:33" ht="15.75" customHeight="1" x14ac:dyDescent="0.2">
      <c r="A32" s="28" t="s">
        <v>33</v>
      </c>
      <c r="B32" s="29">
        <v>237.58888888888899</v>
      </c>
      <c r="C32" s="29">
        <v>0.14529663145135399</v>
      </c>
      <c r="D32" s="29">
        <v>0.75892857142857095</v>
      </c>
      <c r="E32" s="30">
        <v>150</v>
      </c>
      <c r="F32" s="31">
        <v>35.524494047619001</v>
      </c>
      <c r="G32" s="32">
        <v>1.18434907137523</v>
      </c>
      <c r="H32" s="33">
        <v>35.090239809865103</v>
      </c>
      <c r="I32" s="33">
        <v>0.17477602448211199</v>
      </c>
      <c r="J32" s="34">
        <v>35.090239809865103</v>
      </c>
      <c r="K32" s="35">
        <v>0.17477602448211199</v>
      </c>
      <c r="L32" s="36">
        <v>24.831682400015499</v>
      </c>
      <c r="M32" s="37">
        <v>0.123727361284864</v>
      </c>
      <c r="N32" s="38">
        <v>25.2069882147191</v>
      </c>
      <c r="O32" s="38">
        <v>0.16589565180372901</v>
      </c>
      <c r="P32" s="33">
        <v>20.112829999999999</v>
      </c>
      <c r="Q32" s="33">
        <v>1.0335090710778099E-2</v>
      </c>
      <c r="R32" s="33">
        <v>19.62744</v>
      </c>
      <c r="S32" s="33">
        <v>8.7829530341452203E-2</v>
      </c>
      <c r="T32" s="35">
        <v>20.112829999999999</v>
      </c>
      <c r="U32" s="35">
        <v>1.0335090710778099E-2</v>
      </c>
      <c r="V32" s="35">
        <v>19.62744</v>
      </c>
      <c r="W32" s="35">
        <v>8.7829530341452203E-2</v>
      </c>
      <c r="X32" s="39">
        <v>20.294339999999998</v>
      </c>
      <c r="Y32" s="39">
        <v>1.18003559268354E-2</v>
      </c>
      <c r="Z32" s="39">
        <v>19.630690000000001</v>
      </c>
      <c r="AA32" s="39">
        <v>9.2163837268203999E-2</v>
      </c>
      <c r="AB32" s="40">
        <v>34.094940000000001</v>
      </c>
      <c r="AC32" s="41">
        <v>1.2245341971541E-2</v>
      </c>
      <c r="AD32" s="42">
        <v>0.29234788549280799</v>
      </c>
      <c r="AE32" s="5">
        <v>4.9855420675973599E-3</v>
      </c>
      <c r="AF32" s="43">
        <v>14.46425</v>
      </c>
      <c r="AG32" s="44">
        <v>9.2916205798557999E-2</v>
      </c>
    </row>
    <row r="33" spans="1:33" ht="15.75" customHeight="1" x14ac:dyDescent="0.2">
      <c r="A33" s="28" t="s">
        <v>33</v>
      </c>
      <c r="B33" s="29">
        <v>238.177777777778</v>
      </c>
      <c r="C33" s="29">
        <v>0.49441323247304703</v>
      </c>
      <c r="D33" s="29">
        <v>0.75892857142857095</v>
      </c>
      <c r="E33" s="30">
        <v>150</v>
      </c>
      <c r="F33" s="31">
        <v>35.612827380952403</v>
      </c>
      <c r="G33" s="32">
        <v>1.1893938601046301</v>
      </c>
      <c r="H33" s="33">
        <v>35.090239809865103</v>
      </c>
      <c r="I33" s="33">
        <v>0.17477602448211199</v>
      </c>
      <c r="J33" s="34">
        <v>35.090239809865103</v>
      </c>
      <c r="K33" s="35">
        <v>0.17477602448211199</v>
      </c>
      <c r="L33" s="36">
        <v>25.188522076104999</v>
      </c>
      <c r="M33" s="37">
        <v>0.169799252757213</v>
      </c>
      <c r="N33" s="38">
        <v>25.2069882147191</v>
      </c>
      <c r="O33" s="38">
        <v>0.16589565180372901</v>
      </c>
      <c r="P33" s="33">
        <v>20.112829999999999</v>
      </c>
      <c r="Q33" s="33">
        <v>1.0335090710778099E-2</v>
      </c>
      <c r="R33" s="33">
        <v>19.62744</v>
      </c>
      <c r="S33" s="33">
        <v>8.7829530341452203E-2</v>
      </c>
      <c r="T33" s="35">
        <v>20.112829999999999</v>
      </c>
      <c r="U33" s="35">
        <v>1.0335090710778099E-2</v>
      </c>
      <c r="V33" s="35">
        <v>19.62744</v>
      </c>
      <c r="W33" s="35">
        <v>8.7829530341452203E-2</v>
      </c>
      <c r="X33" s="39">
        <v>20.279219999999999</v>
      </c>
      <c r="Y33" s="39">
        <v>1.68203923854351E-2</v>
      </c>
      <c r="Z33" s="39">
        <v>19.627320000000001</v>
      </c>
      <c r="AA33" s="39">
        <v>9.2105936833626598E-2</v>
      </c>
      <c r="AB33" s="40">
        <v>34.094940000000001</v>
      </c>
      <c r="AC33" s="41">
        <v>1.2245341971541E-2</v>
      </c>
      <c r="AD33" s="42">
        <v>0.28217868522450001</v>
      </c>
      <c r="AE33" s="5">
        <v>6.0164763669165698E-3</v>
      </c>
      <c r="AF33" s="43">
        <v>14.46762</v>
      </c>
      <c r="AG33" s="44">
        <v>9.3629211253753605E-2</v>
      </c>
    </row>
    <row r="34" spans="1:33" ht="15.75" customHeight="1" x14ac:dyDescent="0.2">
      <c r="A34" s="28" t="s">
        <v>33</v>
      </c>
      <c r="B34" s="29">
        <v>242</v>
      </c>
      <c r="C34" s="29">
        <v>0.19999999999999199</v>
      </c>
      <c r="D34" s="29">
        <v>0.75892857142857095</v>
      </c>
      <c r="E34" s="30">
        <v>150</v>
      </c>
      <c r="F34" s="31">
        <v>36.186160714285698</v>
      </c>
      <c r="G34" s="32">
        <v>1.2065760347065999</v>
      </c>
      <c r="H34" s="33">
        <v>35.090239809865103</v>
      </c>
      <c r="I34" s="33">
        <v>0.17477602448211199</v>
      </c>
      <c r="J34" s="34">
        <v>35.090239809865103</v>
      </c>
      <c r="K34" s="35">
        <v>0.17477602448211199</v>
      </c>
      <c r="L34" s="36">
        <v>25.022008343653098</v>
      </c>
      <c r="M34" s="37">
        <v>0.14692515830615599</v>
      </c>
      <c r="N34" s="38">
        <v>25.2069882147191</v>
      </c>
      <c r="O34" s="38">
        <v>0.16589565180372901</v>
      </c>
      <c r="P34" s="33">
        <v>20.112829999999999</v>
      </c>
      <c r="Q34" s="33">
        <v>1.0335090710778099E-2</v>
      </c>
      <c r="R34" s="33">
        <v>19.62744</v>
      </c>
      <c r="S34" s="33">
        <v>8.7829530341452203E-2</v>
      </c>
      <c r="T34" s="35">
        <v>20.112829999999999</v>
      </c>
      <c r="U34" s="35">
        <v>1.0335090710778099E-2</v>
      </c>
      <c r="V34" s="35">
        <v>19.62744</v>
      </c>
      <c r="W34" s="35">
        <v>8.7829530341452203E-2</v>
      </c>
      <c r="X34" s="39">
        <v>20.289560000000002</v>
      </c>
      <c r="Y34" s="39">
        <v>2.13911290024635E-2</v>
      </c>
      <c r="Z34" s="39">
        <v>19.623080000000002</v>
      </c>
      <c r="AA34" s="39">
        <v>7.3936280674645194E-2</v>
      </c>
      <c r="AB34" s="40">
        <v>34.094940000000001</v>
      </c>
      <c r="AC34" s="41">
        <v>1.2245341971541E-2</v>
      </c>
      <c r="AD34" s="42">
        <v>0.286923985722705</v>
      </c>
      <c r="AE34" s="5">
        <v>5.49052004395715E-3</v>
      </c>
      <c r="AF34" s="43">
        <v>14.47186</v>
      </c>
      <c r="AG34" s="44">
        <v>7.6968526034996598E-2</v>
      </c>
    </row>
    <row r="35" spans="1:33" ht="15.75" customHeight="1" x14ac:dyDescent="0.2">
      <c r="A35" s="28" t="s">
        <v>33</v>
      </c>
      <c r="B35" s="29">
        <v>243.344444444445</v>
      </c>
      <c r="C35" s="29">
        <v>0.10137937550496801</v>
      </c>
      <c r="D35" s="29">
        <v>0.75892857142857095</v>
      </c>
      <c r="E35" s="30">
        <v>150</v>
      </c>
      <c r="F35" s="31">
        <v>36.387827380952402</v>
      </c>
      <c r="G35" s="32">
        <v>1.2130223091994099</v>
      </c>
      <c r="H35" s="33">
        <v>35.090239809865103</v>
      </c>
      <c r="I35" s="33">
        <v>0.17477602448211199</v>
      </c>
      <c r="J35" s="34">
        <v>35.090239809865103</v>
      </c>
      <c r="K35" s="35">
        <v>0.17477602448211199</v>
      </c>
      <c r="L35" s="36">
        <v>25.073810978888101</v>
      </c>
      <c r="M35" s="37">
        <v>0.114713348000127</v>
      </c>
      <c r="N35" s="38">
        <v>25.2069882147191</v>
      </c>
      <c r="O35" s="38">
        <v>0.16589565180372901</v>
      </c>
      <c r="P35" s="33">
        <v>20.112829999999999</v>
      </c>
      <c r="Q35" s="33">
        <v>1.0335090710778099E-2</v>
      </c>
      <c r="R35" s="33">
        <v>19.62744</v>
      </c>
      <c r="S35" s="33">
        <v>8.7829530341452203E-2</v>
      </c>
      <c r="T35" s="35">
        <v>20.112829999999999</v>
      </c>
      <c r="U35" s="35">
        <v>1.0335090710778099E-2</v>
      </c>
      <c r="V35" s="35">
        <v>19.62744</v>
      </c>
      <c r="W35" s="35">
        <v>8.7829530341452203E-2</v>
      </c>
      <c r="X35" s="39">
        <v>20.30874</v>
      </c>
      <c r="Y35" s="39">
        <v>1.33030222130163E-2</v>
      </c>
      <c r="Z35" s="39">
        <v>19.629960000000001</v>
      </c>
      <c r="AA35" s="39">
        <v>8.1375096927745194E-2</v>
      </c>
      <c r="AB35" s="40">
        <v>34.094940000000001</v>
      </c>
      <c r="AC35" s="41">
        <v>1.2245341971541E-2</v>
      </c>
      <c r="AD35" s="42">
        <v>0.28544771666567598</v>
      </c>
      <c r="AE35" s="5">
        <v>4.8325518080660898E-3</v>
      </c>
      <c r="AF35" s="43">
        <v>14.464980000000001</v>
      </c>
      <c r="AG35" s="44">
        <v>8.2455301830749103E-2</v>
      </c>
    </row>
    <row r="36" spans="1:33" ht="15.75" customHeight="1" x14ac:dyDescent="0.2">
      <c r="A36" s="28" t="s">
        <v>33</v>
      </c>
      <c r="B36" s="29">
        <v>240.37777777777799</v>
      </c>
      <c r="C36" s="29">
        <v>0.210818510677898</v>
      </c>
      <c r="D36" s="29">
        <v>0.75892857142857095</v>
      </c>
      <c r="E36" s="30">
        <v>150</v>
      </c>
      <c r="F36" s="31">
        <v>35.942827380952401</v>
      </c>
      <c r="G36" s="32">
        <v>1.19850887267353</v>
      </c>
      <c r="H36" s="33">
        <v>35.090239809865103</v>
      </c>
      <c r="I36" s="33">
        <v>0.17477602448211199</v>
      </c>
      <c r="J36" s="34">
        <v>35.090239809865103</v>
      </c>
      <c r="K36" s="35">
        <v>0.17477602448211199</v>
      </c>
      <c r="L36" s="36">
        <v>24.960749454638101</v>
      </c>
      <c r="M36" s="37">
        <v>0.17886613124612</v>
      </c>
      <c r="N36" s="38">
        <v>25.2069882147191</v>
      </c>
      <c r="O36" s="38">
        <v>0.16589565180372901</v>
      </c>
      <c r="P36" s="33">
        <v>20.112829999999999</v>
      </c>
      <c r="Q36" s="33">
        <v>1.0335090710778099E-2</v>
      </c>
      <c r="R36" s="33">
        <v>19.62744</v>
      </c>
      <c r="S36" s="33">
        <v>8.7829530341452203E-2</v>
      </c>
      <c r="T36" s="35">
        <v>20.112829999999999</v>
      </c>
      <c r="U36" s="35">
        <v>1.0335090710778099E-2</v>
      </c>
      <c r="V36" s="35">
        <v>19.62744</v>
      </c>
      <c r="W36" s="35">
        <v>8.7829530341452203E-2</v>
      </c>
      <c r="X36" s="39">
        <v>20.317460000000001</v>
      </c>
      <c r="Y36" s="39">
        <v>1.72998959534451E-2</v>
      </c>
      <c r="Z36" s="39">
        <v>19.651509999999998</v>
      </c>
      <c r="AA36" s="39">
        <v>3.9105612129207497E-2</v>
      </c>
      <c r="AB36" s="40">
        <v>34.094940000000001</v>
      </c>
      <c r="AC36" s="41">
        <v>1.2245341971541E-2</v>
      </c>
      <c r="AD36" s="42">
        <v>0.28866973865420098</v>
      </c>
      <c r="AE36" s="5">
        <v>6.2076770510004001E-3</v>
      </c>
      <c r="AF36" s="43">
        <v>14.443429999999999</v>
      </c>
      <c r="AG36" s="44">
        <v>4.27613762641013E-2</v>
      </c>
    </row>
    <row r="37" spans="1:33" ht="15.75" customHeight="1" x14ac:dyDescent="0.2">
      <c r="A37" s="28" t="s">
        <v>33</v>
      </c>
      <c r="B37" s="29">
        <v>236.677777777778</v>
      </c>
      <c r="C37" s="29">
        <v>0.34920544732928099</v>
      </c>
      <c r="D37" s="29">
        <v>0.75892857142857095</v>
      </c>
      <c r="E37" s="30">
        <v>150</v>
      </c>
      <c r="F37" s="31">
        <v>35.387827380952402</v>
      </c>
      <c r="G37" s="32">
        <v>1.1807492398138499</v>
      </c>
      <c r="H37" s="33">
        <v>35.090239809865103</v>
      </c>
      <c r="I37" s="33">
        <v>0.17477602448211199</v>
      </c>
      <c r="J37" s="34">
        <v>35.090239809865103</v>
      </c>
      <c r="K37" s="35">
        <v>0.17477602448211199</v>
      </c>
      <c r="L37" s="36">
        <v>25.278786424048</v>
      </c>
      <c r="M37" s="37">
        <v>0.16579786397848101</v>
      </c>
      <c r="N37" s="38">
        <v>25.2069882147191</v>
      </c>
      <c r="O37" s="38">
        <v>0.16589565180372901</v>
      </c>
      <c r="P37" s="33">
        <v>20.112829999999999</v>
      </c>
      <c r="Q37" s="33">
        <v>1.0335090710778099E-2</v>
      </c>
      <c r="R37" s="33">
        <v>19.62744</v>
      </c>
      <c r="S37" s="33">
        <v>8.7829530341452203E-2</v>
      </c>
      <c r="T37" s="35">
        <v>20.112829999999999</v>
      </c>
      <c r="U37" s="35">
        <v>1.0335090710778099E-2</v>
      </c>
      <c r="V37" s="35">
        <v>19.62744</v>
      </c>
      <c r="W37" s="35">
        <v>8.7829530341452203E-2</v>
      </c>
      <c r="X37" s="39">
        <v>20.30987</v>
      </c>
      <c r="Y37" s="39">
        <v>2.08883723635893E-2</v>
      </c>
      <c r="Z37" s="39">
        <v>19.668949999999999</v>
      </c>
      <c r="AA37" s="39">
        <v>8.4445985694999004E-2</v>
      </c>
      <c r="AB37" s="40">
        <v>34.094940000000001</v>
      </c>
      <c r="AC37" s="41">
        <v>1.2245341971541E-2</v>
      </c>
      <c r="AD37" s="42">
        <v>0.27960633609174501</v>
      </c>
      <c r="AE37" s="5">
        <v>5.9328905491383404E-3</v>
      </c>
      <c r="AF37" s="43">
        <v>14.425990000000001</v>
      </c>
      <c r="AG37" s="44">
        <v>8.6991083451121207E-2</v>
      </c>
    </row>
    <row r="38" spans="1:33" ht="15.75" customHeight="1" x14ac:dyDescent="0.2">
      <c r="A38" s="28" t="s">
        <v>33</v>
      </c>
      <c r="B38" s="29">
        <v>236.26666666666699</v>
      </c>
      <c r="C38" s="29">
        <v>0.34641016151377302</v>
      </c>
      <c r="D38" s="29">
        <v>0.75892857142857095</v>
      </c>
      <c r="E38" s="30">
        <v>150</v>
      </c>
      <c r="F38" s="31">
        <v>35.326160714285699</v>
      </c>
      <c r="G38" s="32">
        <v>1.1786772457768</v>
      </c>
      <c r="H38" s="33">
        <v>35.090239809865103</v>
      </c>
      <c r="I38" s="33">
        <v>0.17477602448211199</v>
      </c>
      <c r="J38" s="34">
        <v>35.090239809865103</v>
      </c>
      <c r="K38" s="35">
        <v>0.17477602448211199</v>
      </c>
      <c r="L38" s="36">
        <v>24.856229302711</v>
      </c>
      <c r="M38" s="37">
        <v>0.104561118815031</v>
      </c>
      <c r="N38" s="38">
        <v>24.856229302711</v>
      </c>
      <c r="O38" s="38">
        <v>0</v>
      </c>
      <c r="P38" s="33">
        <v>20.112829999999999</v>
      </c>
      <c r="Q38" s="33">
        <v>1.0335090710778099E-2</v>
      </c>
      <c r="R38" s="33">
        <v>19.62744</v>
      </c>
      <c r="S38" s="33">
        <v>8.7829530341452203E-2</v>
      </c>
      <c r="T38" s="35">
        <v>20.112829999999999</v>
      </c>
      <c r="U38" s="35">
        <v>1.0335090710778099E-2</v>
      </c>
      <c r="V38" s="35">
        <v>19.62744</v>
      </c>
      <c r="W38" s="35">
        <v>8.7829530341452203E-2</v>
      </c>
      <c r="X38" s="39">
        <v>20.289629999999999</v>
      </c>
      <c r="Y38" s="39">
        <v>1.88098405096906E-2</v>
      </c>
      <c r="Z38" s="39">
        <v>19.625720000000001</v>
      </c>
      <c r="AA38" s="39">
        <v>7.7293373584027006E-2</v>
      </c>
      <c r="AB38" s="40">
        <v>34.151859602205398</v>
      </c>
      <c r="AC38" s="41">
        <v>0</v>
      </c>
      <c r="AD38" s="42">
        <v>0.29164834901689601</v>
      </c>
      <c r="AE38" s="5">
        <v>4.6180914608067898E-3</v>
      </c>
      <c r="AF38" s="43">
        <v>14.526139602205401</v>
      </c>
      <c r="AG38" s="44">
        <v>7.9549203012977798E-2</v>
      </c>
    </row>
    <row r="39" spans="1:33" ht="15.75" customHeight="1" x14ac:dyDescent="0.2">
      <c r="A39" s="28" t="s">
        <v>33</v>
      </c>
      <c r="B39" s="29">
        <v>231.07777777777801</v>
      </c>
      <c r="C39" s="29">
        <v>9.7182531580756307E-2</v>
      </c>
      <c r="D39" s="29">
        <v>0.74630541871921197</v>
      </c>
      <c r="E39" s="30">
        <v>150</v>
      </c>
      <c r="F39" s="31">
        <v>34.549720853858801</v>
      </c>
      <c r="G39" s="32">
        <v>1.1517490215247701</v>
      </c>
      <c r="H39" s="33">
        <v>35.090239809865103</v>
      </c>
      <c r="I39" s="33">
        <v>0.17477602448211199</v>
      </c>
      <c r="J39" s="34">
        <v>35.090239809865103</v>
      </c>
      <c r="K39" s="35">
        <v>0.17477602448211199</v>
      </c>
      <c r="L39" s="36">
        <v>25.041855907790399</v>
      </c>
      <c r="M39" s="37">
        <v>0.110469622049544</v>
      </c>
      <c r="N39" s="38">
        <v>25.041855907790399</v>
      </c>
      <c r="O39" s="38">
        <v>0</v>
      </c>
      <c r="P39" s="33">
        <v>20.112829999999999</v>
      </c>
      <c r="Q39" s="33">
        <v>1.0335090710778099E-2</v>
      </c>
      <c r="R39" s="33">
        <v>19.62744</v>
      </c>
      <c r="S39" s="33">
        <v>8.7829530341452203E-2</v>
      </c>
      <c r="T39" s="35">
        <v>20.112829999999999</v>
      </c>
      <c r="U39" s="35">
        <v>1.0335090710778099E-2</v>
      </c>
      <c r="V39" s="35">
        <v>19.62744</v>
      </c>
      <c r="W39" s="35">
        <v>8.7829530341452203E-2</v>
      </c>
      <c r="X39" s="39">
        <v>20.303850000000001</v>
      </c>
      <c r="Y39" s="39">
        <v>1.5350895739345101E-3</v>
      </c>
      <c r="Z39" s="39">
        <v>19.651450000000001</v>
      </c>
      <c r="AA39" s="39">
        <v>8.5356279792408299E-2</v>
      </c>
      <c r="AB39" s="40">
        <v>33.890497373566198</v>
      </c>
      <c r="AC39" s="41">
        <v>0</v>
      </c>
      <c r="AD39" s="42">
        <v>0.28635837077550502</v>
      </c>
      <c r="AE39" s="5">
        <v>4.74817916142007E-3</v>
      </c>
      <c r="AF39" s="43">
        <v>14.2390473735662</v>
      </c>
      <c r="AG39" s="44">
        <v>8.5370082581662607E-2</v>
      </c>
    </row>
    <row r="40" spans="1:33" ht="15.75" customHeight="1" x14ac:dyDescent="0.2">
      <c r="A40" s="28" t="s">
        <v>33</v>
      </c>
      <c r="B40" s="29">
        <v>231.388888888889</v>
      </c>
      <c r="C40" s="29">
        <v>0.15365907428821601</v>
      </c>
      <c r="D40" s="29">
        <v>0.74630541871921197</v>
      </c>
      <c r="E40" s="30">
        <v>150</v>
      </c>
      <c r="F40" s="31">
        <v>34.596387520525496</v>
      </c>
      <c r="G40" s="32">
        <v>1.1534417459753601</v>
      </c>
      <c r="H40" s="33">
        <v>35.090239809865103</v>
      </c>
      <c r="I40" s="33">
        <v>0.17477602448211199</v>
      </c>
      <c r="J40" s="34">
        <v>35.090239809865103</v>
      </c>
      <c r="K40" s="35">
        <v>0.17477602448211199</v>
      </c>
      <c r="L40" s="36">
        <v>25.346534272476401</v>
      </c>
      <c r="M40" s="37">
        <v>0.17220818250655701</v>
      </c>
      <c r="N40" s="38">
        <v>25.346534272476401</v>
      </c>
      <c r="O40" s="38">
        <v>0</v>
      </c>
      <c r="P40" s="33">
        <v>20.112829999999999</v>
      </c>
      <c r="Q40" s="33">
        <v>1.0335090710778099E-2</v>
      </c>
      <c r="R40" s="33">
        <v>19.62744</v>
      </c>
      <c r="S40" s="33">
        <v>8.7829530341452203E-2</v>
      </c>
      <c r="T40" s="35">
        <v>20.112829999999999</v>
      </c>
      <c r="U40" s="35">
        <v>1.0335090710778099E-2</v>
      </c>
      <c r="V40" s="35">
        <v>19.62744</v>
      </c>
      <c r="W40" s="35">
        <v>8.7829530341452203E-2</v>
      </c>
      <c r="X40" s="39">
        <v>20.304179999999999</v>
      </c>
      <c r="Y40" s="39">
        <v>1.7259942062474401E-2</v>
      </c>
      <c r="Z40" s="39">
        <v>19.633310000000002</v>
      </c>
      <c r="AA40" s="39">
        <v>8.1053716139360396E-2</v>
      </c>
      <c r="AB40" s="40">
        <v>33.463114076679503</v>
      </c>
      <c r="AC40" s="41">
        <v>0</v>
      </c>
      <c r="AD40" s="42">
        <v>0.27767566110076503</v>
      </c>
      <c r="AE40" s="5">
        <v>6.0850605223254301E-3</v>
      </c>
      <c r="AF40" s="43">
        <v>13.829804076679499</v>
      </c>
      <c r="AG40" s="44">
        <v>8.2871047417056198E-2</v>
      </c>
    </row>
    <row r="41" spans="1:33" ht="15.75" customHeight="1" x14ac:dyDescent="0.2">
      <c r="A41" s="28" t="s">
        <v>33</v>
      </c>
      <c r="B41" s="29">
        <v>102.414285714286</v>
      </c>
      <c r="C41" s="29">
        <v>0.45885667756876702</v>
      </c>
      <c r="D41" s="29">
        <v>0.74630541871921197</v>
      </c>
      <c r="E41" s="30">
        <v>150</v>
      </c>
      <c r="F41" s="31">
        <v>15.250197044335</v>
      </c>
      <c r="G41" s="32">
        <v>0.51291132387067495</v>
      </c>
      <c r="H41" s="33">
        <v>35.090239809865103</v>
      </c>
      <c r="I41" s="33">
        <v>0.17477602448211199</v>
      </c>
      <c r="J41" s="34">
        <v>35.090239809865103</v>
      </c>
      <c r="K41" s="35">
        <v>0.17477602448211199</v>
      </c>
      <c r="L41" s="36">
        <v>30.404050897217399</v>
      </c>
      <c r="M41" s="37">
        <v>0.18385522341139901</v>
      </c>
      <c r="N41" s="38">
        <v>30.404050897217399</v>
      </c>
      <c r="O41" s="38">
        <v>0</v>
      </c>
      <c r="P41" s="33">
        <v>20.112829999999999</v>
      </c>
      <c r="Q41" s="33">
        <v>1.0335090710778099E-2</v>
      </c>
      <c r="R41" s="33">
        <v>19.62744</v>
      </c>
      <c r="S41" s="33">
        <v>8.7829530341452203E-2</v>
      </c>
      <c r="T41" s="35">
        <v>20.112829999999999</v>
      </c>
      <c r="U41" s="35">
        <v>1.0335090710778099E-2</v>
      </c>
      <c r="V41" s="35">
        <v>19.62744</v>
      </c>
      <c r="W41" s="35">
        <v>8.7829530341452203E-2</v>
      </c>
      <c r="X41" s="39">
        <v>20.166910000000001</v>
      </c>
      <c r="Y41" s="39">
        <v>2.37029723874457E-2</v>
      </c>
      <c r="Z41" s="39">
        <v>19.648070000000001</v>
      </c>
      <c r="AA41" s="39">
        <v>7.4407312140676696E-2</v>
      </c>
      <c r="AB41" s="40">
        <v>26.568984870911599</v>
      </c>
      <c r="AC41" s="41">
        <v>0</v>
      </c>
      <c r="AD41" s="42">
        <v>0.133546790732683</v>
      </c>
      <c r="AE41" s="5">
        <v>6.7879813036627297E-3</v>
      </c>
      <c r="AF41" s="43">
        <v>6.9209148709116004</v>
      </c>
      <c r="AG41" s="44">
        <v>7.8091478408339202E-2</v>
      </c>
    </row>
    <row r="42" spans="1:33" ht="15.75" customHeight="1" x14ac:dyDescent="0.2">
      <c r="A42" s="28" t="s">
        <v>33</v>
      </c>
      <c r="B42" s="29">
        <v>99.6666666666667</v>
      </c>
      <c r="C42" s="29">
        <v>0.487339717240448</v>
      </c>
      <c r="D42" s="29">
        <v>0.74630541871921197</v>
      </c>
      <c r="E42" s="30">
        <v>150</v>
      </c>
      <c r="F42" s="31">
        <v>14.8380541871921</v>
      </c>
      <c r="G42" s="32">
        <v>0.49989495717545401</v>
      </c>
      <c r="H42" s="33">
        <v>35.090239809865103</v>
      </c>
      <c r="I42" s="33">
        <v>0.17477602448211199</v>
      </c>
      <c r="J42" s="34">
        <v>35.090239809865103</v>
      </c>
      <c r="K42" s="35">
        <v>0.17477602448211199</v>
      </c>
      <c r="L42" s="36">
        <v>30.793042924718598</v>
      </c>
      <c r="M42" s="37">
        <v>0.215696904708781</v>
      </c>
      <c r="N42" s="38">
        <v>30.793042924718598</v>
      </c>
      <c r="O42" s="38">
        <v>0</v>
      </c>
      <c r="P42" s="33">
        <v>20.112829999999999</v>
      </c>
      <c r="Q42" s="33">
        <v>1.0335090710778099E-2</v>
      </c>
      <c r="R42" s="33">
        <v>19.62744</v>
      </c>
      <c r="S42" s="33">
        <v>8.7829530341452203E-2</v>
      </c>
      <c r="T42" s="35">
        <v>20.112829999999999</v>
      </c>
      <c r="U42" s="35">
        <v>1.0335090710778099E-2</v>
      </c>
      <c r="V42" s="35">
        <v>19.62744</v>
      </c>
      <c r="W42" s="35">
        <v>8.7829530341452203E-2</v>
      </c>
      <c r="X42" s="39">
        <v>20.183029999999999</v>
      </c>
      <c r="Y42" s="39">
        <v>1.9766185772677101E-2</v>
      </c>
      <c r="Z42" s="39">
        <v>19.682970000000001</v>
      </c>
      <c r="AA42" s="39">
        <v>7.6208281046091397E-2</v>
      </c>
      <c r="AB42" s="40">
        <v>26.047011766262901</v>
      </c>
      <c r="AC42" s="41">
        <v>0</v>
      </c>
      <c r="AD42" s="42">
        <v>0.122461314269458</v>
      </c>
      <c r="AE42" s="5">
        <v>7.5424529340986498E-3</v>
      </c>
      <c r="AF42" s="43">
        <v>6.3640417662628996</v>
      </c>
      <c r="AG42" s="44">
        <v>7.8729944747853303E-2</v>
      </c>
    </row>
    <row r="43" spans="1:33" ht="15.75" customHeight="1" x14ac:dyDescent="0.2">
      <c r="A43" s="28" t="s">
        <v>33</v>
      </c>
      <c r="B43" s="29">
        <v>98.344444444444505</v>
      </c>
      <c r="C43" s="29">
        <v>0.36780127484523401</v>
      </c>
      <c r="D43" s="29">
        <v>0.74630541871921197</v>
      </c>
      <c r="E43" s="30">
        <v>150</v>
      </c>
      <c r="F43" s="31">
        <v>14.639720853858799</v>
      </c>
      <c r="G43" s="32">
        <v>0.49105259155308401</v>
      </c>
      <c r="H43" s="33">
        <v>35.090239809865103</v>
      </c>
      <c r="I43" s="33">
        <v>0.17477602448211199</v>
      </c>
      <c r="J43" s="34">
        <v>35.090239809865103</v>
      </c>
      <c r="K43" s="35">
        <v>0.17477602448211199</v>
      </c>
      <c r="L43" s="36">
        <v>30.3239514085924</v>
      </c>
      <c r="M43" s="37">
        <v>0.16372512314617699</v>
      </c>
      <c r="N43" s="38">
        <v>30.3239514085924</v>
      </c>
      <c r="O43" s="38">
        <v>0</v>
      </c>
      <c r="P43" s="33">
        <v>20.112829999999999</v>
      </c>
      <c r="Q43" s="33">
        <v>1.0335090710778099E-2</v>
      </c>
      <c r="R43" s="33">
        <v>19.62744</v>
      </c>
      <c r="S43" s="33">
        <v>8.7829530341452203E-2</v>
      </c>
      <c r="T43" s="35">
        <v>20.112829999999999</v>
      </c>
      <c r="U43" s="35">
        <v>1.0335090710778099E-2</v>
      </c>
      <c r="V43" s="35">
        <v>19.62744</v>
      </c>
      <c r="W43" s="35">
        <v>8.7829530341452203E-2</v>
      </c>
      <c r="X43" s="39">
        <v>20.196100000000001</v>
      </c>
      <c r="Y43" s="39">
        <v>1.5284240249355799E-2</v>
      </c>
      <c r="Z43" s="39">
        <v>19.640899999999998</v>
      </c>
      <c r="AA43" s="39">
        <v>0.105142693516954</v>
      </c>
      <c r="AB43" s="40">
        <v>26.676501043119899</v>
      </c>
      <c r="AC43" s="41">
        <v>0</v>
      </c>
      <c r="AD43" s="42">
        <v>0.135829462183748</v>
      </c>
      <c r="AE43" s="5">
        <v>6.3479391288651203E-3</v>
      </c>
      <c r="AF43" s="43">
        <v>7.0356010431199003</v>
      </c>
      <c r="AG43" s="44">
        <v>0.10624779527124401</v>
      </c>
    </row>
    <row r="44" spans="1:33" ht="15.75" customHeight="1" x14ac:dyDescent="0.2">
      <c r="A44" s="28" t="s">
        <v>33</v>
      </c>
      <c r="B44" s="29">
        <v>50.090909090909101</v>
      </c>
      <c r="C44" s="29">
        <v>0.14459976109624401</v>
      </c>
      <c r="D44" s="29">
        <v>0.74630541871921197</v>
      </c>
      <c r="E44" s="30">
        <v>150</v>
      </c>
      <c r="F44" s="31">
        <v>7.40169055082848</v>
      </c>
      <c r="G44" s="32">
        <v>0.24764649834754299</v>
      </c>
      <c r="H44" s="33">
        <v>35.090239809865103</v>
      </c>
      <c r="I44" s="33">
        <v>0.17477602448211199</v>
      </c>
      <c r="J44" s="34">
        <v>35.090239809865103</v>
      </c>
      <c r="K44" s="35">
        <v>0.17477602448211199</v>
      </c>
      <c r="L44" s="36">
        <v>32.696802294474402</v>
      </c>
      <c r="M44" s="37">
        <v>0.15560043058254899</v>
      </c>
      <c r="N44" s="38">
        <v>32.696802294474402</v>
      </c>
      <c r="O44" s="38">
        <v>0</v>
      </c>
      <c r="P44" s="33">
        <v>20.112829999999999</v>
      </c>
      <c r="Q44" s="33">
        <v>1.0335090710778099E-2</v>
      </c>
      <c r="R44" s="33">
        <v>19.62744</v>
      </c>
      <c r="S44" s="33">
        <v>8.7829530341452203E-2</v>
      </c>
      <c r="T44" s="35">
        <v>20.112829999999999</v>
      </c>
      <c r="U44" s="35">
        <v>1.0335090710778099E-2</v>
      </c>
      <c r="V44" s="35">
        <v>19.62744</v>
      </c>
      <c r="W44" s="35">
        <v>8.7829530341452203E-2</v>
      </c>
      <c r="X44" s="39">
        <v>20.113589999999999</v>
      </c>
      <c r="Y44" s="39">
        <v>1.94050740787041E-2</v>
      </c>
      <c r="Z44" s="39">
        <v>19.652760000000001</v>
      </c>
      <c r="AA44" s="39">
        <v>6.0967716047101002E-2</v>
      </c>
      <c r="AB44" s="40">
        <v>23.490101858677299</v>
      </c>
      <c r="AC44" s="41">
        <v>0</v>
      </c>
      <c r="AD44" s="42">
        <v>6.8208069490532403E-2</v>
      </c>
      <c r="AE44" s="5">
        <v>6.41888847730516E-3</v>
      </c>
      <c r="AF44" s="43">
        <v>3.83734185867731</v>
      </c>
      <c r="AG44" s="44">
        <v>6.3981398077878296E-2</v>
      </c>
    </row>
    <row r="45" spans="1:33" ht="15.75" customHeight="1" x14ac:dyDescent="0.2">
      <c r="A45" s="28" t="s">
        <v>33</v>
      </c>
      <c r="B45" s="29">
        <v>50.1111111111111</v>
      </c>
      <c r="C45" s="29">
        <v>0.14529663145135499</v>
      </c>
      <c r="D45" s="29">
        <v>0.74630541871921197</v>
      </c>
      <c r="E45" s="30">
        <v>150</v>
      </c>
      <c r="F45" s="31">
        <v>7.4047208538587901</v>
      </c>
      <c r="G45" s="32">
        <v>0.24775604537509999</v>
      </c>
      <c r="H45" s="33">
        <v>35.090239809865103</v>
      </c>
      <c r="I45" s="33">
        <v>0.17477602448211199</v>
      </c>
      <c r="J45" s="34">
        <v>35.090239809865103</v>
      </c>
      <c r="K45" s="35">
        <v>0.17477602448211199</v>
      </c>
      <c r="L45" s="36">
        <v>32.6125598180748</v>
      </c>
      <c r="M45" s="37">
        <v>0.13962941438836499</v>
      </c>
      <c r="N45" s="38">
        <v>32.6125598180748</v>
      </c>
      <c r="O45" s="38">
        <v>0</v>
      </c>
      <c r="P45" s="33">
        <v>20.112829999999999</v>
      </c>
      <c r="Q45" s="33">
        <v>1.0335090710778099E-2</v>
      </c>
      <c r="R45" s="33">
        <v>19.62744</v>
      </c>
      <c r="S45" s="33">
        <v>8.7829530341452203E-2</v>
      </c>
      <c r="T45" s="35">
        <v>20.112829999999999</v>
      </c>
      <c r="U45" s="35">
        <v>1.0335090710778099E-2</v>
      </c>
      <c r="V45" s="35">
        <v>19.62744</v>
      </c>
      <c r="W45" s="35">
        <v>8.7829530341452203E-2</v>
      </c>
      <c r="X45" s="39">
        <v>20.126529999999999</v>
      </c>
      <c r="Y45" s="39">
        <v>2.2725714510218702E-2</v>
      </c>
      <c r="Z45" s="39">
        <v>19.6814</v>
      </c>
      <c r="AA45" s="39">
        <v>8.7288315369240699E-2</v>
      </c>
      <c r="AB45" s="40">
        <v>23.603533027537601</v>
      </c>
      <c r="AC45" s="41">
        <v>0</v>
      </c>
      <c r="AD45" s="42">
        <v>7.0608807611902802E-2</v>
      </c>
      <c r="AE45" s="5">
        <v>6.1042587976181803E-3</v>
      </c>
      <c r="AF45" s="43">
        <v>3.9221330275375998</v>
      </c>
      <c r="AG45" s="44">
        <v>9.0198160180793005E-2</v>
      </c>
    </row>
    <row r="46" spans="1:33" ht="15.75" customHeight="1" x14ac:dyDescent="0.2">
      <c r="A46" s="28" t="s">
        <v>33</v>
      </c>
      <c r="B46" s="29">
        <v>49.7777777777778</v>
      </c>
      <c r="C46" s="29">
        <v>0.17873008824605899</v>
      </c>
      <c r="D46" s="29">
        <v>0.74630541871921197</v>
      </c>
      <c r="E46" s="30">
        <v>150</v>
      </c>
      <c r="F46" s="31">
        <v>7.3547208538587903</v>
      </c>
      <c r="G46" s="32">
        <v>0.24657552907167499</v>
      </c>
      <c r="H46" s="33">
        <v>35.090239809865103</v>
      </c>
      <c r="I46" s="33">
        <v>0.17477602448211199</v>
      </c>
      <c r="J46" s="34">
        <v>35.090239809865103</v>
      </c>
      <c r="K46" s="35">
        <v>0.17477602448211199</v>
      </c>
      <c r="L46" s="36">
        <v>32.821683132867101</v>
      </c>
      <c r="M46" s="37">
        <v>0.14323565082564199</v>
      </c>
      <c r="N46" s="38">
        <v>32.821683132867101</v>
      </c>
      <c r="O46" s="38">
        <v>0</v>
      </c>
      <c r="P46" s="33">
        <v>20.112829999999999</v>
      </c>
      <c r="Q46" s="33">
        <v>1.0335090710778099E-2</v>
      </c>
      <c r="R46" s="33">
        <v>19.62744</v>
      </c>
      <c r="S46" s="33">
        <v>8.7829530341452203E-2</v>
      </c>
      <c r="T46" s="35">
        <v>20.112829999999999</v>
      </c>
      <c r="U46" s="35">
        <v>1.0335090710778099E-2</v>
      </c>
      <c r="V46" s="35">
        <v>19.62744</v>
      </c>
      <c r="W46" s="35">
        <v>8.7829530341452203E-2</v>
      </c>
      <c r="X46" s="39">
        <v>20.16553</v>
      </c>
      <c r="Y46" s="39">
        <v>7.9765970187798997E-3</v>
      </c>
      <c r="Z46" s="39">
        <v>19.68787</v>
      </c>
      <c r="AA46" s="39">
        <v>0.103230761403759</v>
      </c>
      <c r="AB46" s="40">
        <v>23.321870971690501</v>
      </c>
      <c r="AC46" s="41">
        <v>0</v>
      </c>
      <c r="AD46" s="42">
        <v>6.4649221244712493E-2</v>
      </c>
      <c r="AE46" s="5">
        <v>6.1940381134546803E-3</v>
      </c>
      <c r="AF46" s="43">
        <v>3.6340009716905</v>
      </c>
      <c r="AG46" s="44">
        <v>0.10353847690593</v>
      </c>
    </row>
    <row r="47" spans="1:33" ht="15.75" customHeight="1" x14ac:dyDescent="0.2">
      <c r="A47" s="28" t="s">
        <v>33</v>
      </c>
      <c r="B47" s="29">
        <v>49.922222222222203</v>
      </c>
      <c r="C47" s="29">
        <v>0.120185042515465</v>
      </c>
      <c r="D47" s="29">
        <v>0.74630541871921197</v>
      </c>
      <c r="E47" s="30">
        <v>150</v>
      </c>
      <c r="F47" s="31">
        <v>7.3763875205254497</v>
      </c>
      <c r="G47" s="32">
        <v>0.246520030388684</v>
      </c>
      <c r="H47" s="33">
        <v>35.090239809865103</v>
      </c>
      <c r="I47" s="33">
        <v>0.17477602448211199</v>
      </c>
      <c r="J47" s="34">
        <v>35.090239809865103</v>
      </c>
      <c r="K47" s="35">
        <v>0.17477602448211199</v>
      </c>
      <c r="L47" s="36">
        <v>34.150894584169698</v>
      </c>
      <c r="M47" s="37">
        <v>0.16111548064363099</v>
      </c>
      <c r="N47" s="38">
        <v>34.150894584169698</v>
      </c>
      <c r="O47" s="38">
        <v>0</v>
      </c>
      <c r="P47" s="33">
        <v>20.112829999999999</v>
      </c>
      <c r="Q47" s="33">
        <v>1.0335090710778099E-2</v>
      </c>
      <c r="R47" s="33">
        <v>19.62744</v>
      </c>
      <c r="S47" s="33">
        <v>8.7829530341452203E-2</v>
      </c>
      <c r="T47" s="35">
        <v>20.112829999999999</v>
      </c>
      <c r="U47" s="35">
        <v>1.0335090710778099E-2</v>
      </c>
      <c r="V47" s="35">
        <v>19.62744</v>
      </c>
      <c r="W47" s="35">
        <v>8.7829530341452203E-2</v>
      </c>
      <c r="X47" s="39">
        <v>20.150390000000002</v>
      </c>
      <c r="Y47" s="39">
        <v>2.36299153616767E-2</v>
      </c>
      <c r="Z47" s="39">
        <v>19.656890000000001</v>
      </c>
      <c r="AA47" s="39">
        <v>9.0334848757276598E-2</v>
      </c>
      <c r="AB47" s="40">
        <v>21.523471146856899</v>
      </c>
      <c r="AC47" s="41">
        <v>0</v>
      </c>
      <c r="AD47" s="42">
        <v>2.6769415962534401E-2</v>
      </c>
      <c r="AE47" s="5">
        <v>6.6767555809290197E-3</v>
      </c>
      <c r="AF47" s="43">
        <v>1.8665811468569</v>
      </c>
      <c r="AG47" s="44">
        <v>9.3374288752311393E-2</v>
      </c>
    </row>
    <row r="48" spans="1:33" ht="15.75" customHeight="1" x14ac:dyDescent="0.2">
      <c r="A48" s="28" t="s">
        <v>33</v>
      </c>
      <c r="B48" s="29">
        <v>50.6111111111111</v>
      </c>
      <c r="C48" s="29">
        <v>0.214734978778751</v>
      </c>
      <c r="D48" s="29">
        <v>0.74630541871921197</v>
      </c>
      <c r="E48" s="30">
        <v>150</v>
      </c>
      <c r="F48" s="31">
        <v>7.4797208538587903</v>
      </c>
      <c r="G48" s="32">
        <v>0.25133563030456002</v>
      </c>
      <c r="H48" s="33">
        <v>35.090239809865103</v>
      </c>
      <c r="I48" s="33">
        <v>0.17477602448211199</v>
      </c>
      <c r="J48" s="34">
        <v>35.090239809865103</v>
      </c>
      <c r="K48" s="35">
        <v>0.17477602448211199</v>
      </c>
      <c r="L48" s="36">
        <v>33.433011397614003</v>
      </c>
      <c r="M48" s="37">
        <v>0.13441237778474499</v>
      </c>
      <c r="N48" s="38">
        <v>33.433011397614003</v>
      </c>
      <c r="O48" s="38">
        <v>0</v>
      </c>
      <c r="P48" s="33">
        <v>20.112829999999999</v>
      </c>
      <c r="Q48" s="33">
        <v>1.0335090710778099E-2</v>
      </c>
      <c r="R48" s="33">
        <v>19.62744</v>
      </c>
      <c r="S48" s="33">
        <v>8.7829530341452203E-2</v>
      </c>
      <c r="T48" s="35">
        <v>20.112829999999999</v>
      </c>
      <c r="U48" s="35">
        <v>1.0335090710778099E-2</v>
      </c>
      <c r="V48" s="35">
        <v>19.62744</v>
      </c>
      <c r="W48" s="35">
        <v>8.7829530341452203E-2</v>
      </c>
      <c r="X48" s="39">
        <v>20.15344</v>
      </c>
      <c r="Y48" s="39">
        <v>7.4489193847157601E-3</v>
      </c>
      <c r="Z48" s="39">
        <v>19.653169999999999</v>
      </c>
      <c r="AA48" s="39">
        <v>7.3564815638999401E-2</v>
      </c>
      <c r="AB48" s="40">
        <v>22.496715728289999</v>
      </c>
      <c r="AC48" s="41">
        <v>0</v>
      </c>
      <c r="AD48" s="42">
        <v>4.7227617173058498E-2</v>
      </c>
      <c r="AE48" s="5">
        <v>6.0985743605474398E-3</v>
      </c>
      <c r="AF48" s="43">
        <v>2.8435457282900001</v>
      </c>
      <c r="AG48" s="44">
        <v>7.3940979842033197E-2</v>
      </c>
    </row>
    <row r="49" spans="1:33" ht="15.75" customHeight="1" x14ac:dyDescent="0.2">
      <c r="A49" s="28" t="s">
        <v>33</v>
      </c>
      <c r="B49" s="29">
        <v>149.68</v>
      </c>
      <c r="C49" s="29">
        <v>0.34928498393145802</v>
      </c>
      <c r="D49" s="29">
        <v>0.74630541871921197</v>
      </c>
      <c r="E49" s="30">
        <v>150</v>
      </c>
      <c r="F49" s="31">
        <v>22.340054187192099</v>
      </c>
      <c r="G49" s="32">
        <v>0.74649101106961402</v>
      </c>
      <c r="H49" s="33">
        <v>35.090239809865103</v>
      </c>
      <c r="I49" s="33">
        <v>0.17477602448211199</v>
      </c>
      <c r="J49" s="34">
        <v>35.090239809865103</v>
      </c>
      <c r="K49" s="35">
        <v>0.17477602448211199</v>
      </c>
      <c r="L49" s="36">
        <v>28.573257694131801</v>
      </c>
      <c r="M49" s="37">
        <v>0.13687516434178101</v>
      </c>
      <c r="N49" s="38">
        <v>28.573257694131801</v>
      </c>
      <c r="O49" s="38">
        <v>0</v>
      </c>
      <c r="P49" s="33">
        <v>20.112829999999999</v>
      </c>
      <c r="Q49" s="33">
        <v>1.0335090710778099E-2</v>
      </c>
      <c r="R49" s="33">
        <v>19.62744</v>
      </c>
      <c r="S49" s="33">
        <v>8.7829530341452203E-2</v>
      </c>
      <c r="T49" s="35">
        <v>20.112829999999999</v>
      </c>
      <c r="U49" s="35">
        <v>1.0335090710778099E-2</v>
      </c>
      <c r="V49" s="35">
        <v>19.62744</v>
      </c>
      <c r="W49" s="35">
        <v>8.7829530341452203E-2</v>
      </c>
      <c r="X49" s="39">
        <v>20.17379</v>
      </c>
      <c r="Y49" s="39">
        <v>2.17788636067178E-2</v>
      </c>
      <c r="Z49" s="39">
        <v>19.602989999999998</v>
      </c>
      <c r="AA49" s="39">
        <v>7.2426700187154899E-2</v>
      </c>
      <c r="AB49" s="40">
        <v>29.033611580579699</v>
      </c>
      <c r="AC49" s="41">
        <v>0</v>
      </c>
      <c r="AD49" s="42">
        <v>0.18572064913335701</v>
      </c>
      <c r="AE49" s="5">
        <v>5.6270865166088502E-3</v>
      </c>
      <c r="AF49" s="43">
        <v>9.4306215805797002</v>
      </c>
      <c r="AG49" s="44">
        <v>7.5630323283720297E-2</v>
      </c>
    </row>
    <row r="50" spans="1:33" ht="15.75" customHeight="1" x14ac:dyDescent="0.2">
      <c r="A50" s="28" t="s">
        <v>33</v>
      </c>
      <c r="B50" s="29">
        <v>151.277777777778</v>
      </c>
      <c r="C50" s="29">
        <v>0.210818510677896</v>
      </c>
      <c r="D50" s="29">
        <v>0.74630541871921197</v>
      </c>
      <c r="E50" s="30">
        <v>150</v>
      </c>
      <c r="F50" s="31">
        <v>22.579720853858799</v>
      </c>
      <c r="G50" s="32">
        <v>0.75331484912564906</v>
      </c>
      <c r="H50" s="33">
        <v>35.090239809865103</v>
      </c>
      <c r="I50" s="33">
        <v>0.17477602448211199</v>
      </c>
      <c r="J50" s="34">
        <v>35.090239809865103</v>
      </c>
      <c r="K50" s="35">
        <v>0.17477602448211199</v>
      </c>
      <c r="L50" s="36">
        <v>28.182429535326701</v>
      </c>
      <c r="M50" s="37">
        <v>0.14071558328545</v>
      </c>
      <c r="N50" s="38">
        <v>28.182429535326701</v>
      </c>
      <c r="O50" s="38">
        <v>0</v>
      </c>
      <c r="P50" s="33">
        <v>20.112829999999999</v>
      </c>
      <c r="Q50" s="33">
        <v>1.0335090710778099E-2</v>
      </c>
      <c r="R50" s="33">
        <v>19.62744</v>
      </c>
      <c r="S50" s="33">
        <v>8.7829530341452203E-2</v>
      </c>
      <c r="T50" s="35">
        <v>20.112829999999999</v>
      </c>
      <c r="U50" s="35">
        <v>1.0335090710778099E-2</v>
      </c>
      <c r="V50" s="35">
        <v>19.62744</v>
      </c>
      <c r="W50" s="35">
        <v>8.7829530341452203E-2</v>
      </c>
      <c r="X50" s="39">
        <v>20.199159999999999</v>
      </c>
      <c r="Y50" s="39">
        <v>1.5674897128848501E-2</v>
      </c>
      <c r="Z50" s="39">
        <v>19.642659999999999</v>
      </c>
      <c r="AA50" s="39">
        <v>7.33986539386111E-2</v>
      </c>
      <c r="AB50" s="40">
        <v>29.562817062190501</v>
      </c>
      <c r="AC50" s="41">
        <v>0</v>
      </c>
      <c r="AD50" s="42">
        <v>0.19685845157992901</v>
      </c>
      <c r="AE50" s="5">
        <v>5.6641844990255302E-3</v>
      </c>
      <c r="AF50" s="43">
        <v>9.9201570621904995</v>
      </c>
      <c r="AG50" s="44">
        <v>7.5053746075728803E-2</v>
      </c>
    </row>
    <row r="51" spans="1:33" ht="15.75" customHeight="1" x14ac:dyDescent="0.2">
      <c r="A51" s="28" t="s">
        <v>33</v>
      </c>
      <c r="B51" s="29">
        <v>148.81111111111099</v>
      </c>
      <c r="C51" s="29">
        <v>0.64117946872237996</v>
      </c>
      <c r="D51" s="29">
        <v>0.74630541871921197</v>
      </c>
      <c r="E51" s="30">
        <v>150</v>
      </c>
      <c r="F51" s="31">
        <v>22.209720853858801</v>
      </c>
      <c r="G51" s="32">
        <v>0.74648316797417102</v>
      </c>
      <c r="H51" s="33">
        <v>35.090239809865103</v>
      </c>
      <c r="I51" s="33">
        <v>0.17477602448211199</v>
      </c>
      <c r="J51" s="34">
        <v>35.090239809865103</v>
      </c>
      <c r="K51" s="35">
        <v>0.17477602448211199</v>
      </c>
      <c r="L51" s="36">
        <v>28.1966949738481</v>
      </c>
      <c r="M51" s="37">
        <v>0.14311072727006699</v>
      </c>
      <c r="N51" s="38">
        <v>28.1966949738481</v>
      </c>
      <c r="O51" s="38">
        <v>0</v>
      </c>
      <c r="P51" s="33">
        <v>20.112829999999999</v>
      </c>
      <c r="Q51" s="33">
        <v>1.0335090710778099E-2</v>
      </c>
      <c r="R51" s="33">
        <v>19.62744</v>
      </c>
      <c r="S51" s="33">
        <v>8.7829530341452203E-2</v>
      </c>
      <c r="T51" s="35">
        <v>20.112829999999999</v>
      </c>
      <c r="U51" s="35">
        <v>1.0335090710778099E-2</v>
      </c>
      <c r="V51" s="35">
        <v>19.62744</v>
      </c>
      <c r="W51" s="35">
        <v>8.7829530341452203E-2</v>
      </c>
      <c r="X51" s="39">
        <v>20.197050000000001</v>
      </c>
      <c r="Y51" s="39">
        <v>1.6540208583933E-2</v>
      </c>
      <c r="Z51" s="39">
        <v>19.651219999999999</v>
      </c>
      <c r="AA51" s="39">
        <v>7.4410050396434599E-2</v>
      </c>
      <c r="AB51" s="40">
        <v>29.5434746098123</v>
      </c>
      <c r="AC51" s="41">
        <v>0</v>
      </c>
      <c r="AD51" s="42">
        <v>0.196451915785396</v>
      </c>
      <c r="AE51" s="5">
        <v>5.7141300489445103E-3</v>
      </c>
      <c r="AF51" s="43">
        <v>9.8922546098122996</v>
      </c>
      <c r="AG51" s="44">
        <v>7.6226203499846101E-2</v>
      </c>
    </row>
    <row r="52" spans="1:33" ht="15.75" customHeight="1" x14ac:dyDescent="0.2">
      <c r="A52" s="28" t="s">
        <v>33</v>
      </c>
      <c r="B52" s="29">
        <v>148.78571428571399</v>
      </c>
      <c r="C52" s="29">
        <v>0.27342623276105898</v>
      </c>
      <c r="D52" s="29">
        <v>0.74630541871921197</v>
      </c>
      <c r="E52" s="30">
        <v>150</v>
      </c>
      <c r="F52" s="31">
        <v>22.2059113300493</v>
      </c>
      <c r="G52" s="32">
        <v>0.74132110077156499</v>
      </c>
      <c r="H52" s="33">
        <v>35.090239809865103</v>
      </c>
      <c r="I52" s="33">
        <v>0.17477602448211199</v>
      </c>
      <c r="J52" s="34">
        <v>35.090239809865103</v>
      </c>
      <c r="K52" s="35">
        <v>0.17477602448211199</v>
      </c>
      <c r="L52" s="36">
        <v>28.321144756524699</v>
      </c>
      <c r="M52" s="37">
        <v>0.13299564109181899</v>
      </c>
      <c r="N52" s="38">
        <v>28.321144756524699</v>
      </c>
      <c r="O52" s="38">
        <v>0</v>
      </c>
      <c r="P52" s="33">
        <v>20.112829999999999</v>
      </c>
      <c r="Q52" s="33">
        <v>1.0335090710778099E-2</v>
      </c>
      <c r="R52" s="33">
        <v>19.62744</v>
      </c>
      <c r="S52" s="33">
        <v>8.7829530341452203E-2</v>
      </c>
      <c r="T52" s="35">
        <v>20.112829999999999</v>
      </c>
      <c r="U52" s="35">
        <v>1.0335090710778099E-2</v>
      </c>
      <c r="V52" s="35">
        <v>19.62744</v>
      </c>
      <c r="W52" s="35">
        <v>8.7829530341452203E-2</v>
      </c>
      <c r="X52" s="39">
        <v>20.208680000000001</v>
      </c>
      <c r="Y52" s="39">
        <v>1.8503232150087201E-2</v>
      </c>
      <c r="Z52" s="39">
        <v>19.649989999999999</v>
      </c>
      <c r="AA52" s="39">
        <v>8.1011708413042796E-2</v>
      </c>
      <c r="AB52" s="40">
        <v>29.374820406842499</v>
      </c>
      <c r="AC52" s="41">
        <v>0</v>
      </c>
      <c r="AD52" s="42">
        <v>0.19290535174505599</v>
      </c>
      <c r="AE52" s="5">
        <v>5.5249283473587704E-3</v>
      </c>
      <c r="AF52" s="43">
        <v>9.7248304068425</v>
      </c>
      <c r="AG52" s="44">
        <v>8.3097933187293402E-2</v>
      </c>
    </row>
    <row r="53" spans="1:33" ht="15.75" customHeight="1" x14ac:dyDescent="0.2">
      <c r="A53" s="28" t="s">
        <v>33</v>
      </c>
      <c r="B53" s="29">
        <v>147.9</v>
      </c>
      <c r="C53" s="29">
        <v>0</v>
      </c>
      <c r="D53" s="29">
        <v>0.74630541871921197</v>
      </c>
      <c r="E53" s="30">
        <v>150</v>
      </c>
      <c r="F53" s="31">
        <v>22.073054187192099</v>
      </c>
      <c r="G53" s="32">
        <v>0.73576847290640401</v>
      </c>
      <c r="H53" s="33">
        <v>35.090239809865103</v>
      </c>
      <c r="I53" s="33">
        <v>0.17477602448211199</v>
      </c>
      <c r="J53" s="34">
        <v>35.090239809865103</v>
      </c>
      <c r="K53" s="35">
        <v>0.17477602448211199</v>
      </c>
      <c r="L53" s="36">
        <v>28.585757191432599</v>
      </c>
      <c r="M53" s="37">
        <v>0.13380703225641499</v>
      </c>
      <c r="N53" s="38">
        <v>28.585757191432599</v>
      </c>
      <c r="O53" s="38">
        <v>0</v>
      </c>
      <c r="P53" s="33">
        <v>20.112829999999999</v>
      </c>
      <c r="Q53" s="33">
        <v>1.0335090710778099E-2</v>
      </c>
      <c r="R53" s="33">
        <v>19.62744</v>
      </c>
      <c r="S53" s="33">
        <v>8.7829530341452203E-2</v>
      </c>
      <c r="T53" s="35">
        <v>20.112829999999999</v>
      </c>
      <c r="U53" s="35">
        <v>1.0335090710778099E-2</v>
      </c>
      <c r="V53" s="35">
        <v>19.62744</v>
      </c>
      <c r="W53" s="35">
        <v>8.7829530341452203E-2</v>
      </c>
      <c r="X53" s="39">
        <v>20.231310000000001</v>
      </c>
      <c r="Y53" s="39">
        <v>1.3214495828445701E-2</v>
      </c>
      <c r="Z53" s="39">
        <v>19.664919999999999</v>
      </c>
      <c r="AA53" s="39">
        <v>9.0823221700178605E-2</v>
      </c>
      <c r="AB53" s="40">
        <v>29.016709851841199</v>
      </c>
      <c r="AC53" s="41">
        <v>0</v>
      </c>
      <c r="AD53" s="42">
        <v>0.18536443904848601</v>
      </c>
      <c r="AE53" s="5">
        <v>5.5681262167179401E-3</v>
      </c>
      <c r="AF53" s="43">
        <v>9.3517898518412004</v>
      </c>
      <c r="AG53" s="44">
        <v>9.1779521136252401E-2</v>
      </c>
    </row>
    <row r="54" spans="1:33" ht="15.75" customHeight="1" x14ac:dyDescent="0.2">
      <c r="A54" s="28" t="s">
        <v>33</v>
      </c>
      <c r="B54" s="29">
        <v>30.5</v>
      </c>
      <c r="C54" s="29">
        <v>0.141421356237311</v>
      </c>
      <c r="D54" s="29">
        <v>-1.4285714285714299E-2</v>
      </c>
      <c r="E54" s="30">
        <v>1200</v>
      </c>
      <c r="F54" s="31">
        <v>36.617142857142902</v>
      </c>
      <c r="G54" s="32">
        <v>0.22826525372314699</v>
      </c>
      <c r="H54" s="33">
        <v>35.090239809865103</v>
      </c>
      <c r="I54" s="33">
        <v>0.17477602448211199</v>
      </c>
      <c r="J54" s="34">
        <v>15.3641871776139</v>
      </c>
      <c r="K54" s="35">
        <v>7.0648823271287395E-2</v>
      </c>
      <c r="L54" s="36">
        <v>10.744781889238901</v>
      </c>
      <c r="M54" s="37">
        <v>5.0191444725558601E-2</v>
      </c>
      <c r="N54" s="38">
        <v>10.6820556408461</v>
      </c>
      <c r="O54" s="38">
        <v>5.65870025809262E-2</v>
      </c>
      <c r="P54" s="33">
        <v>20.112829999999999</v>
      </c>
      <c r="Q54" s="33">
        <v>1.0335090710778099E-2</v>
      </c>
      <c r="R54" s="33">
        <v>19.62744</v>
      </c>
      <c r="S54" s="33">
        <v>8.7829530341452203E-2</v>
      </c>
      <c r="T54" s="35">
        <v>20.02731</v>
      </c>
      <c r="U54" s="35">
        <v>5.0124744388369297E-3</v>
      </c>
      <c r="V54" s="35">
        <v>19.59581</v>
      </c>
      <c r="W54" s="35">
        <v>7.3813433059301298E-2</v>
      </c>
      <c r="X54" s="39">
        <v>20.246200000000002</v>
      </c>
      <c r="Y54" s="39">
        <v>1.19686256520951E-2</v>
      </c>
      <c r="Z54" s="39">
        <v>19.577349999999999</v>
      </c>
      <c r="AA54" s="39">
        <v>8.6853937734566497E-2</v>
      </c>
      <c r="AB54" s="40">
        <v>31.416840000000001</v>
      </c>
      <c r="AC54" s="41">
        <v>9.3187123574022899E-3</v>
      </c>
      <c r="AD54" s="42">
        <v>0.30066057090905601</v>
      </c>
      <c r="AE54" s="5">
        <v>4.5839897269569201E-3</v>
      </c>
      <c r="AF54" s="43">
        <v>11.83949</v>
      </c>
      <c r="AG54" s="44">
        <v>8.7674708439777205E-2</v>
      </c>
    </row>
    <row r="55" spans="1:33" ht="15.75" customHeight="1" x14ac:dyDescent="0.2">
      <c r="A55" s="28" t="s">
        <v>33</v>
      </c>
      <c r="B55" s="29">
        <v>29.866666666666699</v>
      </c>
      <c r="C55" s="29">
        <v>5.7735026918965003E-2</v>
      </c>
      <c r="D55" s="29">
        <v>-0.2</v>
      </c>
      <c r="E55" s="30">
        <v>1200</v>
      </c>
      <c r="F55" s="31">
        <v>36.08</v>
      </c>
      <c r="G55" s="32">
        <v>0.16572450653945001</v>
      </c>
      <c r="H55" s="33">
        <v>35.090239809865103</v>
      </c>
      <c r="I55" s="33">
        <v>0.17477602448211199</v>
      </c>
      <c r="J55" s="34">
        <v>15.315667991305601</v>
      </c>
      <c r="K55" s="35">
        <v>6.1166043600020301E-2</v>
      </c>
      <c r="L55" s="36">
        <v>10.815105207976501</v>
      </c>
      <c r="M55" s="37">
        <v>5.0669886794206503E-2</v>
      </c>
      <c r="N55" s="38">
        <v>10.6820556408461</v>
      </c>
      <c r="O55" s="38">
        <v>5.65870025809262E-2</v>
      </c>
      <c r="P55" s="33">
        <v>20.112829999999999</v>
      </c>
      <c r="Q55" s="33">
        <v>1.0335090710778099E-2</v>
      </c>
      <c r="R55" s="33">
        <v>19.62744</v>
      </c>
      <c r="S55" s="33">
        <v>8.7829530341452203E-2</v>
      </c>
      <c r="T55" s="35">
        <v>20.02516</v>
      </c>
      <c r="U55" s="35">
        <v>1.96682078492172E-2</v>
      </c>
      <c r="V55" s="35">
        <v>19.61758</v>
      </c>
      <c r="W55" s="35">
        <v>8.0388454394894407E-2</v>
      </c>
      <c r="X55" s="39">
        <v>20.247350000000001</v>
      </c>
      <c r="Y55" s="39">
        <v>9.4177757458964607E-3</v>
      </c>
      <c r="Z55" s="39">
        <v>19.60482</v>
      </c>
      <c r="AA55" s="39">
        <v>7.7063322015080801E-2</v>
      </c>
      <c r="AB55" s="40">
        <v>31.416840000000001</v>
      </c>
      <c r="AC55" s="41">
        <v>9.3187123574022899E-3</v>
      </c>
      <c r="AD55" s="42">
        <v>0.29385350909173502</v>
      </c>
      <c r="AE55" s="5">
        <v>4.3472342468638403E-3</v>
      </c>
      <c r="AF55" s="43">
        <v>11.81202</v>
      </c>
      <c r="AG55" s="44">
        <v>7.7636654358621299E-2</v>
      </c>
    </row>
    <row r="56" spans="1:33" ht="15.75" customHeight="1" x14ac:dyDescent="0.2">
      <c r="A56" s="28" t="s">
        <v>33</v>
      </c>
      <c r="B56" s="29">
        <v>30.25</v>
      </c>
      <c r="C56" s="29">
        <v>7.0710678118655404E-2</v>
      </c>
      <c r="D56" s="29">
        <v>-0.15833333333333299</v>
      </c>
      <c r="E56" s="30">
        <v>1200</v>
      </c>
      <c r="F56" s="31">
        <v>36.49</v>
      </c>
      <c r="G56" s="32">
        <v>0.174333695991023</v>
      </c>
      <c r="H56" s="33">
        <v>35.090239809865103</v>
      </c>
      <c r="I56" s="33">
        <v>0.17477602448211199</v>
      </c>
      <c r="J56" s="34">
        <v>15.2752502557932</v>
      </c>
      <c r="K56" s="35">
        <v>6.1337071925811101E-2</v>
      </c>
      <c r="L56" s="36">
        <v>10.701980846366199</v>
      </c>
      <c r="M56" s="37">
        <v>5.7245949548919997E-2</v>
      </c>
      <c r="N56" s="38">
        <v>10.6820556408461</v>
      </c>
      <c r="O56" s="38">
        <v>5.65870025809262E-2</v>
      </c>
      <c r="P56" s="33">
        <v>20.112829999999999</v>
      </c>
      <c r="Q56" s="33">
        <v>1.0335090710778099E-2</v>
      </c>
      <c r="R56" s="33">
        <v>19.62744</v>
      </c>
      <c r="S56" s="33">
        <v>8.7829530341452203E-2</v>
      </c>
      <c r="T56" s="35">
        <v>20.038419999999999</v>
      </c>
      <c r="U56" s="35">
        <v>9.5096582483278E-3</v>
      </c>
      <c r="V56" s="35">
        <v>19.602160000000001</v>
      </c>
      <c r="W56" s="35">
        <v>8.1172645638785901E-2</v>
      </c>
      <c r="X56" s="39">
        <v>20.250340000000001</v>
      </c>
      <c r="Y56" s="39">
        <v>1.18166154206698E-2</v>
      </c>
      <c r="Z56" s="39">
        <v>19.617899999999999</v>
      </c>
      <c r="AA56" s="39">
        <v>8.3193305019093694E-2</v>
      </c>
      <c r="AB56" s="40">
        <v>31.416840000000001</v>
      </c>
      <c r="AC56" s="41">
        <v>9.3187123574022899E-3</v>
      </c>
      <c r="AD56" s="42">
        <v>0.29939080099146098</v>
      </c>
      <c r="AE56" s="5">
        <v>4.6860611308075497E-3</v>
      </c>
      <c r="AF56" s="43">
        <v>11.79894</v>
      </c>
      <c r="AG56" s="44">
        <v>8.4028319035905796E-2</v>
      </c>
    </row>
    <row r="57" spans="1:33" ht="15.75" customHeight="1" x14ac:dyDescent="0.2">
      <c r="A57" s="28" t="s">
        <v>33</v>
      </c>
      <c r="B57" s="29">
        <v>29.866666666666699</v>
      </c>
      <c r="C57" s="29">
        <v>5.7735026918965003E-2</v>
      </c>
      <c r="D57" s="29">
        <v>-0.20588235294117699</v>
      </c>
      <c r="E57" s="30">
        <v>1200</v>
      </c>
      <c r="F57" s="31">
        <v>36.087058823529397</v>
      </c>
      <c r="G57" s="32">
        <v>0.165756929489732</v>
      </c>
      <c r="H57" s="33">
        <v>35.090239809865103</v>
      </c>
      <c r="I57" s="33">
        <v>0.17477602448211199</v>
      </c>
      <c r="J57" s="34">
        <v>15.2504590854344</v>
      </c>
      <c r="K57" s="35">
        <v>5.7471792974501099E-2</v>
      </c>
      <c r="L57" s="36">
        <v>10.734807037367</v>
      </c>
      <c r="M57" s="37">
        <v>5.0952611035003099E-2</v>
      </c>
      <c r="N57" s="38">
        <v>10.6820556408461</v>
      </c>
      <c r="O57" s="38">
        <v>5.65870025809262E-2</v>
      </c>
      <c r="P57" s="33">
        <v>20.112829999999999</v>
      </c>
      <c r="Q57" s="33">
        <v>1.0335090710778099E-2</v>
      </c>
      <c r="R57" s="33">
        <v>19.62744</v>
      </c>
      <c r="S57" s="33">
        <v>8.7829530341452203E-2</v>
      </c>
      <c r="T57" s="35">
        <v>20.02309</v>
      </c>
      <c r="U57" s="35">
        <v>6.00174141395627E-3</v>
      </c>
      <c r="V57" s="35">
        <v>19.590409999999999</v>
      </c>
      <c r="W57" s="35">
        <v>8.1769779870071405E-2</v>
      </c>
      <c r="X57" s="39">
        <v>20.241099999999999</v>
      </c>
      <c r="Y57" s="39">
        <v>6.0153137906507901E-3</v>
      </c>
      <c r="Z57" s="39">
        <v>19.547979999999999</v>
      </c>
      <c r="AA57" s="39">
        <v>6.3043854577588196E-2</v>
      </c>
      <c r="AB57" s="40">
        <v>31.416840000000001</v>
      </c>
      <c r="AC57" s="41">
        <v>9.3187123574022899E-3</v>
      </c>
      <c r="AD57" s="42">
        <v>0.29609941725493999</v>
      </c>
      <c r="AE57" s="5">
        <v>4.2660636704349997E-3</v>
      </c>
      <c r="AF57" s="43">
        <v>11.86886</v>
      </c>
      <c r="AG57" s="44">
        <v>6.3330179219706004E-2</v>
      </c>
    </row>
    <row r="58" spans="1:33" ht="15.75" customHeight="1" x14ac:dyDescent="0.2">
      <c r="A58" s="28" t="s">
        <v>33</v>
      </c>
      <c r="B58" s="29">
        <v>29.76</v>
      </c>
      <c r="C58" s="29">
        <v>0.114017542509914</v>
      </c>
      <c r="D58" s="29">
        <v>-0.16</v>
      </c>
      <c r="E58" s="30">
        <v>1200</v>
      </c>
      <c r="F58" s="31">
        <v>35.904000000000003</v>
      </c>
      <c r="G58" s="32">
        <v>0.20322891385233199</v>
      </c>
      <c r="H58" s="33">
        <v>35.090239809865103</v>
      </c>
      <c r="I58" s="33">
        <v>0.17477602448211199</v>
      </c>
      <c r="J58" s="34">
        <v>15.195763110514401</v>
      </c>
      <c r="K58" s="35">
        <v>5.9152030429707E-2</v>
      </c>
      <c r="L58" s="36">
        <v>10.7273892080501</v>
      </c>
      <c r="M58" s="37">
        <v>4.94504126069382E-2</v>
      </c>
      <c r="N58" s="38">
        <v>10.6820556408461</v>
      </c>
      <c r="O58" s="38">
        <v>5.65870025809262E-2</v>
      </c>
      <c r="P58" s="33">
        <v>20.112829999999999</v>
      </c>
      <c r="Q58" s="33">
        <v>1.0335090710778099E-2</v>
      </c>
      <c r="R58" s="33">
        <v>19.62744</v>
      </c>
      <c r="S58" s="33">
        <v>8.7829530341452203E-2</v>
      </c>
      <c r="T58" s="35">
        <v>20.02411</v>
      </c>
      <c r="U58" s="35">
        <v>9.2459126104458104E-3</v>
      </c>
      <c r="V58" s="35">
        <v>19.617159999999998</v>
      </c>
      <c r="W58" s="35">
        <v>8.4133824351445896E-2</v>
      </c>
      <c r="X58" s="39">
        <v>20.238199999999999</v>
      </c>
      <c r="Y58" s="39">
        <v>1.2348846099939701E-2</v>
      </c>
      <c r="Z58" s="39">
        <v>19.570360000000001</v>
      </c>
      <c r="AA58" s="39">
        <v>9.1048692467272901E-2</v>
      </c>
      <c r="AB58" s="40">
        <v>31.416840000000001</v>
      </c>
      <c r="AC58" s="41">
        <v>9.3187123574022899E-3</v>
      </c>
      <c r="AD58" s="42">
        <v>0.294053932663146</v>
      </c>
      <c r="AE58" s="5">
        <v>4.2592890616494697E-3</v>
      </c>
      <c r="AF58" s="43">
        <v>11.84648</v>
      </c>
      <c r="AG58" s="44">
        <v>9.1882307328451596E-2</v>
      </c>
    </row>
    <row r="59" spans="1:33" ht="15.75" customHeight="1" x14ac:dyDescent="0.2">
      <c r="A59" s="28" t="s">
        <v>33</v>
      </c>
      <c r="B59" s="29">
        <v>29.6</v>
      </c>
      <c r="C59" s="29">
        <v>0</v>
      </c>
      <c r="D59" s="29">
        <v>-0.17777777777777801</v>
      </c>
      <c r="E59" s="30">
        <v>1200</v>
      </c>
      <c r="F59" s="31">
        <v>35.733333333333299</v>
      </c>
      <c r="G59" s="32">
        <v>0.14888888888888899</v>
      </c>
      <c r="H59" s="33">
        <v>35.090239809865103</v>
      </c>
      <c r="I59" s="33">
        <v>0.17477602448211199</v>
      </c>
      <c r="J59" s="34">
        <v>15.111856342112199</v>
      </c>
      <c r="K59" s="35">
        <v>5.4611220550422203E-2</v>
      </c>
      <c r="L59" s="36">
        <v>10.671658204031999</v>
      </c>
      <c r="M59" s="37">
        <v>5.9264380228416201E-2</v>
      </c>
      <c r="N59" s="38">
        <v>10.6820556408461</v>
      </c>
      <c r="O59" s="38">
        <v>5.65870025809262E-2</v>
      </c>
      <c r="P59" s="33">
        <v>20.112829999999999</v>
      </c>
      <c r="Q59" s="33">
        <v>1.0335090710778099E-2</v>
      </c>
      <c r="R59" s="33">
        <v>19.62744</v>
      </c>
      <c r="S59" s="33">
        <v>8.7829530341452203E-2</v>
      </c>
      <c r="T59" s="35">
        <v>20.020440000000001</v>
      </c>
      <c r="U59" s="35">
        <v>8.5988603896093706E-3</v>
      </c>
      <c r="V59" s="35">
        <v>19.573170000000001</v>
      </c>
      <c r="W59" s="35">
        <v>7.5237783725997501E-2</v>
      </c>
      <c r="X59" s="39">
        <v>20.238430000000001</v>
      </c>
      <c r="Y59" s="39">
        <v>8.1601531848361202E-3</v>
      </c>
      <c r="Z59" s="39">
        <v>19.552510000000002</v>
      </c>
      <c r="AA59" s="39">
        <v>7.3861389778422104E-2</v>
      </c>
      <c r="AB59" s="40">
        <v>31.416840000000001</v>
      </c>
      <c r="AC59" s="41">
        <v>9.3187123574022899E-3</v>
      </c>
      <c r="AD59" s="42">
        <v>0.293822151134849</v>
      </c>
      <c r="AE59" s="5">
        <v>4.6789390025315696E-3</v>
      </c>
      <c r="AF59" s="43">
        <v>11.864330000000001</v>
      </c>
      <c r="AG59" s="44">
        <v>7.4310786565612297E-2</v>
      </c>
    </row>
    <row r="60" spans="1:33" ht="15.75" customHeight="1" x14ac:dyDescent="0.2">
      <c r="A60" s="28" t="s">
        <v>33</v>
      </c>
      <c r="B60" s="29">
        <v>29.34</v>
      </c>
      <c r="C60" s="29">
        <v>8.94427190999907E-2</v>
      </c>
      <c r="D60" s="29">
        <v>-0.2</v>
      </c>
      <c r="E60" s="30">
        <v>1200</v>
      </c>
      <c r="F60" s="31">
        <v>35.448</v>
      </c>
      <c r="G60" s="32">
        <v>0.18301060217531301</v>
      </c>
      <c r="H60" s="33">
        <v>35.090239809865103</v>
      </c>
      <c r="I60" s="33">
        <v>0.17477602448211199</v>
      </c>
      <c r="J60" s="34">
        <v>15.0426265912399</v>
      </c>
      <c r="K60" s="35">
        <v>9.0512856175473597E-2</v>
      </c>
      <c r="L60" s="36">
        <v>10.7331717466889</v>
      </c>
      <c r="M60" s="37">
        <v>5.5552454961149099E-2</v>
      </c>
      <c r="N60" s="38">
        <v>10.6820556408461</v>
      </c>
      <c r="O60" s="38">
        <v>5.65870025809262E-2</v>
      </c>
      <c r="P60" s="33">
        <v>20.112829999999999</v>
      </c>
      <c r="Q60" s="33">
        <v>1.0335090710778099E-2</v>
      </c>
      <c r="R60" s="33">
        <v>19.62744</v>
      </c>
      <c r="S60" s="33">
        <v>8.7829530341452203E-2</v>
      </c>
      <c r="T60" s="35">
        <v>20.02242</v>
      </c>
      <c r="U60" s="35">
        <v>1.22396731982518E-2</v>
      </c>
      <c r="V60" s="35">
        <v>19.595929999999999</v>
      </c>
      <c r="W60" s="35">
        <v>7.4851239802691094E-2</v>
      </c>
      <c r="X60" s="39">
        <v>20.239180000000001</v>
      </c>
      <c r="Y60" s="39">
        <v>5.0873961905868199E-3</v>
      </c>
      <c r="Z60" s="39">
        <v>19.52073</v>
      </c>
      <c r="AA60" s="39">
        <v>4.3837998357589801E-2</v>
      </c>
      <c r="AB60" s="40">
        <v>31.416840000000001</v>
      </c>
      <c r="AC60" s="41">
        <v>9.3187123574022899E-3</v>
      </c>
      <c r="AD60" s="42">
        <v>0.28648287042241299</v>
      </c>
      <c r="AE60" s="5">
        <v>5.6630972832289201E-3</v>
      </c>
      <c r="AF60" s="43">
        <v>11.89611</v>
      </c>
      <c r="AG60" s="44">
        <v>4.4132207060151002E-2</v>
      </c>
    </row>
    <row r="61" spans="1:33" ht="15.75" customHeight="1" x14ac:dyDescent="0.2">
      <c r="A61" s="28" t="s">
        <v>33</v>
      </c>
      <c r="B61" s="29">
        <v>28.9166666666667</v>
      </c>
      <c r="C61" s="29">
        <v>0.24832774042918901</v>
      </c>
      <c r="D61" s="29">
        <v>2.5090909090909101</v>
      </c>
      <c r="E61" s="30">
        <v>1200</v>
      </c>
      <c r="F61" s="31">
        <v>31.689090909090901</v>
      </c>
      <c r="G61" s="32">
        <v>0.30247689807975198</v>
      </c>
      <c r="H61" s="33">
        <v>35.090239809865103</v>
      </c>
      <c r="I61" s="33">
        <v>0.17477602448211199</v>
      </c>
      <c r="J61" s="34">
        <v>7.0354341931232298</v>
      </c>
      <c r="K61" s="35">
        <v>5.0479269337992301E-2</v>
      </c>
      <c r="L61" s="36">
        <v>4.6061534409679501</v>
      </c>
      <c r="M61" s="37">
        <v>7.0152960321461399E-2</v>
      </c>
      <c r="N61" s="38">
        <v>4.7294601496535202</v>
      </c>
      <c r="O61" s="38">
        <v>1.37498249597248E-2</v>
      </c>
      <c r="P61" s="33">
        <v>20.112829999999999</v>
      </c>
      <c r="Q61" s="33">
        <v>1.0335090710778099E-2</v>
      </c>
      <c r="R61" s="33">
        <v>19.62744</v>
      </c>
      <c r="S61" s="33">
        <v>8.7829530341452203E-2</v>
      </c>
      <c r="T61" s="35">
        <v>20.03697</v>
      </c>
      <c r="U61" s="35">
        <v>9.02297622738789E-3</v>
      </c>
      <c r="V61" s="35">
        <v>19.615849999999998</v>
      </c>
      <c r="W61" s="35">
        <v>0.10012997802856</v>
      </c>
      <c r="X61" s="39">
        <v>20.244990000000001</v>
      </c>
      <c r="Y61" s="39">
        <v>6.1614040607641104E-3</v>
      </c>
      <c r="Z61" s="39">
        <v>19.608910000000002</v>
      </c>
      <c r="AA61" s="39">
        <v>7.2911198728315696E-2</v>
      </c>
      <c r="AB61" s="40">
        <v>29.97428</v>
      </c>
      <c r="AC61" s="41">
        <v>2.7856058586952898E-3</v>
      </c>
      <c r="AD61" s="42">
        <v>0.34529222866298298</v>
      </c>
      <c r="AE61" s="5">
        <v>1.10224833093087E-2</v>
      </c>
      <c r="AF61" s="43">
        <v>10.36537</v>
      </c>
      <c r="AG61" s="44">
        <v>7.3171072152866196E-2</v>
      </c>
    </row>
    <row r="62" spans="1:33" ht="15.75" customHeight="1" x14ac:dyDescent="0.2">
      <c r="A62" s="28" t="s">
        <v>33</v>
      </c>
      <c r="B62" s="29">
        <v>29.8</v>
      </c>
      <c r="C62" s="29">
        <v>0.141421356237309</v>
      </c>
      <c r="D62" s="29">
        <v>2.5499999999999998</v>
      </c>
      <c r="E62" s="30">
        <v>1200</v>
      </c>
      <c r="F62" s="31">
        <v>32.700000000000003</v>
      </c>
      <c r="G62" s="32">
        <v>0.20650928752063999</v>
      </c>
      <c r="H62" s="33">
        <v>35.090239809865103</v>
      </c>
      <c r="I62" s="33">
        <v>0.17477602448211199</v>
      </c>
      <c r="J62" s="34">
        <v>7.0951250657589098</v>
      </c>
      <c r="K62" s="35">
        <v>4.1261942428284903E-2</v>
      </c>
      <c r="L62" s="36">
        <v>4.8291779518589397</v>
      </c>
      <c r="M62" s="37">
        <v>1.8899185566355801E-2</v>
      </c>
      <c r="N62" s="38">
        <v>4.7294601496535202</v>
      </c>
      <c r="O62" s="38">
        <v>1.37498249597248E-2</v>
      </c>
      <c r="P62" s="33">
        <v>20.112829999999999</v>
      </c>
      <c r="Q62" s="33">
        <v>1.0335090710778099E-2</v>
      </c>
      <c r="R62" s="33">
        <v>19.62744</v>
      </c>
      <c r="S62" s="33">
        <v>8.7829530341452203E-2</v>
      </c>
      <c r="T62" s="35">
        <v>20.029640000000001</v>
      </c>
      <c r="U62" s="35">
        <v>1.07003925161652E-2</v>
      </c>
      <c r="V62" s="35">
        <v>19.588539999999998</v>
      </c>
      <c r="W62" s="35">
        <v>8.7033903738715696E-2</v>
      </c>
      <c r="X62" s="39">
        <v>20.23122</v>
      </c>
      <c r="Y62" s="39">
        <v>1.09977997799557E-2</v>
      </c>
      <c r="Z62" s="39">
        <v>19.621220000000001</v>
      </c>
      <c r="AA62" s="39">
        <v>5.3630379450457802E-2</v>
      </c>
      <c r="AB62" s="40">
        <v>29.97428</v>
      </c>
      <c r="AC62" s="41">
        <v>2.7856058586952898E-3</v>
      </c>
      <c r="AD62" s="42">
        <v>0.31936676138880699</v>
      </c>
      <c r="AE62" s="5">
        <v>4.7710516334711697E-3</v>
      </c>
      <c r="AF62" s="43">
        <v>10.353059999999999</v>
      </c>
      <c r="AG62" s="44">
        <v>5.4746408101354699E-2</v>
      </c>
    </row>
    <row r="63" spans="1:33" ht="15.75" customHeight="1" x14ac:dyDescent="0.2">
      <c r="A63" s="28" t="s">
        <v>33</v>
      </c>
      <c r="B63" s="29">
        <v>29.75</v>
      </c>
      <c r="C63" s="29">
        <v>7.0710678118653003E-2</v>
      </c>
      <c r="D63" s="29">
        <v>2.54285714285714</v>
      </c>
      <c r="E63" s="30">
        <v>1200</v>
      </c>
      <c r="F63" s="31">
        <v>32.648571428571401</v>
      </c>
      <c r="G63" s="32">
        <v>0.15661254501800601</v>
      </c>
      <c r="H63" s="33">
        <v>35.090239809865103</v>
      </c>
      <c r="I63" s="33">
        <v>0.17477602448211199</v>
      </c>
      <c r="J63" s="34">
        <v>7.0469310561989298</v>
      </c>
      <c r="K63" s="35">
        <v>3.8810778855106302E-2</v>
      </c>
      <c r="L63" s="36">
        <v>4.7923624066546999</v>
      </c>
      <c r="M63" s="37">
        <v>1.8996744381176999E-2</v>
      </c>
      <c r="N63" s="38">
        <v>4.7294601496535202</v>
      </c>
      <c r="O63" s="38">
        <v>1.37498249597248E-2</v>
      </c>
      <c r="P63" s="33">
        <v>20.112829999999999</v>
      </c>
      <c r="Q63" s="33">
        <v>1.0335090710778099E-2</v>
      </c>
      <c r="R63" s="33">
        <v>19.62744</v>
      </c>
      <c r="S63" s="33">
        <v>8.7829530341452203E-2</v>
      </c>
      <c r="T63" s="35">
        <v>20.030439999999999</v>
      </c>
      <c r="U63" s="35">
        <v>1.0011613256613599E-2</v>
      </c>
      <c r="V63" s="35">
        <v>19.577629999999999</v>
      </c>
      <c r="W63" s="35">
        <v>8.0357252939606605E-2</v>
      </c>
      <c r="X63" s="39">
        <v>20.23329</v>
      </c>
      <c r="Y63" s="39">
        <v>1.0608906635464301E-2</v>
      </c>
      <c r="Z63" s="39">
        <v>19.53049</v>
      </c>
      <c r="AA63" s="39">
        <v>2.43704924037242E-2</v>
      </c>
      <c r="AB63" s="40">
        <v>29.97428</v>
      </c>
      <c r="AC63" s="41">
        <v>2.7856058586952898E-3</v>
      </c>
      <c r="AD63" s="42">
        <v>0.31993624338937798</v>
      </c>
      <c r="AE63" s="5">
        <v>4.6146849069720799E-3</v>
      </c>
      <c r="AF63" s="43">
        <v>10.44379</v>
      </c>
      <c r="AG63" s="44">
        <v>2.6579499619066901E-2</v>
      </c>
    </row>
    <row r="64" spans="1:33" ht="15.75" customHeight="1" x14ac:dyDescent="0.2">
      <c r="A64" s="28" t="s">
        <v>33</v>
      </c>
      <c r="B64" s="29">
        <v>29.3</v>
      </c>
      <c r="C64" s="29">
        <v>9.9999999999999201E-2</v>
      </c>
      <c r="D64" s="29">
        <v>2.5444444444444501</v>
      </c>
      <c r="E64" s="30">
        <v>1200</v>
      </c>
      <c r="F64" s="31">
        <v>32.106666666666698</v>
      </c>
      <c r="G64" s="32">
        <v>0.17292792076015001</v>
      </c>
      <c r="H64" s="33">
        <v>35.090239809865103</v>
      </c>
      <c r="I64" s="33">
        <v>0.17477602448211199</v>
      </c>
      <c r="J64" s="34">
        <v>7.1153497014785003</v>
      </c>
      <c r="K64" s="35">
        <v>6.8604392184965501E-2</v>
      </c>
      <c r="L64" s="36">
        <v>4.8701584261234299</v>
      </c>
      <c r="M64" s="37">
        <v>1.9121211967513901E-2</v>
      </c>
      <c r="N64" s="38">
        <v>4.7294601496535202</v>
      </c>
      <c r="O64" s="38">
        <v>1.37498249597248E-2</v>
      </c>
      <c r="P64" s="33">
        <v>20.112829999999999</v>
      </c>
      <c r="Q64" s="33">
        <v>1.0335090710778099E-2</v>
      </c>
      <c r="R64" s="33">
        <v>19.62744</v>
      </c>
      <c r="S64" s="33">
        <v>8.7829530341452203E-2</v>
      </c>
      <c r="T64" s="35">
        <v>20.028970000000001</v>
      </c>
      <c r="U64" s="35">
        <v>1.0000404991799499E-2</v>
      </c>
      <c r="V64" s="35">
        <v>19.629020000000001</v>
      </c>
      <c r="W64" s="35">
        <v>8.2642758908448799E-2</v>
      </c>
      <c r="X64" s="39">
        <v>20.225709999999999</v>
      </c>
      <c r="Y64" s="39">
        <v>5.0904714909337798E-3</v>
      </c>
      <c r="Z64" s="39">
        <v>19.589639999999999</v>
      </c>
      <c r="AA64" s="39">
        <v>9.07767282953066E-2</v>
      </c>
      <c r="AB64" s="40">
        <v>29.97428</v>
      </c>
      <c r="AC64" s="41">
        <v>2.7856058586952898E-3</v>
      </c>
      <c r="AD64" s="42">
        <v>0.31554194376258599</v>
      </c>
      <c r="AE64" s="5">
        <v>7.12554366672023E-3</v>
      </c>
      <c r="AF64" s="43">
        <v>10.384639999999999</v>
      </c>
      <c r="AG64" s="44">
        <v>9.0919345026236997E-2</v>
      </c>
    </row>
    <row r="65" spans="1:33" ht="15.75" customHeight="1" x14ac:dyDescent="0.2">
      <c r="A65" s="28" t="s">
        <v>33</v>
      </c>
      <c r="B65" s="29">
        <v>30</v>
      </c>
      <c r="C65" s="29">
        <v>0</v>
      </c>
      <c r="D65" s="29">
        <v>2.5861111111111099</v>
      </c>
      <c r="E65" s="30">
        <v>1200</v>
      </c>
      <c r="F65" s="31">
        <v>32.896666666666697</v>
      </c>
      <c r="G65" s="32">
        <v>0.13706944444444399</v>
      </c>
      <c r="H65" s="33">
        <v>35.090239809865103</v>
      </c>
      <c r="I65" s="33">
        <v>0.17477602448211199</v>
      </c>
      <c r="J65" s="34">
        <v>7.0573536510634796</v>
      </c>
      <c r="K65" s="35">
        <v>7.3778883066138501E-2</v>
      </c>
      <c r="L65" s="36">
        <v>4.7072879494709801</v>
      </c>
      <c r="M65" s="37">
        <v>2.0370594968844299E-2</v>
      </c>
      <c r="N65" s="38">
        <v>4.7294601496535202</v>
      </c>
      <c r="O65" s="38">
        <v>1.37498249597248E-2</v>
      </c>
      <c r="P65" s="33">
        <v>20.112829999999999</v>
      </c>
      <c r="Q65" s="33">
        <v>1.0335090710778099E-2</v>
      </c>
      <c r="R65" s="33">
        <v>19.62744</v>
      </c>
      <c r="S65" s="33">
        <v>8.7829530341452203E-2</v>
      </c>
      <c r="T65" s="35">
        <v>20.039290000000001</v>
      </c>
      <c r="U65" s="35">
        <v>1.0653398518782499E-2</v>
      </c>
      <c r="V65" s="35">
        <v>19.600149999999999</v>
      </c>
      <c r="W65" s="35">
        <v>8.3125594734714203E-2</v>
      </c>
      <c r="X65" s="39">
        <v>20.231549999999999</v>
      </c>
      <c r="Y65" s="39">
        <v>1.40499999999992E-2</v>
      </c>
      <c r="Z65" s="39">
        <v>19.613050000000001</v>
      </c>
      <c r="AA65" s="39">
        <v>0.10514999999999999</v>
      </c>
      <c r="AB65" s="40">
        <v>29.97428</v>
      </c>
      <c r="AC65" s="41">
        <v>2.7856058586952898E-3</v>
      </c>
      <c r="AD65" s="42">
        <v>0.33299531492776602</v>
      </c>
      <c r="AE65" s="5">
        <v>7.54679447552975E-3</v>
      </c>
      <c r="AF65" s="43">
        <v>10.361230000000001</v>
      </c>
      <c r="AG65" s="44">
        <v>0.106084518191864</v>
      </c>
    </row>
    <row r="66" spans="1:33" ht="15.75" customHeight="1" x14ac:dyDescent="0.2">
      <c r="A66" s="28" t="s">
        <v>33</v>
      </c>
      <c r="B66" s="29">
        <v>30.05</v>
      </c>
      <c r="C66" s="29">
        <v>0.21213203435596201</v>
      </c>
      <c r="D66" s="29">
        <v>2.56216216216216</v>
      </c>
      <c r="E66" s="30">
        <v>1200</v>
      </c>
      <c r="F66" s="31">
        <v>32.985405405405402</v>
      </c>
      <c r="G66" s="32">
        <v>0.27038951914110598</v>
      </c>
      <c r="H66" s="33">
        <v>35.090239809865103</v>
      </c>
      <c r="I66" s="33">
        <v>0.17477602448211199</v>
      </c>
      <c r="J66" s="34">
        <v>6.97536322624146</v>
      </c>
      <c r="K66" s="35">
        <v>4.2773861394730002E-2</v>
      </c>
      <c r="L66" s="36">
        <v>4.8165028574320603</v>
      </c>
      <c r="M66" s="37">
        <v>1.9313726409081401E-2</v>
      </c>
      <c r="N66" s="38">
        <v>4.7294601496535202</v>
      </c>
      <c r="O66" s="38">
        <v>1.37498249597248E-2</v>
      </c>
      <c r="P66" s="33">
        <v>20.112829999999999</v>
      </c>
      <c r="Q66" s="33">
        <v>1.0335090710778099E-2</v>
      </c>
      <c r="R66" s="33">
        <v>19.62744</v>
      </c>
      <c r="S66" s="33">
        <v>8.7829530341452203E-2</v>
      </c>
      <c r="T66" s="35">
        <v>20.026129999999998</v>
      </c>
      <c r="U66" s="35">
        <v>9.4065987476869492E-3</v>
      </c>
      <c r="V66" s="35">
        <v>19.605789999999999</v>
      </c>
      <c r="W66" s="35">
        <v>8.81920002040993E-2</v>
      </c>
      <c r="X66" s="39">
        <v>20.234950000000001</v>
      </c>
      <c r="Y66" s="39">
        <v>5.4499999999997302E-3</v>
      </c>
      <c r="Z66" s="39">
        <v>19.5671</v>
      </c>
      <c r="AA66" s="39">
        <v>7.8999999999993503E-3</v>
      </c>
      <c r="AB66" s="40">
        <v>29.97428</v>
      </c>
      <c r="AC66" s="41">
        <v>2.7856058586952898E-3</v>
      </c>
      <c r="AD66" s="42">
        <v>0.30949791412835997</v>
      </c>
      <c r="AE66" s="5">
        <v>5.0591904132375898E-3</v>
      </c>
      <c r="AF66" s="43">
        <v>10.40718</v>
      </c>
      <c r="AG66" s="44">
        <v>9.5975257228093393E-3</v>
      </c>
    </row>
    <row r="67" spans="1:33" ht="15.75" customHeight="1" x14ac:dyDescent="0.2">
      <c r="A67" s="28" t="s">
        <v>33</v>
      </c>
      <c r="B67" s="29">
        <v>30.3333333333333</v>
      </c>
      <c r="C67" s="29">
        <v>0.321455025366431</v>
      </c>
      <c r="D67" s="29">
        <v>2.5785714285714301</v>
      </c>
      <c r="E67" s="30">
        <v>1200</v>
      </c>
      <c r="F67" s="31">
        <v>33.305714285714302</v>
      </c>
      <c r="G67" s="32">
        <v>0.37925599906248397</v>
      </c>
      <c r="H67" s="33">
        <v>35.090239809865103</v>
      </c>
      <c r="I67" s="33">
        <v>0.17477602448211199</v>
      </c>
      <c r="J67" s="34">
        <v>6.9637452234611397</v>
      </c>
      <c r="K67" s="35">
        <v>4.6784831555884199E-2</v>
      </c>
      <c r="L67" s="36">
        <v>4.7966355591692702</v>
      </c>
      <c r="M67" s="37">
        <v>1.92411786704185E-2</v>
      </c>
      <c r="N67" s="38">
        <v>4.7294601496535202</v>
      </c>
      <c r="O67" s="38">
        <v>1.37498249597248E-2</v>
      </c>
      <c r="P67" s="33">
        <v>20.112829999999999</v>
      </c>
      <c r="Q67" s="33">
        <v>1.0335090710778099E-2</v>
      </c>
      <c r="R67" s="33">
        <v>19.62744</v>
      </c>
      <c r="S67" s="33">
        <v>8.7829530341452203E-2</v>
      </c>
      <c r="T67" s="35">
        <v>20.028839999999999</v>
      </c>
      <c r="U67" s="35">
        <v>1.13689225522913E-2</v>
      </c>
      <c r="V67" s="35">
        <v>19.608059999999998</v>
      </c>
      <c r="W67" s="35">
        <v>7.6238063983813498E-2</v>
      </c>
      <c r="X67" s="39">
        <v>20.230399999999999</v>
      </c>
      <c r="Y67" s="39">
        <v>2.2000000000002001E-3</v>
      </c>
      <c r="Z67" s="39">
        <v>19.627500000000001</v>
      </c>
      <c r="AA67" s="39">
        <v>8.6199999999999805E-2</v>
      </c>
      <c r="AB67" s="40">
        <v>29.97428</v>
      </c>
      <c r="AC67" s="41">
        <v>2.7856058586952898E-3</v>
      </c>
      <c r="AD67" s="42">
        <v>0.31119887284083703</v>
      </c>
      <c r="AE67" s="5">
        <v>5.38972652386829E-3</v>
      </c>
      <c r="AF67" s="43">
        <v>10.346780000000001</v>
      </c>
      <c r="AG67" s="44">
        <v>8.6228069675715099E-2</v>
      </c>
    </row>
    <row r="68" spans="1:33" ht="15.75" customHeight="1" x14ac:dyDescent="0.2">
      <c r="A68" s="28" t="s">
        <v>33</v>
      </c>
      <c r="B68" s="29">
        <v>29.95</v>
      </c>
      <c r="C68" s="29">
        <v>7.0710678118650699E-2</v>
      </c>
      <c r="D68" s="29">
        <v>2.5894736842105299</v>
      </c>
      <c r="E68" s="30">
        <v>1200</v>
      </c>
      <c r="F68" s="31">
        <v>32.832631578947399</v>
      </c>
      <c r="G68" s="32">
        <v>0.157237908440818</v>
      </c>
      <c r="H68" s="33">
        <v>35.090239809865103</v>
      </c>
      <c r="I68" s="33">
        <v>0.17477602448211199</v>
      </c>
      <c r="J68" s="34">
        <v>6.9457850577034597</v>
      </c>
      <c r="K68" s="35">
        <v>6.0459601579015997E-2</v>
      </c>
      <c r="L68" s="36">
        <v>4.6930456161042198</v>
      </c>
      <c r="M68" s="37">
        <v>2.71468603002076E-2</v>
      </c>
      <c r="N68" s="38">
        <v>4.7294601496535202</v>
      </c>
      <c r="O68" s="38">
        <v>1.37498249597248E-2</v>
      </c>
      <c r="P68" s="33">
        <v>20.112829999999999</v>
      </c>
      <c r="Q68" s="33">
        <v>1.0335090710778099E-2</v>
      </c>
      <c r="R68" s="33">
        <v>19.62744</v>
      </c>
      <c r="S68" s="33">
        <v>8.7829530341452203E-2</v>
      </c>
      <c r="T68" s="35">
        <v>20.039110000000001</v>
      </c>
      <c r="U68" s="35">
        <v>6.26569230013689E-3</v>
      </c>
      <c r="V68" s="35">
        <v>19.596109999999999</v>
      </c>
      <c r="W68" s="35">
        <v>8.3805947879611306E-2</v>
      </c>
      <c r="X68" s="39">
        <v>20.228090000000002</v>
      </c>
      <c r="Y68" s="39">
        <v>3.5570915085212599E-3</v>
      </c>
      <c r="Z68" s="39">
        <v>19.614460000000001</v>
      </c>
      <c r="AA68" s="39">
        <v>8.8457992290125395E-2</v>
      </c>
      <c r="AB68" s="40">
        <v>29.97428</v>
      </c>
      <c r="AC68" s="41">
        <v>2.7856058586952898E-3</v>
      </c>
      <c r="AD68" s="42">
        <v>0.324331867871547</v>
      </c>
      <c r="AE68" s="5">
        <v>7.0615772090533904E-3</v>
      </c>
      <c r="AF68" s="43">
        <v>10.359819999999999</v>
      </c>
      <c r="AG68" s="44">
        <v>8.8529482659732497E-2</v>
      </c>
    </row>
    <row r="69" spans="1:33" ht="15.75" customHeight="1" x14ac:dyDescent="0.2">
      <c r="A69" s="28" t="s">
        <v>33</v>
      </c>
      <c r="B69" s="29">
        <v>30.35</v>
      </c>
      <c r="C69" s="29">
        <v>7.0710678118655404E-2</v>
      </c>
      <c r="D69" s="29">
        <v>2.5714285714285698</v>
      </c>
      <c r="E69" s="30">
        <v>1200</v>
      </c>
      <c r="F69" s="31">
        <v>33.334285714285699</v>
      </c>
      <c r="G69" s="32">
        <v>0.159131577415418</v>
      </c>
      <c r="H69" s="33">
        <v>35.090239809865103</v>
      </c>
      <c r="I69" s="33">
        <v>0.17477602448211199</v>
      </c>
      <c r="J69" s="34">
        <v>6.9146420721225699</v>
      </c>
      <c r="K69" s="35">
        <v>7.7674544439010604E-2</v>
      </c>
      <c r="L69" s="36">
        <v>4.7080123951192698</v>
      </c>
      <c r="M69" s="37">
        <v>1.8674881742815098E-2</v>
      </c>
      <c r="N69" s="38">
        <v>4.7294601496535202</v>
      </c>
      <c r="O69" s="38">
        <v>1.37498249597248E-2</v>
      </c>
      <c r="P69" s="33">
        <v>20.112829999999999</v>
      </c>
      <c r="Q69" s="33">
        <v>1.0335090710778099E-2</v>
      </c>
      <c r="R69" s="33">
        <v>19.62744</v>
      </c>
      <c r="S69" s="33">
        <v>8.7829530341452203E-2</v>
      </c>
      <c r="T69" s="35">
        <v>20.024419999999999</v>
      </c>
      <c r="U69" s="35">
        <v>1.4913872736483201E-2</v>
      </c>
      <c r="V69" s="35">
        <v>19.59056</v>
      </c>
      <c r="W69" s="35">
        <v>8.2362542457114093E-2</v>
      </c>
      <c r="X69" s="39">
        <v>20.23057</v>
      </c>
      <c r="Y69" s="39">
        <v>6.2095168894208798E-3</v>
      </c>
      <c r="Z69" s="39">
        <v>19.60904</v>
      </c>
      <c r="AA69" s="39">
        <v>8.0264066679928303E-2</v>
      </c>
      <c r="AB69" s="40">
        <v>29.97428</v>
      </c>
      <c r="AC69" s="41">
        <v>2.7856058586952898E-3</v>
      </c>
      <c r="AD69" s="42">
        <v>0.31912420830857702</v>
      </c>
      <c r="AE69" s="5">
        <v>8.11134390520807E-3</v>
      </c>
      <c r="AF69" s="43">
        <v>10.36524</v>
      </c>
      <c r="AG69" s="44">
        <v>8.0503903632059795E-2</v>
      </c>
    </row>
    <row r="70" spans="1:33" ht="15.75" customHeight="1" x14ac:dyDescent="0.2">
      <c r="A70" s="28" t="s">
        <v>33</v>
      </c>
      <c r="B70" s="29">
        <v>30.15</v>
      </c>
      <c r="C70" s="29">
        <v>7.0710678118655404E-2</v>
      </c>
      <c r="D70" s="29">
        <v>2.4624999999999999</v>
      </c>
      <c r="E70" s="30">
        <v>1200</v>
      </c>
      <c r="F70" s="31">
        <v>33.225000000000001</v>
      </c>
      <c r="G70" s="32">
        <v>0.15886110837773901</v>
      </c>
      <c r="H70" s="33">
        <v>35.090239809865103</v>
      </c>
      <c r="I70" s="33">
        <v>0.17477602448211199</v>
      </c>
      <c r="J70" s="34">
        <v>6.8993139477990999</v>
      </c>
      <c r="K70" s="35">
        <v>7.8161809806155599E-2</v>
      </c>
      <c r="L70" s="36">
        <v>4.7080596718824799</v>
      </c>
      <c r="M70" s="37">
        <v>1.9234063587500901E-2</v>
      </c>
      <c r="N70" s="38">
        <v>4.7294601496535202</v>
      </c>
      <c r="O70" s="38">
        <v>1.37498249597248E-2</v>
      </c>
      <c r="P70" s="33">
        <v>20.112829999999999</v>
      </c>
      <c r="Q70" s="33">
        <v>1.0335090710778099E-2</v>
      </c>
      <c r="R70" s="33">
        <v>19.62744</v>
      </c>
      <c r="S70" s="33">
        <v>8.7829530341452203E-2</v>
      </c>
      <c r="T70" s="35">
        <v>20.033550000000002</v>
      </c>
      <c r="U70" s="35">
        <v>9.0093562478125305E-3</v>
      </c>
      <c r="V70" s="35">
        <v>19.567640000000001</v>
      </c>
      <c r="W70" s="35">
        <v>8.0920185368053399E-2</v>
      </c>
      <c r="X70" s="39">
        <v>20.232289999999999</v>
      </c>
      <c r="Y70" s="39">
        <v>7.8493885112159694E-3</v>
      </c>
      <c r="Z70" s="39">
        <v>19.584869999999999</v>
      </c>
      <c r="AA70" s="39">
        <v>8.6114923793730702E-2</v>
      </c>
      <c r="AB70" s="40">
        <v>29.97428</v>
      </c>
      <c r="AC70" s="41">
        <v>2.7856058586952898E-3</v>
      </c>
      <c r="AD70" s="42">
        <v>0.31760466221654299</v>
      </c>
      <c r="AE70" s="5">
        <v>8.2181086386459799E-3</v>
      </c>
      <c r="AF70" s="43">
        <v>10.38941</v>
      </c>
      <c r="AG70" s="44">
        <v>8.6471920297863505E-2</v>
      </c>
    </row>
    <row r="71" spans="1:33" ht="15.75" customHeight="1" x14ac:dyDescent="0.2">
      <c r="A71" s="28" t="s">
        <v>33</v>
      </c>
      <c r="B71" s="29">
        <v>29.5</v>
      </c>
      <c r="C71" s="29">
        <v>0.30237157840738099</v>
      </c>
      <c r="D71" s="29">
        <v>2.5652173913043499</v>
      </c>
      <c r="E71" s="30">
        <v>1200</v>
      </c>
      <c r="F71" s="31">
        <v>32.3217391304348</v>
      </c>
      <c r="G71" s="32">
        <v>0.35762106824109902</v>
      </c>
      <c r="H71" s="33">
        <v>35.090239809865103</v>
      </c>
      <c r="I71" s="33">
        <v>0.17477602448211199</v>
      </c>
      <c r="J71" s="34">
        <v>6.8758615167026402</v>
      </c>
      <c r="K71" s="35">
        <v>7.0973711453859695E-2</v>
      </c>
      <c r="L71" s="36">
        <v>4.8422095431606396</v>
      </c>
      <c r="M71" s="37">
        <v>1.9681360079320202E-2</v>
      </c>
      <c r="N71" s="38">
        <v>4.7294601496535202</v>
      </c>
      <c r="O71" s="38">
        <v>1.37498249597248E-2</v>
      </c>
      <c r="P71" s="33">
        <v>20.112829999999999</v>
      </c>
      <c r="Q71" s="33">
        <v>1.0335090710778099E-2</v>
      </c>
      <c r="R71" s="33">
        <v>19.62744</v>
      </c>
      <c r="S71" s="33">
        <v>8.7829530341452203E-2</v>
      </c>
      <c r="T71" s="35">
        <v>20.037140000000001</v>
      </c>
      <c r="U71" s="35">
        <v>9.5991874656146496E-3</v>
      </c>
      <c r="V71" s="35">
        <v>19.62379</v>
      </c>
      <c r="W71" s="35">
        <v>6.7211806254556597E-2</v>
      </c>
      <c r="X71" s="39">
        <v>20.226649999999999</v>
      </c>
      <c r="Y71" s="39">
        <v>1.07499999999998E-2</v>
      </c>
      <c r="Z71" s="39">
        <v>19.640750000000001</v>
      </c>
      <c r="AA71" s="39">
        <v>5.8550000000000303E-2</v>
      </c>
      <c r="AB71" s="40">
        <v>29.97428</v>
      </c>
      <c r="AC71" s="41">
        <v>2.7856058586952898E-3</v>
      </c>
      <c r="AD71" s="42">
        <v>0.29576686042933198</v>
      </c>
      <c r="AE71" s="5">
        <v>7.8124625773197901E-3</v>
      </c>
      <c r="AF71" s="43">
        <v>10.33353</v>
      </c>
      <c r="AG71" s="44">
        <v>5.9528690561779E-2</v>
      </c>
    </row>
    <row r="72" spans="1:33" ht="16.5" customHeight="1" x14ac:dyDescent="0.2">
      <c r="A72" s="2" t="s">
        <v>33</v>
      </c>
      <c r="B72" s="29">
        <v>8.7521782608695702</v>
      </c>
      <c r="C72" s="29">
        <v>2.8305154630493198E-2</v>
      </c>
      <c r="D72" s="29">
        <v>-5.5835000000000003E-2</v>
      </c>
      <c r="E72" s="30">
        <v>2400</v>
      </c>
      <c r="F72" s="31">
        <v>21.139231826086998</v>
      </c>
      <c r="G72" s="32">
        <v>0.111498813671478</v>
      </c>
      <c r="H72" s="33">
        <v>35.090239809865103</v>
      </c>
      <c r="I72" s="33">
        <v>0.17477602448211199</v>
      </c>
      <c r="J72" s="34">
        <v>4.2001104598619401</v>
      </c>
      <c r="K72" s="35">
        <v>1.2349899664590399E-2</v>
      </c>
      <c r="L72" s="36">
        <v>3.2468848906512102</v>
      </c>
      <c r="M72" s="37">
        <v>1.2544283073108E-2</v>
      </c>
      <c r="N72" s="38">
        <v>3.2468848906512102</v>
      </c>
      <c r="O72" s="38">
        <v>0</v>
      </c>
      <c r="P72" s="33">
        <v>20.112829999999999</v>
      </c>
      <c r="Q72" s="33">
        <v>1.0335090710778099E-2</v>
      </c>
      <c r="R72" s="33">
        <v>19.62744</v>
      </c>
      <c r="S72" s="33">
        <v>8.7829530341452203E-2</v>
      </c>
      <c r="T72" s="35">
        <v>19.994119999999999</v>
      </c>
      <c r="U72" s="35">
        <v>9.0823785430911505E-3</v>
      </c>
      <c r="V72" s="35">
        <v>19.727250000000002</v>
      </c>
      <c r="W72" s="35">
        <v>8.7974726484371504E-2</v>
      </c>
      <c r="X72" s="39">
        <v>20.08447</v>
      </c>
      <c r="Y72" s="39">
        <v>1.0314072910349499E-2</v>
      </c>
      <c r="Z72" s="39">
        <v>19.74652</v>
      </c>
      <c r="AA72" s="39">
        <v>9.2734640776789501E-2</v>
      </c>
      <c r="AB72" s="40">
        <v>26.017676564359402</v>
      </c>
      <c r="AC72" s="41">
        <v>0</v>
      </c>
      <c r="AD72" s="4">
        <v>0.22695250001640799</v>
      </c>
      <c r="AE72" s="5">
        <v>3.75324729904948E-3</v>
      </c>
      <c r="AF72" s="43">
        <v>6.2711565643593996</v>
      </c>
      <c r="AG72" s="26">
        <v>9.3306450473695499E-2</v>
      </c>
    </row>
    <row r="73" spans="1:33" ht="16.5" customHeight="1" x14ac:dyDescent="0.2">
      <c r="A73" s="2" t="s">
        <v>33</v>
      </c>
      <c r="B73" s="29">
        <v>7.1293818181818196</v>
      </c>
      <c r="C73" s="29">
        <v>3.8213523903075398E-2</v>
      </c>
      <c r="D73" s="29">
        <v>-5.2830303030302998E-2</v>
      </c>
      <c r="E73" s="30">
        <v>2400</v>
      </c>
      <c r="F73" s="31">
        <v>17.2373090909091</v>
      </c>
      <c r="G73" s="32">
        <v>0.117024404075266</v>
      </c>
      <c r="H73" s="33">
        <v>35.090239809865103</v>
      </c>
      <c r="I73" s="33">
        <v>0.17477602448211199</v>
      </c>
      <c r="J73" s="34">
        <v>4.1851161527879901</v>
      </c>
      <c r="K73" s="35">
        <v>1.2416059890673899E-2</v>
      </c>
      <c r="L73" s="36">
        <v>3.3860499959196302</v>
      </c>
      <c r="M73" s="37">
        <v>1.2160918709685499E-2</v>
      </c>
      <c r="N73" s="38">
        <v>3.3860499959196302</v>
      </c>
      <c r="O73" s="38">
        <v>0</v>
      </c>
      <c r="P73" s="33">
        <v>20.112829999999999</v>
      </c>
      <c r="Q73" s="33">
        <v>1.0335090710778099E-2</v>
      </c>
      <c r="R73" s="33">
        <v>19.62744</v>
      </c>
      <c r="S73" s="33">
        <v>8.7829530341452203E-2</v>
      </c>
      <c r="T73" s="35">
        <v>20.000800000000002</v>
      </c>
      <c r="U73" s="35">
        <v>7.7000000000015901E-3</v>
      </c>
      <c r="V73" s="35">
        <v>19.7136</v>
      </c>
      <c r="W73" s="35">
        <v>0.10869999999999901</v>
      </c>
      <c r="X73" s="39">
        <v>20.069590000000002</v>
      </c>
      <c r="Y73" s="39">
        <v>7.5867582009710704E-3</v>
      </c>
      <c r="Z73" s="39">
        <v>19.7257</v>
      </c>
      <c r="AA73" s="39">
        <v>8.9533680813423902E-2</v>
      </c>
      <c r="AB73" s="40">
        <v>24.939279792687799</v>
      </c>
      <c r="AC73" s="41">
        <v>0</v>
      </c>
      <c r="AD73" s="4">
        <v>0.190930461114213</v>
      </c>
      <c r="AE73" s="5">
        <v>3.7689199240576198E-3</v>
      </c>
      <c r="AF73" s="43">
        <v>5.2135797926878</v>
      </c>
      <c r="AG73" s="26">
        <v>8.9854543012582694E-2</v>
      </c>
    </row>
    <row r="74" spans="1:33" ht="16.5" customHeight="1" x14ac:dyDescent="0.2">
      <c r="A74" s="2" t="s">
        <v>33</v>
      </c>
      <c r="B74" s="29">
        <v>7.0030424242424196</v>
      </c>
      <c r="C74" s="29">
        <v>4.62194766190554E-2</v>
      </c>
      <c r="D74" s="29">
        <v>-5.0109374999999998E-2</v>
      </c>
      <c r="E74" s="30">
        <v>2400</v>
      </c>
      <c r="F74" s="31">
        <v>16.927564318181801</v>
      </c>
      <c r="G74" s="32">
        <v>0.132121752784775</v>
      </c>
      <c r="H74" s="33">
        <v>35.090239809865103</v>
      </c>
      <c r="I74" s="33">
        <v>0.17477602448211199</v>
      </c>
      <c r="J74" s="34">
        <v>4.1806476099741801</v>
      </c>
      <c r="K74" s="35">
        <v>1.21748930786878E-2</v>
      </c>
      <c r="L74" s="36">
        <v>3.4548980709558998</v>
      </c>
      <c r="M74" s="37">
        <v>1.1103338085895699E-2</v>
      </c>
      <c r="N74" s="38">
        <v>3.4548980709558998</v>
      </c>
      <c r="O74" s="38">
        <v>0</v>
      </c>
      <c r="P74" s="33">
        <v>20.112829999999999</v>
      </c>
      <c r="Q74" s="33">
        <v>1.0335090710778099E-2</v>
      </c>
      <c r="R74" s="33">
        <v>19.62744</v>
      </c>
      <c r="S74" s="33">
        <v>8.7829530341452203E-2</v>
      </c>
      <c r="T74" s="35">
        <v>19.994060000000001</v>
      </c>
      <c r="U74" s="35">
        <v>1.1765899880587001E-2</v>
      </c>
      <c r="V74" s="35">
        <v>19.730039999999999</v>
      </c>
      <c r="W74" s="35">
        <v>9.3728770396287103E-2</v>
      </c>
      <c r="X74" s="39">
        <v>20.06352</v>
      </c>
      <c r="Y74" s="39">
        <v>1.89118375627539E-2</v>
      </c>
      <c r="Z74" s="39">
        <v>19.724170000000001</v>
      </c>
      <c r="AA74" s="39">
        <v>7.3781597299056007E-2</v>
      </c>
      <c r="AB74" s="40">
        <v>24.415749503035499</v>
      </c>
      <c r="AC74" s="41">
        <v>0</v>
      </c>
      <c r="AD74" s="4">
        <v>0.17359739607968799</v>
      </c>
      <c r="AE74" s="5">
        <v>3.58409293979764E-3</v>
      </c>
      <c r="AF74" s="43">
        <v>4.6915795030355003</v>
      </c>
      <c r="AG74" s="26">
        <v>7.6166801823367006E-2</v>
      </c>
    </row>
    <row r="75" spans="1:33" ht="16.5" customHeight="1" x14ac:dyDescent="0.2">
      <c r="A75" s="2" t="s">
        <v>33</v>
      </c>
      <c r="B75" s="29">
        <v>6.9224181818181796</v>
      </c>
      <c r="C75" s="29">
        <v>3.7643221954170102E-2</v>
      </c>
      <c r="D75" s="29">
        <v>-4.1447826086956498E-2</v>
      </c>
      <c r="E75" s="30">
        <v>2400</v>
      </c>
      <c r="F75" s="31">
        <v>16.713278418972301</v>
      </c>
      <c r="G75" s="32">
        <v>0.114497009091278</v>
      </c>
      <c r="H75" s="33">
        <v>35.090239809865103</v>
      </c>
      <c r="I75" s="33">
        <v>0.17477602448211199</v>
      </c>
      <c r="J75" s="34">
        <v>4.1881049162172204</v>
      </c>
      <c r="K75" s="35">
        <v>1.48039832670073E-2</v>
      </c>
      <c r="L75" s="36">
        <v>3.4422631466349398</v>
      </c>
      <c r="M75" s="37">
        <v>1.1305400474386201E-2</v>
      </c>
      <c r="N75" s="38">
        <v>3.4422631466349398</v>
      </c>
      <c r="O75" s="38">
        <v>0</v>
      </c>
      <c r="P75" s="33">
        <v>20.112829999999999</v>
      </c>
      <c r="Q75" s="33">
        <v>1.0335090710778099E-2</v>
      </c>
      <c r="R75" s="33">
        <v>19.62744</v>
      </c>
      <c r="S75" s="33">
        <v>8.7829530341452203E-2</v>
      </c>
      <c r="T75" s="35">
        <v>19.987970000000001</v>
      </c>
      <c r="U75" s="35">
        <v>1.3835248461809099E-2</v>
      </c>
      <c r="V75" s="35">
        <v>19.725660000000001</v>
      </c>
      <c r="W75" s="35">
        <v>7.0341327823690403E-2</v>
      </c>
      <c r="X75" s="39">
        <v>20.066770000000002</v>
      </c>
      <c r="Y75" s="39">
        <v>5.8251266080660896E-3</v>
      </c>
      <c r="Z75" s="39">
        <v>19.747029999999999</v>
      </c>
      <c r="AA75" s="39">
        <v>5.3469057407064299E-2</v>
      </c>
      <c r="AB75" s="40">
        <v>24.511318154193201</v>
      </c>
      <c r="AC75" s="41">
        <v>0</v>
      </c>
      <c r="AD75" s="4">
        <v>0.17808574152338599</v>
      </c>
      <c r="AE75" s="5">
        <v>3.96578285088422E-3</v>
      </c>
      <c r="AF75" s="43">
        <v>4.7642881541932001</v>
      </c>
      <c r="AG75" s="26">
        <v>5.3785427394415497E-2</v>
      </c>
    </row>
    <row r="76" spans="1:33" ht="16.5" customHeight="1" x14ac:dyDescent="0.2">
      <c r="A76" s="2" t="s">
        <v>33</v>
      </c>
      <c r="B76" s="29">
        <v>5.0735303030303003</v>
      </c>
      <c r="C76" s="29">
        <v>4.1226792599355903E-2</v>
      </c>
      <c r="D76" s="29">
        <v>-6.2664999999999998E-2</v>
      </c>
      <c r="E76" s="30">
        <v>2400</v>
      </c>
      <c r="F76" s="31">
        <v>12.3268687272727</v>
      </c>
      <c r="G76" s="32">
        <v>0.11256712529738799</v>
      </c>
      <c r="H76" s="33">
        <v>35.090239809865103</v>
      </c>
      <c r="I76" s="33">
        <v>0.17477602448211199</v>
      </c>
      <c r="J76" s="34">
        <v>4.2292234647707199</v>
      </c>
      <c r="K76" s="35">
        <v>1.33852163380489E-2</v>
      </c>
      <c r="L76" s="36">
        <v>3.6364672414657102</v>
      </c>
      <c r="M76" s="37">
        <v>1.1883232269694999E-2</v>
      </c>
      <c r="N76" s="38">
        <v>3.6364672414657102</v>
      </c>
      <c r="O76" s="38">
        <v>0</v>
      </c>
      <c r="P76" s="33">
        <v>20.112829999999999</v>
      </c>
      <c r="Q76" s="33">
        <v>1.0335090710778099E-2</v>
      </c>
      <c r="R76" s="33">
        <v>19.62744</v>
      </c>
      <c r="S76" s="33">
        <v>8.7829530341452203E-2</v>
      </c>
      <c r="T76" s="35">
        <v>19.985220000000002</v>
      </c>
      <c r="U76" s="35">
        <v>9.6707600528607197E-3</v>
      </c>
      <c r="V76" s="35">
        <v>19.733429999999998</v>
      </c>
      <c r="W76" s="35">
        <v>9.5701609704330601E-2</v>
      </c>
      <c r="X76" s="39">
        <v>20.046749999999999</v>
      </c>
      <c r="Y76" s="39">
        <v>7.6897659262170296E-3</v>
      </c>
      <c r="Z76" s="39">
        <v>19.723099999999999</v>
      </c>
      <c r="AA76" s="39">
        <v>0.115422181577026</v>
      </c>
      <c r="AB76" s="40">
        <v>23.0685697642066</v>
      </c>
      <c r="AC76" s="41">
        <v>0</v>
      </c>
      <c r="AD76" s="4">
        <v>0.14015722466373401</v>
      </c>
      <c r="AE76" s="5">
        <v>3.9116043678005001E-3</v>
      </c>
      <c r="AF76" s="43">
        <v>3.3454697642065998</v>
      </c>
      <c r="AG76" s="26">
        <v>0.115678055395135</v>
      </c>
    </row>
    <row r="77" spans="1:33" ht="16.5" customHeight="1" x14ac:dyDescent="0.2">
      <c r="A77" s="2" t="s">
        <v>33</v>
      </c>
      <c r="B77" s="29">
        <v>5.1884692307692299</v>
      </c>
      <c r="C77" s="29">
        <v>2.0711847841890899E-2</v>
      </c>
      <c r="D77" s="29">
        <v>-5.3980645161290301E-2</v>
      </c>
      <c r="E77" s="30">
        <v>2400</v>
      </c>
      <c r="F77" s="31">
        <v>12.5818797022333</v>
      </c>
      <c r="G77" s="32">
        <v>7.2601232235896901E-2</v>
      </c>
      <c r="H77" s="33">
        <v>35.090239809865103</v>
      </c>
      <c r="I77" s="33">
        <v>0.17477602448211199</v>
      </c>
      <c r="J77" s="34">
        <v>4.2018840974486604</v>
      </c>
      <c r="K77" s="35">
        <v>1.50898454034568E-2</v>
      </c>
      <c r="L77" s="36">
        <v>3.6475298139913899</v>
      </c>
      <c r="M77" s="37">
        <v>1.21327420644255E-2</v>
      </c>
      <c r="N77" s="38">
        <v>3.6475298139913899</v>
      </c>
      <c r="O77" s="38">
        <v>0</v>
      </c>
      <c r="P77" s="33">
        <v>20.112829999999999</v>
      </c>
      <c r="Q77" s="33">
        <v>1.0335090710778099E-2</v>
      </c>
      <c r="R77" s="33">
        <v>19.62744</v>
      </c>
      <c r="S77" s="33">
        <v>8.7829530341452203E-2</v>
      </c>
      <c r="T77" s="35">
        <v>20</v>
      </c>
      <c r="U77" s="35">
        <v>4.9759421218505797E-3</v>
      </c>
      <c r="V77" s="35">
        <v>19.73104</v>
      </c>
      <c r="W77" s="35">
        <v>9.4655503801945401E-2</v>
      </c>
      <c r="X77" s="39">
        <v>20.063459999999999</v>
      </c>
      <c r="Y77" s="39">
        <v>6.6626121003703796E-3</v>
      </c>
      <c r="Z77" s="39">
        <v>19.709779999999999</v>
      </c>
      <c r="AA77" s="39">
        <v>5.2762009059550301E-2</v>
      </c>
      <c r="AB77" s="40">
        <v>22.988116656214501</v>
      </c>
      <c r="AC77" s="41">
        <v>0</v>
      </c>
      <c r="AD77" s="4">
        <v>0.13192993204973699</v>
      </c>
      <c r="AE77" s="5">
        <v>4.2491998688777601E-3</v>
      </c>
      <c r="AF77" s="43">
        <v>3.2783366562145</v>
      </c>
      <c r="AG77" s="26">
        <v>5.3181011648896499E-2</v>
      </c>
    </row>
    <row r="78" spans="1:33" ht="16.5" customHeight="1" x14ac:dyDescent="0.2">
      <c r="A78" s="2" t="s">
        <v>33</v>
      </c>
      <c r="B78" s="29">
        <v>5.1714060606060599</v>
      </c>
      <c r="C78" s="29">
        <v>3.8671831959725102E-2</v>
      </c>
      <c r="D78" s="29">
        <v>-4.5884615384615399E-2</v>
      </c>
      <c r="E78" s="30">
        <v>2400</v>
      </c>
      <c r="F78" s="31">
        <v>12.5214976223776</v>
      </c>
      <c r="G78" s="32">
        <v>0.10718998856899301</v>
      </c>
      <c r="H78" s="33">
        <v>35.090239809865103</v>
      </c>
      <c r="I78" s="33">
        <v>0.17477602448211199</v>
      </c>
      <c r="J78" s="34">
        <v>4.2325439848243498</v>
      </c>
      <c r="K78" s="35">
        <v>1.22811990792198E-2</v>
      </c>
      <c r="L78" s="36">
        <v>3.5880587435942402</v>
      </c>
      <c r="M78" s="37">
        <v>1.2054227823105799E-2</v>
      </c>
      <c r="N78" s="38">
        <v>3.5880587435942402</v>
      </c>
      <c r="O78" s="38">
        <v>0</v>
      </c>
      <c r="P78" s="33">
        <v>20.112829999999999</v>
      </c>
      <c r="Q78" s="33">
        <v>1.0335090710778099E-2</v>
      </c>
      <c r="R78" s="33">
        <v>19.62744</v>
      </c>
      <c r="S78" s="33">
        <v>8.7829530341452203E-2</v>
      </c>
      <c r="T78" s="35">
        <v>19.99372</v>
      </c>
      <c r="U78" s="35">
        <v>4.0747515261666699E-3</v>
      </c>
      <c r="V78" s="35">
        <v>19.785990000000002</v>
      </c>
      <c r="W78" s="35">
        <v>1.9559573103726E-2</v>
      </c>
      <c r="X78" s="39">
        <v>20.043150000000001</v>
      </c>
      <c r="Y78" s="39">
        <v>2.7372431386346002E-3</v>
      </c>
      <c r="Z78" s="39">
        <v>19.751539999999999</v>
      </c>
      <c r="AA78" s="39">
        <v>9.2879698535256405E-2</v>
      </c>
      <c r="AB78" s="40">
        <v>23.422860870327899</v>
      </c>
      <c r="AC78" s="41">
        <v>0</v>
      </c>
      <c r="AD78" s="4">
        <v>0.152269000284673</v>
      </c>
      <c r="AE78" s="5">
        <v>3.7631867761104402E-3</v>
      </c>
      <c r="AF78" s="43">
        <v>3.6713208703279001</v>
      </c>
      <c r="AG78" s="26">
        <v>9.2920024214375396E-2</v>
      </c>
    </row>
    <row r="79" spans="1:33" ht="16.5" customHeight="1" x14ac:dyDescent="0.2">
      <c r="A79" s="2" t="s">
        <v>33</v>
      </c>
      <c r="B79" s="29">
        <v>1.94568823529412</v>
      </c>
      <c r="C79" s="29">
        <v>6.0575230935929397E-2</v>
      </c>
      <c r="D79" s="29">
        <v>-6.5196000000000004E-2</v>
      </c>
      <c r="E79" s="30">
        <v>2400</v>
      </c>
      <c r="F79" s="31">
        <v>4.8261221647058798</v>
      </c>
      <c r="G79" s="32">
        <v>0.151591609462257</v>
      </c>
      <c r="H79" s="33">
        <v>35.090239809865103</v>
      </c>
      <c r="I79" s="33">
        <v>0.17477602448211199</v>
      </c>
      <c r="J79" s="34">
        <v>4.2083217816573404</v>
      </c>
      <c r="K79" s="35">
        <v>1.2405787501010301E-2</v>
      </c>
      <c r="L79" s="36">
        <v>4.0049774794511404</v>
      </c>
      <c r="M79" s="37">
        <v>1.24358019796631E-2</v>
      </c>
      <c r="N79" s="38">
        <v>4.0049774794511404</v>
      </c>
      <c r="O79" s="38">
        <v>0</v>
      </c>
      <c r="P79" s="33">
        <v>20.112829999999999</v>
      </c>
      <c r="Q79" s="33">
        <v>1.0335090710778099E-2</v>
      </c>
      <c r="R79" s="33">
        <v>19.62744</v>
      </c>
      <c r="S79" s="33">
        <v>8.7829530341452203E-2</v>
      </c>
      <c r="T79" s="35">
        <v>19.97925</v>
      </c>
      <c r="U79" s="35">
        <v>1.3323756977669E-2</v>
      </c>
      <c r="V79" s="35">
        <v>19.737559999999998</v>
      </c>
      <c r="W79" s="35">
        <v>9.7642636179078701E-2</v>
      </c>
      <c r="X79" s="39">
        <v>20.008430000000001</v>
      </c>
      <c r="Y79" s="39">
        <v>1.0132526831940899E-2</v>
      </c>
      <c r="Z79" s="39">
        <v>19.833880000000001</v>
      </c>
      <c r="AA79" s="39">
        <v>3.79665853086638E-2</v>
      </c>
      <c r="AB79" s="40">
        <v>20.496606573339101</v>
      </c>
      <c r="AC79" s="41">
        <v>0</v>
      </c>
      <c r="AD79" s="4">
        <v>4.8319570782945201E-2</v>
      </c>
      <c r="AE79" s="5">
        <v>4.0746799003693003E-3</v>
      </c>
      <c r="AF79" s="43">
        <v>0.66272657333910001</v>
      </c>
      <c r="AG79" s="26">
        <v>3.9295415763165698E-2</v>
      </c>
    </row>
    <row r="80" spans="1:33" ht="16.5" customHeight="1" x14ac:dyDescent="0.2">
      <c r="A80" s="2" t="s">
        <v>33</v>
      </c>
      <c r="B80" s="29">
        <v>1.97153461538462</v>
      </c>
      <c r="C80" s="29">
        <v>4.0518696349292303E-2</v>
      </c>
      <c r="D80" s="29">
        <v>-5.4123809523809498E-2</v>
      </c>
      <c r="E80" s="30">
        <v>2400</v>
      </c>
      <c r="F80" s="31">
        <v>4.8615802197802198</v>
      </c>
      <c r="G80" s="32">
        <v>0.10194722286331399</v>
      </c>
      <c r="H80" s="33">
        <v>35.090239809865103</v>
      </c>
      <c r="I80" s="33">
        <v>0.17477602448211199</v>
      </c>
      <c r="J80" s="34">
        <v>4.1974840703484899</v>
      </c>
      <c r="K80" s="35">
        <v>1.27495015099722E-2</v>
      </c>
      <c r="L80" s="36">
        <v>3.95555947587986</v>
      </c>
      <c r="M80" s="37">
        <v>1.29380803954938E-2</v>
      </c>
      <c r="N80" s="38">
        <v>3.95555947587986</v>
      </c>
      <c r="O80" s="38">
        <v>0</v>
      </c>
      <c r="P80" s="33">
        <v>20.112829999999999</v>
      </c>
      <c r="Q80" s="33">
        <v>1.0335090710778099E-2</v>
      </c>
      <c r="R80" s="33">
        <v>19.62744</v>
      </c>
      <c r="S80" s="33">
        <v>8.7829530341452203E-2</v>
      </c>
      <c r="T80" s="35">
        <v>19.992180000000001</v>
      </c>
      <c r="U80" s="35">
        <v>1.04324302058526E-2</v>
      </c>
      <c r="V80" s="35">
        <v>19.789190000000001</v>
      </c>
      <c r="W80" s="35">
        <v>8.7548540250537196E-2</v>
      </c>
      <c r="X80" s="39">
        <v>20.006460000000001</v>
      </c>
      <c r="Y80" s="39">
        <v>1.8299245886102902E-2</v>
      </c>
      <c r="Z80" s="39">
        <v>19.763249999999999</v>
      </c>
      <c r="AA80" s="39">
        <v>5.0663818450645999E-2</v>
      </c>
      <c r="AB80" s="40">
        <v>20.828077920937801</v>
      </c>
      <c r="AC80" s="41">
        <v>0</v>
      </c>
      <c r="AD80" s="4">
        <v>5.7635619436320902E-2</v>
      </c>
      <c r="AE80" s="5">
        <v>4.2064104059594699E-3</v>
      </c>
      <c r="AF80" s="43">
        <v>1.0648279209378</v>
      </c>
      <c r="AG80" s="26">
        <v>5.38672897034932E-2</v>
      </c>
    </row>
    <row r="81" spans="1:34" s="62" customFormat="1" ht="18" customHeight="1" x14ac:dyDescent="0.2">
      <c r="A81" s="45" t="s">
        <v>33</v>
      </c>
      <c r="B81" s="46">
        <v>2.0179757575757602</v>
      </c>
      <c r="C81" s="46">
        <v>3.81036254041449E-2</v>
      </c>
      <c r="D81" s="46">
        <v>-4.1200000000000001E-2</v>
      </c>
      <c r="E81" s="47">
        <v>2400</v>
      </c>
      <c r="F81" s="48">
        <v>4.9420218181818196</v>
      </c>
      <c r="G81" s="49">
        <v>9.5560724969121602E-2</v>
      </c>
      <c r="H81" s="50">
        <v>35.090239809865103</v>
      </c>
      <c r="I81" s="50">
        <v>0.17477602448211199</v>
      </c>
      <c r="J81" s="51">
        <v>4.1902209368549697</v>
      </c>
      <c r="K81" s="52">
        <v>1.28314318528133E-2</v>
      </c>
      <c r="L81" s="53">
        <v>3.9596031490619898</v>
      </c>
      <c r="M81" s="54">
        <v>1.1928904646807899E-2</v>
      </c>
      <c r="N81" s="55">
        <v>3.9596031490619898</v>
      </c>
      <c r="O81" s="55">
        <v>0</v>
      </c>
      <c r="P81" s="50">
        <v>20.112829999999999</v>
      </c>
      <c r="Q81" s="50">
        <v>1.0335090710778099E-2</v>
      </c>
      <c r="R81" s="50">
        <v>19.62744</v>
      </c>
      <c r="S81" s="50">
        <v>8.7829530341452203E-2</v>
      </c>
      <c r="T81" s="52">
        <v>19.984729999999999</v>
      </c>
      <c r="U81" s="52">
        <v>9.9545014942986603E-3</v>
      </c>
      <c r="V81" s="52">
        <v>19.742460000000001</v>
      </c>
      <c r="W81" s="52">
        <v>8.4627007509423396E-2</v>
      </c>
      <c r="X81" s="56">
        <v>20.012329999999999</v>
      </c>
      <c r="Y81" s="56">
        <v>1.7819318168775002E-2</v>
      </c>
      <c r="Z81" s="56">
        <v>19.75713</v>
      </c>
      <c r="AA81" s="56">
        <v>6.6152823824837503E-2</v>
      </c>
      <c r="AB81" s="57">
        <v>20.800792553714899</v>
      </c>
      <c r="AC81" s="58">
        <v>0</v>
      </c>
      <c r="AD81" s="59">
        <v>5.5037142735024303E-2</v>
      </c>
      <c r="AE81" s="60">
        <v>4.0593099992743201E-3</v>
      </c>
      <c r="AF81" s="43">
        <v>1.0436625537149</v>
      </c>
      <c r="AG81" s="61">
        <v>6.85107597388908E-2</v>
      </c>
      <c r="AH81"/>
    </row>
    <row r="82" spans="1:34" ht="15.75" customHeight="1" x14ac:dyDescent="0.2">
      <c r="A82" s="2" t="s">
        <v>34</v>
      </c>
      <c r="B82" s="29">
        <v>238.21428571428601</v>
      </c>
      <c r="C82" s="29">
        <v>1.7619295117556899</v>
      </c>
      <c r="D82" s="29">
        <v>-4.7234042553191503E-2</v>
      </c>
      <c r="E82" s="30">
        <v>150</v>
      </c>
      <c r="F82" s="4">
        <v>35.739227963525799</v>
      </c>
      <c r="G82" s="5">
        <v>1.2202829174344301</v>
      </c>
      <c r="H82" s="6">
        <v>34.834026176120801</v>
      </c>
      <c r="I82" s="6">
        <v>7.7450760934933902E-2</v>
      </c>
      <c r="J82" s="7">
        <v>12.733266372633899</v>
      </c>
      <c r="K82" s="8">
        <v>5.4764117635436198E-2</v>
      </c>
      <c r="L82" s="9">
        <v>11.048322439423201</v>
      </c>
      <c r="M82" s="10">
        <v>6.4318258207993403E-2</v>
      </c>
      <c r="N82" s="38">
        <v>11.048322439423201</v>
      </c>
      <c r="O82" s="38">
        <v>0</v>
      </c>
      <c r="P82" s="33">
        <v>20.086749999999999</v>
      </c>
      <c r="Q82" s="33">
        <v>2.3261824949904499E-2</v>
      </c>
      <c r="R82" s="33">
        <v>19.658539999999999</v>
      </c>
      <c r="S82" s="33">
        <v>5.6229782144340802E-2</v>
      </c>
      <c r="T82" s="35">
        <v>19.986650000000001</v>
      </c>
      <c r="U82" s="35">
        <v>1.3221516554464401E-2</v>
      </c>
      <c r="V82" s="35">
        <v>19.821739999999998</v>
      </c>
      <c r="W82" s="35">
        <v>7.0354220911043999E-2</v>
      </c>
      <c r="X82" s="39">
        <v>19.99841</v>
      </c>
      <c r="Y82" s="39">
        <v>9.9228473736124399E-3</v>
      </c>
      <c r="Z82" s="39">
        <v>19.8445</v>
      </c>
      <c r="AA82" s="39">
        <v>9.3436416883354301E-2</v>
      </c>
      <c r="AB82" s="40">
        <v>24.3291335029691</v>
      </c>
      <c r="AC82" s="41">
        <v>0</v>
      </c>
      <c r="AD82" s="42">
        <v>0.132326135643551</v>
      </c>
      <c r="AE82" s="5">
        <v>6.2801737079987699E-3</v>
      </c>
      <c r="AF82" s="43">
        <v>4.4846335029690998</v>
      </c>
      <c r="AG82" s="44">
        <v>9.3961837466069106E-2</v>
      </c>
    </row>
    <row r="83" spans="1:34" ht="15.75" customHeight="1" x14ac:dyDescent="0.2">
      <c r="A83" s="2" t="s">
        <v>34</v>
      </c>
      <c r="B83" s="29">
        <v>234.777777777778</v>
      </c>
      <c r="C83" s="29">
        <v>0.66666666666666397</v>
      </c>
      <c r="D83" s="29">
        <v>-4.7234042553191503E-2</v>
      </c>
      <c r="E83" s="30">
        <v>150</v>
      </c>
      <c r="F83" s="4">
        <v>35.223751773049699</v>
      </c>
      <c r="G83" s="5">
        <v>1.1783775619633501</v>
      </c>
      <c r="H83" s="6">
        <v>34.834026176120801</v>
      </c>
      <c r="I83" s="6">
        <v>7.7450760934933902E-2</v>
      </c>
      <c r="J83" s="7">
        <v>12.733266372633899</v>
      </c>
      <c r="K83" s="8">
        <v>5.4764117635436198E-2</v>
      </c>
      <c r="L83" s="9">
        <v>10.495196470338501</v>
      </c>
      <c r="M83" s="10">
        <v>5.9998091296855703E-2</v>
      </c>
      <c r="N83" s="38">
        <v>10.495196470338501</v>
      </c>
      <c r="O83" s="38">
        <v>0</v>
      </c>
      <c r="P83" s="33">
        <v>20.086749999999999</v>
      </c>
      <c r="Q83" s="33">
        <v>2.3261824949904499E-2</v>
      </c>
      <c r="R83" s="33">
        <v>19.658539999999999</v>
      </c>
      <c r="S83" s="33">
        <v>5.6229782144340802E-2</v>
      </c>
      <c r="T83" s="35">
        <v>19.986650000000001</v>
      </c>
      <c r="U83" s="35">
        <v>1.3221516554464401E-2</v>
      </c>
      <c r="V83" s="35">
        <v>19.821739999999998</v>
      </c>
      <c r="W83" s="35">
        <v>7.0354220911043999E-2</v>
      </c>
      <c r="X83" s="39">
        <v>19.99991</v>
      </c>
      <c r="Y83" s="39">
        <v>7.4819048376734603E-3</v>
      </c>
      <c r="Z83" s="39">
        <v>19.803540000000002</v>
      </c>
      <c r="AA83" s="39">
        <v>9.10528439973185E-2</v>
      </c>
      <c r="AB83" s="40">
        <v>25.945097752333599</v>
      </c>
      <c r="AC83" s="41">
        <v>0</v>
      </c>
      <c r="AD83" s="42">
        <v>0.17576557631004699</v>
      </c>
      <c r="AE83" s="5">
        <v>5.8964948052258699E-3</v>
      </c>
      <c r="AF83" s="43">
        <v>6.1415577523335996</v>
      </c>
      <c r="AG83" s="44">
        <v>9.1359724714996898E-2</v>
      </c>
    </row>
    <row r="84" spans="1:34" ht="15.75" customHeight="1" x14ac:dyDescent="0.2">
      <c r="A84" s="2" t="s">
        <v>34</v>
      </c>
      <c r="B84" s="29">
        <v>236.083333333333</v>
      </c>
      <c r="C84" s="29">
        <v>2.0207259421636898</v>
      </c>
      <c r="D84" s="29">
        <v>-4.7234042553191503E-2</v>
      </c>
      <c r="E84" s="30">
        <v>150</v>
      </c>
      <c r="F84" s="4">
        <v>35.419585106383003</v>
      </c>
      <c r="G84" s="5">
        <v>1.21895565482641</v>
      </c>
      <c r="H84" s="6">
        <v>34.834026176120801</v>
      </c>
      <c r="I84" s="6">
        <v>7.7450760934933902E-2</v>
      </c>
      <c r="J84" s="7">
        <v>12.733266372633899</v>
      </c>
      <c r="K84" s="8">
        <v>5.4764117635436198E-2</v>
      </c>
      <c r="L84" s="9">
        <v>10.712449065748</v>
      </c>
      <c r="M84" s="10">
        <v>5.4331465915589197E-2</v>
      </c>
      <c r="N84" s="38">
        <v>10.712449065748</v>
      </c>
      <c r="O84" s="38">
        <v>0</v>
      </c>
      <c r="P84" s="33">
        <v>20.086749999999999</v>
      </c>
      <c r="Q84" s="33">
        <v>2.3261824949904499E-2</v>
      </c>
      <c r="R84" s="33">
        <v>19.658539999999999</v>
      </c>
      <c r="S84" s="33">
        <v>5.6229782144340802E-2</v>
      </c>
      <c r="T84" s="35">
        <v>19.986650000000001</v>
      </c>
      <c r="U84" s="35">
        <v>1.3221516554464401E-2</v>
      </c>
      <c r="V84" s="35">
        <v>19.821739999999998</v>
      </c>
      <c r="W84" s="35">
        <v>7.0354220911043999E-2</v>
      </c>
      <c r="X84" s="39">
        <v>19.99118</v>
      </c>
      <c r="Y84" s="39">
        <v>1.45986163727937E-2</v>
      </c>
      <c r="Z84" s="39">
        <v>19.832820000000002</v>
      </c>
      <c r="AA84" s="39">
        <v>7.0512166326103201E-2</v>
      </c>
      <c r="AB84" s="40">
        <v>25.307122686296701</v>
      </c>
      <c r="AC84" s="41">
        <v>0</v>
      </c>
      <c r="AD84" s="42">
        <v>0.158703764434631</v>
      </c>
      <c r="AE84" s="5">
        <v>5.5945059374654001E-3</v>
      </c>
      <c r="AF84" s="43">
        <v>5.4743026862967001</v>
      </c>
      <c r="AG84" s="44">
        <v>7.2007535716756998E-2</v>
      </c>
    </row>
    <row r="85" spans="1:34" ht="15.75" customHeight="1" x14ac:dyDescent="0.2">
      <c r="A85" s="2" t="s">
        <v>34</v>
      </c>
      <c r="B85" s="29">
        <v>234.777777777778</v>
      </c>
      <c r="C85" s="29">
        <v>0.97182531580754605</v>
      </c>
      <c r="D85" s="29">
        <v>-4.7234042553191503E-2</v>
      </c>
      <c r="E85" s="30">
        <v>150</v>
      </c>
      <c r="F85" s="4">
        <v>35.223751773049699</v>
      </c>
      <c r="G85" s="5">
        <v>1.1831433580437001</v>
      </c>
      <c r="H85" s="6">
        <v>34.834026176120801</v>
      </c>
      <c r="I85" s="6">
        <v>7.7450760934933902E-2</v>
      </c>
      <c r="J85" s="7">
        <v>12.733266372633899</v>
      </c>
      <c r="K85" s="8">
        <v>5.4764117635436198E-2</v>
      </c>
      <c r="L85" s="9">
        <v>10.552466507333699</v>
      </c>
      <c r="M85" s="10">
        <v>5.9968939387809901E-2</v>
      </c>
      <c r="N85" s="38">
        <v>10.552466507333699</v>
      </c>
      <c r="O85" s="38">
        <v>0</v>
      </c>
      <c r="P85" s="33">
        <v>20.086749999999999</v>
      </c>
      <c r="Q85" s="33">
        <v>2.3261824949904499E-2</v>
      </c>
      <c r="R85" s="33">
        <v>19.658539999999999</v>
      </c>
      <c r="S85" s="33">
        <v>5.6229782144340802E-2</v>
      </c>
      <c r="T85" s="35">
        <v>19.986650000000001</v>
      </c>
      <c r="U85" s="35">
        <v>1.3221516554464401E-2</v>
      </c>
      <c r="V85" s="35">
        <v>19.821739999999998</v>
      </c>
      <c r="W85" s="35">
        <v>7.0354220911043999E-2</v>
      </c>
      <c r="X85" s="39">
        <v>20.002179999999999</v>
      </c>
      <c r="Y85" s="39">
        <v>1.8687471739108698E-2</v>
      </c>
      <c r="Z85" s="39">
        <v>19.839860000000002</v>
      </c>
      <c r="AA85" s="39">
        <v>6.6012380656965006E-2</v>
      </c>
      <c r="AB85" s="40">
        <v>25.776461591997801</v>
      </c>
      <c r="AC85" s="41">
        <v>0</v>
      </c>
      <c r="AD85" s="42">
        <v>0.17126790577373399</v>
      </c>
      <c r="AE85" s="5">
        <v>5.9063186941390204E-3</v>
      </c>
      <c r="AF85" s="43">
        <v>5.9366015919977997</v>
      </c>
      <c r="AG85" s="44">
        <v>6.8606530301422705E-2</v>
      </c>
    </row>
    <row r="86" spans="1:34" ht="15.75" customHeight="1" x14ac:dyDescent="0.2">
      <c r="A86" s="2" t="s">
        <v>34</v>
      </c>
      <c r="B86" s="29">
        <v>239.25</v>
      </c>
      <c r="C86" s="29">
        <v>2.4539232120086401</v>
      </c>
      <c r="D86" s="29">
        <v>0.81374999999999997</v>
      </c>
      <c r="E86" s="30">
        <v>150</v>
      </c>
      <c r="F86" s="4">
        <v>35.765437499999997</v>
      </c>
      <c r="G86" s="5">
        <v>1.24734324258584</v>
      </c>
      <c r="H86" s="6">
        <v>34.834026176120801</v>
      </c>
      <c r="I86" s="6">
        <v>7.7450760934933902E-2</v>
      </c>
      <c r="J86" s="7">
        <v>12.733266372633899</v>
      </c>
      <c r="K86" s="8">
        <v>5.4764117635436198E-2</v>
      </c>
      <c r="L86" s="9">
        <v>10.4966614806241</v>
      </c>
      <c r="M86" s="10">
        <v>5.7125008191755901E-2</v>
      </c>
      <c r="N86" s="38">
        <v>10.4966614806241</v>
      </c>
      <c r="O86" s="38">
        <v>0</v>
      </c>
      <c r="P86" s="33">
        <v>20.086749999999999</v>
      </c>
      <c r="Q86" s="33">
        <v>2.3261824949904499E-2</v>
      </c>
      <c r="R86" s="33">
        <v>19.658539999999999</v>
      </c>
      <c r="S86" s="33">
        <v>5.6229782144340802E-2</v>
      </c>
      <c r="T86" s="35">
        <v>19.986650000000001</v>
      </c>
      <c r="U86" s="35">
        <v>1.3221516554464401E-2</v>
      </c>
      <c r="V86" s="35">
        <v>19.821739999999998</v>
      </c>
      <c r="W86" s="35">
        <v>7.0354220911043999E-2</v>
      </c>
      <c r="X86" s="39">
        <v>20.00282</v>
      </c>
      <c r="Y86" s="39">
        <v>4.3661882689593999E-3</v>
      </c>
      <c r="Z86" s="39">
        <v>19.859179999999999</v>
      </c>
      <c r="AA86" s="39">
        <v>9.5200596636784901E-2</v>
      </c>
      <c r="AB86" s="40">
        <v>25.940779615448001</v>
      </c>
      <c r="AC86" s="41">
        <v>0</v>
      </c>
      <c r="AD86" s="42">
        <v>0.17565052254122501</v>
      </c>
      <c r="AE86" s="5">
        <v>5.7181041565547699E-3</v>
      </c>
      <c r="AF86" s="43">
        <v>6.0815996154479999</v>
      </c>
      <c r="AG86" s="44">
        <v>9.5300667363874297E-2</v>
      </c>
    </row>
    <row r="87" spans="1:34" ht="15.75" customHeight="1" x14ac:dyDescent="0.2">
      <c r="A87" s="2" t="s">
        <v>34</v>
      </c>
      <c r="B87" s="29">
        <v>316.48275862068999</v>
      </c>
      <c r="C87" s="29">
        <v>9.1128664521855907</v>
      </c>
      <c r="D87" s="29">
        <v>0.81374999999999997</v>
      </c>
      <c r="E87" s="30">
        <v>150</v>
      </c>
      <c r="F87" s="4">
        <v>47.3503512931035</v>
      </c>
      <c r="G87" s="5">
        <v>2.0856831712453201</v>
      </c>
      <c r="H87" s="6">
        <v>34.834026176120801</v>
      </c>
      <c r="I87" s="6">
        <v>7.7450760934933902E-2</v>
      </c>
      <c r="J87" s="7">
        <v>12.733266372633899</v>
      </c>
      <c r="K87" s="8">
        <v>5.4764117635436198E-2</v>
      </c>
      <c r="L87" s="9">
        <v>9.9417625935176694</v>
      </c>
      <c r="M87" s="10">
        <v>5.0838807691270298E-2</v>
      </c>
      <c r="N87" s="38">
        <v>9.9417625935176694</v>
      </c>
      <c r="O87" s="38">
        <v>0</v>
      </c>
      <c r="P87" s="33">
        <v>20.086749999999999</v>
      </c>
      <c r="Q87" s="33">
        <v>2.3261824949904499E-2</v>
      </c>
      <c r="R87" s="33">
        <v>19.658539999999999</v>
      </c>
      <c r="S87" s="33">
        <v>5.6229782144340802E-2</v>
      </c>
      <c r="T87" s="35">
        <v>19.986650000000001</v>
      </c>
      <c r="U87" s="35">
        <v>1.3221516554464401E-2</v>
      </c>
      <c r="V87" s="35">
        <v>19.821739999999998</v>
      </c>
      <c r="W87" s="35">
        <v>7.0354220911043999E-2</v>
      </c>
      <c r="X87" s="39">
        <v>20.010829999999999</v>
      </c>
      <c r="Y87" s="39">
        <v>1.5444031209500201E-2</v>
      </c>
      <c r="Z87" s="39">
        <v>19.835840000000001</v>
      </c>
      <c r="AA87" s="39">
        <v>9.7731286699807199E-2</v>
      </c>
      <c r="AB87" s="40">
        <v>27.594471349400699</v>
      </c>
      <c r="AC87" s="41">
        <v>0</v>
      </c>
      <c r="AD87" s="42">
        <v>0.219229198339527</v>
      </c>
      <c r="AE87" s="5">
        <v>5.2169870982312003E-3</v>
      </c>
      <c r="AF87" s="43">
        <v>7.7586313494006998</v>
      </c>
      <c r="AG87" s="44">
        <v>9.8944037212961605E-2</v>
      </c>
    </row>
    <row r="88" spans="1:34" ht="15.75" customHeight="1" x14ac:dyDescent="0.2">
      <c r="A88" s="2" t="s">
        <v>34</v>
      </c>
      <c r="B88" s="29">
        <v>326.5</v>
      </c>
      <c r="C88" s="29">
        <v>3.6968455021364801</v>
      </c>
      <c r="D88" s="29">
        <v>0.81374999999999997</v>
      </c>
      <c r="E88" s="30">
        <v>150</v>
      </c>
      <c r="F88" s="4">
        <v>48.852937500000003</v>
      </c>
      <c r="G88" s="5">
        <v>1.7198132035579401</v>
      </c>
      <c r="H88" s="6">
        <v>34.834026176120801</v>
      </c>
      <c r="I88" s="6">
        <v>7.7450760934933902E-2</v>
      </c>
      <c r="J88" s="7">
        <v>12.733266372633899</v>
      </c>
      <c r="K88" s="8">
        <v>5.4764117635436198E-2</v>
      </c>
      <c r="L88" s="9">
        <v>9.7429405826005109</v>
      </c>
      <c r="M88" s="10">
        <v>4.9739505517610402E-2</v>
      </c>
      <c r="N88" s="38">
        <v>9.7429405826005109</v>
      </c>
      <c r="O88" s="38">
        <v>0</v>
      </c>
      <c r="P88" s="33">
        <v>20.086749999999999</v>
      </c>
      <c r="Q88" s="33">
        <v>2.3261824949904499E-2</v>
      </c>
      <c r="R88" s="33">
        <v>19.658539999999999</v>
      </c>
      <c r="S88" s="33">
        <v>5.6229782144340802E-2</v>
      </c>
      <c r="T88" s="35">
        <v>19.986650000000001</v>
      </c>
      <c r="U88" s="35">
        <v>1.3221516554464401E-2</v>
      </c>
      <c r="V88" s="35">
        <v>19.821739999999998</v>
      </c>
      <c r="W88" s="35">
        <v>7.0354220911043999E-2</v>
      </c>
      <c r="X88" s="39">
        <v>19.995170000000002</v>
      </c>
      <c r="Y88" s="39">
        <v>1.0878883214742599E-2</v>
      </c>
      <c r="Z88" s="39">
        <v>19.854299999999999</v>
      </c>
      <c r="AA88" s="39">
        <v>5.0832961747275598E-2</v>
      </c>
      <c r="AB88" s="40">
        <v>28.197050275056199</v>
      </c>
      <c r="AC88" s="41">
        <v>0</v>
      </c>
      <c r="AD88" s="42">
        <v>0.23484357450183499</v>
      </c>
      <c r="AE88" s="5">
        <v>5.1076918823288898E-3</v>
      </c>
      <c r="AF88" s="43">
        <v>8.3427502750562006</v>
      </c>
      <c r="AG88" s="44">
        <v>5.19840369729015E-2</v>
      </c>
    </row>
    <row r="89" spans="1:34" ht="15.75" customHeight="1" x14ac:dyDescent="0.2">
      <c r="A89" s="2" t="s">
        <v>34</v>
      </c>
      <c r="B89" s="29">
        <v>326.777777777778</v>
      </c>
      <c r="C89" s="29">
        <v>5.6740148435164004</v>
      </c>
      <c r="D89" s="29">
        <v>0.81374999999999997</v>
      </c>
      <c r="E89" s="30">
        <v>150</v>
      </c>
      <c r="F89" s="4">
        <v>48.894604166666703</v>
      </c>
      <c r="G89" s="5">
        <v>1.8376848109825099</v>
      </c>
      <c r="H89" s="6">
        <v>34.834026176120801</v>
      </c>
      <c r="I89" s="6">
        <v>7.7450760934933902E-2</v>
      </c>
      <c r="J89" s="7">
        <v>12.733266372633899</v>
      </c>
      <c r="K89" s="8">
        <v>5.4764117635436198E-2</v>
      </c>
      <c r="L89" s="9">
        <v>9.7454661359846497</v>
      </c>
      <c r="M89" s="10">
        <v>4.72483681430413E-2</v>
      </c>
      <c r="N89" s="38">
        <v>9.7454661359846497</v>
      </c>
      <c r="O89" s="38">
        <v>0</v>
      </c>
      <c r="P89" s="33">
        <v>20.086749999999999</v>
      </c>
      <c r="Q89" s="33">
        <v>2.3261824949904499E-2</v>
      </c>
      <c r="R89" s="33">
        <v>19.658539999999999</v>
      </c>
      <c r="S89" s="33">
        <v>5.6229782144340802E-2</v>
      </c>
      <c r="T89" s="35">
        <v>19.986650000000001</v>
      </c>
      <c r="U89" s="35">
        <v>1.3221516554464401E-2</v>
      </c>
      <c r="V89" s="35">
        <v>19.821739999999998</v>
      </c>
      <c r="W89" s="35">
        <v>7.0354220911043999E-2</v>
      </c>
      <c r="X89" s="39">
        <v>19.991389999999999</v>
      </c>
      <c r="Y89" s="39">
        <v>7.3569626885008803E-3</v>
      </c>
      <c r="Z89" s="39">
        <v>19.831099999999999</v>
      </c>
      <c r="AA89" s="39">
        <v>6.50806883798868E-2</v>
      </c>
      <c r="AB89" s="40">
        <v>28.189358694582001</v>
      </c>
      <c r="AC89" s="41">
        <v>0</v>
      </c>
      <c r="AD89" s="42">
        <v>0.234645231570003</v>
      </c>
      <c r="AE89" s="5">
        <v>4.9602381767248497E-3</v>
      </c>
      <c r="AF89" s="43">
        <v>8.3582586945820001</v>
      </c>
      <c r="AG89" s="44">
        <v>6.5495197533864402E-2</v>
      </c>
    </row>
    <row r="90" spans="1:34" ht="15.75" customHeight="1" x14ac:dyDescent="0.2">
      <c r="A90" s="2" t="s">
        <v>34</v>
      </c>
      <c r="B90" s="29">
        <v>322.63636363636402</v>
      </c>
      <c r="C90" s="29">
        <v>9.5002392314375701</v>
      </c>
      <c r="D90" s="29">
        <v>0.81374999999999997</v>
      </c>
      <c r="E90" s="30">
        <v>150</v>
      </c>
      <c r="F90" s="4">
        <v>48.2733920454545</v>
      </c>
      <c r="G90" s="5">
        <v>2.1470308101823399</v>
      </c>
      <c r="H90" s="6">
        <v>34.834026176120801</v>
      </c>
      <c r="I90" s="6">
        <v>7.7450760934933902E-2</v>
      </c>
      <c r="J90" s="7">
        <v>12.733266372633899</v>
      </c>
      <c r="K90" s="8">
        <v>5.4764117635436198E-2</v>
      </c>
      <c r="L90" s="9">
        <v>9.8101608291897495</v>
      </c>
      <c r="M90" s="10">
        <v>5.2462027307851801E-2</v>
      </c>
      <c r="N90" s="38">
        <v>9.8101608291897495</v>
      </c>
      <c r="O90" s="38">
        <v>0</v>
      </c>
      <c r="P90" s="33">
        <v>20.086749999999999</v>
      </c>
      <c r="Q90" s="33">
        <v>2.3261824949904499E-2</v>
      </c>
      <c r="R90" s="33">
        <v>19.658539999999999</v>
      </c>
      <c r="S90" s="33">
        <v>5.6229782144340802E-2</v>
      </c>
      <c r="T90" s="35">
        <v>19.986650000000001</v>
      </c>
      <c r="U90" s="35">
        <v>1.3221516554464401E-2</v>
      </c>
      <c r="V90" s="35">
        <v>19.821739999999998</v>
      </c>
      <c r="W90" s="35">
        <v>7.0354220911043999E-2</v>
      </c>
      <c r="X90" s="39">
        <v>20.00067</v>
      </c>
      <c r="Y90" s="39">
        <v>5.24881891476533E-3</v>
      </c>
      <c r="Z90" s="39">
        <v>19.79806</v>
      </c>
      <c r="AA90" s="39">
        <v>7.4917997837636904E-2</v>
      </c>
      <c r="AB90" s="40">
        <v>27.992663884458999</v>
      </c>
      <c r="AC90" s="41">
        <v>0</v>
      </c>
      <c r="AD90" s="42">
        <v>0.22956446978337</v>
      </c>
      <c r="AE90" s="5">
        <v>5.2872103168210898E-3</v>
      </c>
      <c r="AF90" s="43">
        <v>8.1946038844589992</v>
      </c>
      <c r="AG90" s="44">
        <v>7.5101641127209504E-2</v>
      </c>
    </row>
    <row r="91" spans="1:34" ht="15.75" customHeight="1" x14ac:dyDescent="0.2">
      <c r="A91" s="2" t="s">
        <v>34</v>
      </c>
      <c r="B91" s="29">
        <v>326.89473684210498</v>
      </c>
      <c r="C91" s="29">
        <v>1.14962490704604</v>
      </c>
      <c r="D91" s="29">
        <v>3.7774999999999999</v>
      </c>
      <c r="E91" s="30">
        <v>150</v>
      </c>
      <c r="F91" s="4">
        <v>48.467585526315801</v>
      </c>
      <c r="G91" s="5">
        <v>1.6245529449982099</v>
      </c>
      <c r="H91" s="6">
        <v>34.834026176120801</v>
      </c>
      <c r="I91" s="6">
        <v>7.7450760934933902E-2</v>
      </c>
      <c r="J91" s="7">
        <v>12.733266372633899</v>
      </c>
      <c r="K91" s="8">
        <v>5.4764117635436198E-2</v>
      </c>
      <c r="L91" s="9">
        <v>9.7263116644957606</v>
      </c>
      <c r="M91" s="10">
        <v>5.4015584017168002E-2</v>
      </c>
      <c r="N91" s="38">
        <v>9.7263116644957606</v>
      </c>
      <c r="O91" s="38">
        <v>0</v>
      </c>
      <c r="P91" s="33">
        <v>20.086749999999999</v>
      </c>
      <c r="Q91" s="33">
        <v>2.3261824949904499E-2</v>
      </c>
      <c r="R91" s="33">
        <v>19.658539999999999</v>
      </c>
      <c r="S91" s="33">
        <v>5.6229782144340802E-2</v>
      </c>
      <c r="T91" s="35">
        <v>19.986650000000001</v>
      </c>
      <c r="U91" s="35">
        <v>1.3221516554464401E-2</v>
      </c>
      <c r="V91" s="35">
        <v>19.821739999999998</v>
      </c>
      <c r="W91" s="35">
        <v>7.0354220911043999E-2</v>
      </c>
      <c r="X91" s="39">
        <v>19.99025</v>
      </c>
      <c r="Y91" s="39">
        <v>4.2551733219696498E-3</v>
      </c>
      <c r="Z91" s="39">
        <v>19.797799999999999</v>
      </c>
      <c r="AA91" s="39">
        <v>8.1326699182986101E-2</v>
      </c>
      <c r="AB91" s="40">
        <v>28.247718395884402</v>
      </c>
      <c r="AC91" s="41">
        <v>0</v>
      </c>
      <c r="AD91" s="42">
        <v>0.23614951734620099</v>
      </c>
      <c r="AE91" s="5">
        <v>5.3654407573981103E-3</v>
      </c>
      <c r="AF91" s="43">
        <v>8.4499183958843993</v>
      </c>
      <c r="AG91" s="44">
        <v>8.1437942631183299E-2</v>
      </c>
    </row>
    <row r="92" spans="1:34" ht="15.75" customHeight="1" x14ac:dyDescent="0.2">
      <c r="A92" s="2" t="s">
        <v>34</v>
      </c>
      <c r="B92" s="29">
        <v>79.042857142857102</v>
      </c>
      <c r="C92" s="29">
        <v>0.12724180205607</v>
      </c>
      <c r="D92" s="29">
        <v>3.7774999999999999</v>
      </c>
      <c r="E92" s="30">
        <v>150</v>
      </c>
      <c r="F92" s="4">
        <v>11.2898035714286</v>
      </c>
      <c r="G92" s="5">
        <v>0.376765375997761</v>
      </c>
      <c r="H92" s="6">
        <v>34.834026176120801</v>
      </c>
      <c r="I92" s="6">
        <v>7.7450760934933902E-2</v>
      </c>
      <c r="J92" s="7">
        <v>12.733266372633899</v>
      </c>
      <c r="K92" s="8">
        <v>5.4764117635436198E-2</v>
      </c>
      <c r="L92" s="9">
        <v>12.135831323783901</v>
      </c>
      <c r="M92" s="10">
        <v>4.96511831650761E-2</v>
      </c>
      <c r="N92" s="38">
        <v>12.135831323783901</v>
      </c>
      <c r="O92" s="38">
        <v>0</v>
      </c>
      <c r="P92" s="33">
        <v>20.086749999999999</v>
      </c>
      <c r="Q92" s="33">
        <v>2.3261824949904499E-2</v>
      </c>
      <c r="R92" s="33">
        <v>19.658539999999999</v>
      </c>
      <c r="S92" s="33">
        <v>5.6229782144340802E-2</v>
      </c>
      <c r="T92" s="35">
        <v>19.986650000000001</v>
      </c>
      <c r="U92" s="35">
        <v>1.3221516554464401E-2</v>
      </c>
      <c r="V92" s="35">
        <v>19.821739999999998</v>
      </c>
      <c r="W92" s="35">
        <v>7.0354220911043999E-2</v>
      </c>
      <c r="X92" s="39">
        <v>19.997520000000002</v>
      </c>
      <c r="Y92" s="39">
        <v>2.14800279329419E-2</v>
      </c>
      <c r="Z92" s="39">
        <v>19.785920000000001</v>
      </c>
      <c r="AA92" s="39">
        <v>5.5869612491943901E-2</v>
      </c>
      <c r="AB92" s="40">
        <v>21.2045893913849</v>
      </c>
      <c r="AC92" s="41">
        <v>0</v>
      </c>
      <c r="AD92" s="42">
        <v>4.6919229627832897E-2</v>
      </c>
      <c r="AE92" s="5">
        <v>5.6574892042658299E-3</v>
      </c>
      <c r="AF92" s="43">
        <v>1.4186693913849</v>
      </c>
      <c r="AG92" s="44">
        <v>5.9856538489958901E-2</v>
      </c>
    </row>
    <row r="93" spans="1:34" ht="15.75" customHeight="1" x14ac:dyDescent="0.2">
      <c r="A93" s="2" t="s">
        <v>34</v>
      </c>
      <c r="B93" s="29">
        <v>79.911111111111097</v>
      </c>
      <c r="C93" s="29">
        <v>0.19002923751652101</v>
      </c>
      <c r="D93" s="29">
        <v>3.7774999999999999</v>
      </c>
      <c r="E93" s="30">
        <v>150</v>
      </c>
      <c r="F93" s="4">
        <v>11.4200416666667</v>
      </c>
      <c r="G93" s="5">
        <v>0.38163551759709502</v>
      </c>
      <c r="H93" s="6">
        <v>34.834026176120801</v>
      </c>
      <c r="I93" s="6">
        <v>7.7450760934933902E-2</v>
      </c>
      <c r="J93" s="7">
        <v>12.733266372633899</v>
      </c>
      <c r="K93" s="8">
        <v>5.4764117635436198E-2</v>
      </c>
      <c r="L93" s="9">
        <v>12.119478068963801</v>
      </c>
      <c r="M93" s="10">
        <v>5.0641497612370398E-2</v>
      </c>
      <c r="N93" s="38">
        <v>12.119478068963801</v>
      </c>
      <c r="O93" s="38">
        <v>0</v>
      </c>
      <c r="P93" s="33">
        <v>20.086749999999999</v>
      </c>
      <c r="Q93" s="33">
        <v>2.3261824949904499E-2</v>
      </c>
      <c r="R93" s="33">
        <v>19.658539999999999</v>
      </c>
      <c r="S93" s="33">
        <v>5.6229782144340802E-2</v>
      </c>
      <c r="T93" s="35">
        <v>19.986650000000001</v>
      </c>
      <c r="U93" s="35">
        <v>1.3221516554464401E-2</v>
      </c>
      <c r="V93" s="35">
        <v>19.821739999999998</v>
      </c>
      <c r="W93" s="35">
        <v>7.0354220911043999E-2</v>
      </c>
      <c r="X93" s="39">
        <v>19.997869999999999</v>
      </c>
      <c r="Y93" s="39">
        <v>9.1004450440620201E-3</v>
      </c>
      <c r="Z93" s="39">
        <v>19.853149999999999</v>
      </c>
      <c r="AA93" s="39">
        <v>9.0868886314293407E-2</v>
      </c>
      <c r="AB93" s="40">
        <v>21.2513634966339</v>
      </c>
      <c r="AC93" s="41">
        <v>0</v>
      </c>
      <c r="AD93" s="42">
        <v>4.8203523409293798E-2</v>
      </c>
      <c r="AE93" s="5">
        <v>5.7074084579137804E-3</v>
      </c>
      <c r="AF93" s="43">
        <v>1.3982134966338999</v>
      </c>
      <c r="AG93" s="44">
        <v>9.1323450438537193E-2</v>
      </c>
    </row>
    <row r="94" spans="1:34" ht="15.75" customHeight="1" x14ac:dyDescent="0.2">
      <c r="A94" s="2" t="s">
        <v>34</v>
      </c>
      <c r="B94" s="29">
        <v>80.2</v>
      </c>
      <c r="C94" s="29">
        <v>0.20000000000000201</v>
      </c>
      <c r="D94" s="29">
        <v>3.7774999999999999</v>
      </c>
      <c r="E94" s="30">
        <v>150</v>
      </c>
      <c r="F94" s="4">
        <v>11.463374999999999</v>
      </c>
      <c r="G94" s="5">
        <v>0.38318034593949102</v>
      </c>
      <c r="H94" s="6">
        <v>34.834026176120801</v>
      </c>
      <c r="I94" s="6">
        <v>7.7450760934933902E-2</v>
      </c>
      <c r="J94" s="7">
        <v>12.733266372633899</v>
      </c>
      <c r="K94" s="8">
        <v>5.4764117635436198E-2</v>
      </c>
      <c r="L94" s="9">
        <v>12.1479804644477</v>
      </c>
      <c r="M94" s="10">
        <v>4.9512216944762301E-2</v>
      </c>
      <c r="N94" s="38">
        <v>12.1479804644477</v>
      </c>
      <c r="O94" s="38">
        <v>0</v>
      </c>
      <c r="P94" s="33">
        <v>20.086749999999999</v>
      </c>
      <c r="Q94" s="33">
        <v>2.3261824949904499E-2</v>
      </c>
      <c r="R94" s="33">
        <v>19.658539999999999</v>
      </c>
      <c r="S94" s="33">
        <v>5.6229782144340802E-2</v>
      </c>
      <c r="T94" s="35">
        <v>19.986650000000001</v>
      </c>
      <c r="U94" s="35">
        <v>1.3221516554464401E-2</v>
      </c>
      <c r="V94" s="35">
        <v>19.821739999999998</v>
      </c>
      <c r="W94" s="35">
        <v>7.0354220911043999E-2</v>
      </c>
      <c r="X94" s="39">
        <v>20.001090000000001</v>
      </c>
      <c r="Y94" s="39">
        <v>1.3529039138091E-2</v>
      </c>
      <c r="Z94" s="39">
        <v>19.80574</v>
      </c>
      <c r="AA94" s="39">
        <v>6.9850371509391496E-2</v>
      </c>
      <c r="AB94" s="40">
        <v>21.1698401010635</v>
      </c>
      <c r="AC94" s="41">
        <v>0</v>
      </c>
      <c r="AD94" s="42">
        <v>4.5965103615833197E-2</v>
      </c>
      <c r="AE94" s="5">
        <v>5.6529505623622699E-3</v>
      </c>
      <c r="AF94" s="43">
        <v>1.3641001010635001</v>
      </c>
      <c r="AG94" s="44">
        <v>7.11485017410768E-2</v>
      </c>
    </row>
    <row r="95" spans="1:34" ht="15.75" customHeight="1" x14ac:dyDescent="0.2">
      <c r="A95" s="2" t="s">
        <v>34</v>
      </c>
      <c r="B95" s="29">
        <v>81</v>
      </c>
      <c r="C95" s="29">
        <v>0.15689290811054801</v>
      </c>
      <c r="D95" s="29">
        <v>3.7774999999999999</v>
      </c>
      <c r="E95" s="30">
        <v>150</v>
      </c>
      <c r="F95" s="4">
        <v>11.583375</v>
      </c>
      <c r="G95" s="5">
        <v>0.38676382360475497</v>
      </c>
      <c r="H95" s="6">
        <v>34.834026176120801</v>
      </c>
      <c r="I95" s="6">
        <v>7.7450760934933902E-2</v>
      </c>
      <c r="J95" s="7">
        <v>12.733266372633899</v>
      </c>
      <c r="K95" s="8">
        <v>5.4764117635436198E-2</v>
      </c>
      <c r="L95" s="9">
        <v>12.128061063667401</v>
      </c>
      <c r="M95" s="10">
        <v>4.8624930590394397E-2</v>
      </c>
      <c r="N95" s="38">
        <v>12.128061063667401</v>
      </c>
      <c r="O95" s="38">
        <v>0</v>
      </c>
      <c r="P95" s="33">
        <v>20.086749999999999</v>
      </c>
      <c r="Q95" s="33">
        <v>2.3261824949904499E-2</v>
      </c>
      <c r="R95" s="33">
        <v>19.658539999999999</v>
      </c>
      <c r="S95" s="33">
        <v>5.6229782144340802E-2</v>
      </c>
      <c r="T95" s="35">
        <v>19.986650000000001</v>
      </c>
      <c r="U95" s="35">
        <v>1.3221516554464401E-2</v>
      </c>
      <c r="V95" s="35">
        <v>19.821739999999998</v>
      </c>
      <c r="W95" s="35">
        <v>7.0354220911043999E-2</v>
      </c>
      <c r="X95" s="39">
        <v>19.995650000000001</v>
      </c>
      <c r="Y95" s="39">
        <v>1.17576570795379E-2</v>
      </c>
      <c r="Z95" s="39">
        <v>19.835139999999999</v>
      </c>
      <c r="AA95" s="39">
        <v>6.9541069879604497E-2</v>
      </c>
      <c r="AB95" s="40">
        <v>21.2268141109918</v>
      </c>
      <c r="AC95" s="41">
        <v>0</v>
      </c>
      <c r="AD95" s="42">
        <v>4.75294626889389E-2</v>
      </c>
      <c r="AE95" s="5">
        <v>5.6003239679291196E-3</v>
      </c>
      <c r="AF95" s="43">
        <v>1.3916741109918001</v>
      </c>
      <c r="AG95" s="44">
        <v>7.0528029179894397E-2</v>
      </c>
    </row>
    <row r="96" spans="1:34" ht="15.75" customHeight="1" x14ac:dyDescent="0.2">
      <c r="A96" s="2" t="s">
        <v>34</v>
      </c>
      <c r="B96" s="29">
        <v>81.394736842105303</v>
      </c>
      <c r="C96" s="29">
        <v>0.117727011016195</v>
      </c>
      <c r="D96" s="29">
        <v>-0.84750000000000003</v>
      </c>
      <c r="E96" s="30">
        <v>150</v>
      </c>
      <c r="F96" s="4">
        <v>12.3363355263158</v>
      </c>
      <c r="G96" s="5">
        <v>0.41159811451362299</v>
      </c>
      <c r="H96" s="6">
        <v>34.834026176120801</v>
      </c>
      <c r="I96" s="6">
        <v>7.7450760934933902E-2</v>
      </c>
      <c r="J96" s="7">
        <v>12.733266372633899</v>
      </c>
      <c r="K96" s="8">
        <v>5.4764117635436198E-2</v>
      </c>
      <c r="L96" s="9">
        <v>12.1447679817198</v>
      </c>
      <c r="M96" s="10">
        <v>4.7752323172351403E-2</v>
      </c>
      <c r="N96" s="38">
        <v>12.1447679817198</v>
      </c>
      <c r="O96" s="38">
        <v>0</v>
      </c>
      <c r="P96" s="33">
        <v>20.086749999999999</v>
      </c>
      <c r="Q96" s="33">
        <v>2.3261824949904499E-2</v>
      </c>
      <c r="R96" s="33">
        <v>19.658539999999999</v>
      </c>
      <c r="S96" s="33">
        <v>5.6229782144340802E-2</v>
      </c>
      <c r="T96" s="35">
        <v>19.986650000000001</v>
      </c>
      <c r="U96" s="35">
        <v>1.3221516554464401E-2</v>
      </c>
      <c r="V96" s="35">
        <v>19.821739999999998</v>
      </c>
      <c r="W96" s="35">
        <v>7.0354220911043999E-2</v>
      </c>
      <c r="X96" s="39">
        <v>19.99625</v>
      </c>
      <c r="Y96" s="39">
        <v>6.0786922935772E-3</v>
      </c>
      <c r="Z96" s="39">
        <v>19.85258</v>
      </c>
      <c r="AA96" s="39">
        <v>6.3653810569360397E-2</v>
      </c>
      <c r="AB96" s="40">
        <v>21.1790285301457</v>
      </c>
      <c r="AC96" s="41">
        <v>0</v>
      </c>
      <c r="AD96" s="42">
        <v>4.6217394162020399E-2</v>
      </c>
      <c r="AE96" s="5">
        <v>5.5579849008525603E-3</v>
      </c>
      <c r="AF96" s="43">
        <v>1.3264485301457001</v>
      </c>
      <c r="AG96" s="44">
        <v>6.39433976263383E-2</v>
      </c>
    </row>
    <row r="97" spans="1:33" ht="15.75" customHeight="1" x14ac:dyDescent="0.2">
      <c r="A97" s="2" t="s">
        <v>34</v>
      </c>
      <c r="B97" s="29">
        <v>40.809090909090898</v>
      </c>
      <c r="C97" s="29">
        <v>0.113618180363405</v>
      </c>
      <c r="D97" s="29">
        <v>-0.84750000000000003</v>
      </c>
      <c r="E97" s="30">
        <v>150</v>
      </c>
      <c r="F97" s="4">
        <v>6.24848863636364</v>
      </c>
      <c r="G97" s="5">
        <v>0.20900821265785599</v>
      </c>
      <c r="H97" s="6">
        <v>34.834026176120801</v>
      </c>
      <c r="I97" s="6">
        <v>7.7450760934933902E-2</v>
      </c>
      <c r="J97" s="7">
        <v>12.733266372633899</v>
      </c>
      <c r="K97" s="8">
        <v>5.4764117635436198E-2</v>
      </c>
      <c r="L97" s="9">
        <v>12.5646721349295</v>
      </c>
      <c r="M97" s="10">
        <v>7.2040672204725903E-2</v>
      </c>
      <c r="N97" s="38">
        <v>12.5646721349295</v>
      </c>
      <c r="O97" s="38">
        <v>0</v>
      </c>
      <c r="P97" s="33">
        <v>20.086749999999999</v>
      </c>
      <c r="Q97" s="33">
        <v>2.3261824949904499E-2</v>
      </c>
      <c r="R97" s="33">
        <v>19.658539999999999</v>
      </c>
      <c r="S97" s="33">
        <v>5.6229782144340802E-2</v>
      </c>
      <c r="T97" s="35">
        <v>19.986650000000001</v>
      </c>
      <c r="U97" s="35">
        <v>1.3221516554464401E-2</v>
      </c>
      <c r="V97" s="35">
        <v>19.821739999999998</v>
      </c>
      <c r="W97" s="35">
        <v>7.0354220911043999E-2</v>
      </c>
      <c r="X97" s="39">
        <v>20.006430000000002</v>
      </c>
      <c r="Y97" s="39">
        <v>9.7591034424277592E-3</v>
      </c>
      <c r="Z97" s="39">
        <v>19.7666</v>
      </c>
      <c r="AA97" s="39">
        <v>4.1951019057944398E-2</v>
      </c>
      <c r="AB97" s="40">
        <v>19.977189738916898</v>
      </c>
      <c r="AC97" s="41">
        <v>0</v>
      </c>
      <c r="AD97" s="42">
        <v>1.3240454787520201E-2</v>
      </c>
      <c r="AE97" s="5">
        <v>7.0724938026824899E-3</v>
      </c>
      <c r="AF97" s="43">
        <v>0.210589738916898</v>
      </c>
      <c r="AG97" s="44">
        <v>4.3071198033024602E-2</v>
      </c>
    </row>
    <row r="98" spans="1:33" ht="15.75" customHeight="1" x14ac:dyDescent="0.2">
      <c r="A98" s="2" t="s">
        <v>34</v>
      </c>
      <c r="B98" s="29">
        <v>41.1142857142857</v>
      </c>
      <c r="C98" s="29">
        <v>6.6299354413178399E-2</v>
      </c>
      <c r="D98" s="29">
        <v>-0.84750000000000003</v>
      </c>
      <c r="E98" s="30">
        <v>150</v>
      </c>
      <c r="F98" s="4">
        <v>6.2942678571428603</v>
      </c>
      <c r="G98" s="5">
        <v>0.21005429531834899</v>
      </c>
      <c r="H98" s="6">
        <v>34.834026176120801</v>
      </c>
      <c r="I98" s="6">
        <v>7.7450760934933902E-2</v>
      </c>
      <c r="J98" s="7">
        <v>12.733266372633899</v>
      </c>
      <c r="K98" s="8">
        <v>5.4764117635436198E-2</v>
      </c>
      <c r="L98" s="9">
        <v>12.597983932583301</v>
      </c>
      <c r="M98" s="10">
        <v>7.1487753031950402E-2</v>
      </c>
      <c r="N98" s="38">
        <v>12.597983932583301</v>
      </c>
      <c r="O98" s="38">
        <v>0</v>
      </c>
      <c r="P98" s="33">
        <v>20.086749999999999</v>
      </c>
      <c r="Q98" s="33">
        <v>2.3261824949904499E-2</v>
      </c>
      <c r="R98" s="33">
        <v>19.658539999999999</v>
      </c>
      <c r="S98" s="33">
        <v>5.6229782144340802E-2</v>
      </c>
      <c r="T98" s="35">
        <v>19.986650000000001</v>
      </c>
      <c r="U98" s="35">
        <v>1.3221516554464401E-2</v>
      </c>
      <c r="V98" s="35">
        <v>19.821739999999998</v>
      </c>
      <c r="W98" s="35">
        <v>7.0354220911043999E-2</v>
      </c>
      <c r="X98" s="39">
        <v>19.998740000000002</v>
      </c>
      <c r="Y98" s="39">
        <v>1.04605162396505E-2</v>
      </c>
      <c r="Z98" s="39">
        <v>19.834710000000001</v>
      </c>
      <c r="AA98" s="39">
        <v>8.3078522495287799E-2</v>
      </c>
      <c r="AB98" s="40">
        <v>19.881701977453002</v>
      </c>
      <c r="AC98" s="41">
        <v>0</v>
      </c>
      <c r="AD98" s="42">
        <v>1.06243312667453E-2</v>
      </c>
      <c r="AE98" s="5">
        <v>7.0445960885741499E-3</v>
      </c>
      <c r="AF98" s="43">
        <v>4.6991977453000502E-2</v>
      </c>
      <c r="AG98" s="44">
        <v>8.3734480950203805E-2</v>
      </c>
    </row>
    <row r="99" spans="1:33" ht="15.75" customHeight="1" x14ac:dyDescent="0.2">
      <c r="A99" s="2" t="s">
        <v>34</v>
      </c>
      <c r="B99" s="29">
        <v>41.185714285714297</v>
      </c>
      <c r="C99" s="29">
        <v>0.14638501094227899</v>
      </c>
      <c r="D99" s="29">
        <v>-0.84750000000000003</v>
      </c>
      <c r="E99" s="30">
        <v>150</v>
      </c>
      <c r="F99" s="4">
        <v>6.3049821428571402</v>
      </c>
      <c r="G99" s="5">
        <v>0.211357439435261</v>
      </c>
      <c r="H99" s="6">
        <v>34.834026176120801</v>
      </c>
      <c r="I99" s="6">
        <v>7.7450760934933902E-2</v>
      </c>
      <c r="J99" s="7">
        <v>12.733266372633899</v>
      </c>
      <c r="K99" s="8">
        <v>5.4764117635436198E-2</v>
      </c>
      <c r="L99" s="9">
        <v>12.497972935111701</v>
      </c>
      <c r="M99" s="10">
        <v>8.0171262579855906E-2</v>
      </c>
      <c r="N99" s="38">
        <v>12.497972935111701</v>
      </c>
      <c r="O99" s="38">
        <v>0</v>
      </c>
      <c r="P99" s="33">
        <v>20.086749999999999</v>
      </c>
      <c r="Q99" s="33">
        <v>2.3261824949904499E-2</v>
      </c>
      <c r="R99" s="33">
        <v>19.658539999999999</v>
      </c>
      <c r="S99" s="33">
        <v>5.6229782144340802E-2</v>
      </c>
      <c r="T99" s="35">
        <v>19.986650000000001</v>
      </c>
      <c r="U99" s="35">
        <v>1.3221516554464401E-2</v>
      </c>
      <c r="V99" s="35">
        <v>19.821739999999998</v>
      </c>
      <c r="W99" s="35">
        <v>7.0354220911043999E-2</v>
      </c>
      <c r="X99" s="39">
        <v>20.002220000000001</v>
      </c>
      <c r="Y99" s="39">
        <v>1.8532177421986599E-2</v>
      </c>
      <c r="Z99" s="39">
        <v>19.803699999999999</v>
      </c>
      <c r="AA99" s="39">
        <v>7.8520290371342394E-2</v>
      </c>
      <c r="AB99" s="40">
        <v>20.1682932102111</v>
      </c>
      <c r="AC99" s="41">
        <v>0</v>
      </c>
      <c r="AD99" s="42">
        <v>1.84786393872854E-2</v>
      </c>
      <c r="AE99" s="5">
        <v>7.5803946512164296E-3</v>
      </c>
      <c r="AF99" s="43">
        <v>0.36459321021110103</v>
      </c>
      <c r="AG99" s="44">
        <v>8.0677615234958006E-2</v>
      </c>
    </row>
    <row r="100" spans="1:33" ht="15.75" customHeight="1" x14ac:dyDescent="0.2">
      <c r="A100" s="2" t="s">
        <v>34</v>
      </c>
      <c r="B100" s="29">
        <v>41.7384615384615</v>
      </c>
      <c r="C100" s="29">
        <v>0.12693841153837701</v>
      </c>
      <c r="D100" s="29">
        <v>-0.84750000000000003</v>
      </c>
      <c r="E100" s="30">
        <v>150</v>
      </c>
      <c r="F100" s="4">
        <v>6.3878942307692297</v>
      </c>
      <c r="G100" s="5">
        <v>0.21381423310426101</v>
      </c>
      <c r="H100" s="6">
        <v>34.834026176120801</v>
      </c>
      <c r="I100" s="6">
        <v>7.7450760934933902E-2</v>
      </c>
      <c r="J100" s="7">
        <v>12.733266372633899</v>
      </c>
      <c r="K100" s="8">
        <v>5.4764117635436198E-2</v>
      </c>
      <c r="L100" s="9">
        <v>12.5797369746243</v>
      </c>
      <c r="M100" s="10">
        <v>7.06601592457025E-2</v>
      </c>
      <c r="N100" s="38">
        <v>12.5797369746243</v>
      </c>
      <c r="O100" s="38">
        <v>0</v>
      </c>
      <c r="P100" s="33">
        <v>20.086749999999999</v>
      </c>
      <c r="Q100" s="33">
        <v>2.3261824949904499E-2</v>
      </c>
      <c r="R100" s="33">
        <v>19.658539999999999</v>
      </c>
      <c r="S100" s="33">
        <v>5.6229782144340802E-2</v>
      </c>
      <c r="T100" s="35">
        <v>19.986650000000001</v>
      </c>
      <c r="U100" s="35">
        <v>1.3221516554464401E-2</v>
      </c>
      <c r="V100" s="35">
        <v>19.821739999999998</v>
      </c>
      <c r="W100" s="35">
        <v>7.0354220911043999E-2</v>
      </c>
      <c r="X100" s="39">
        <v>20.00357</v>
      </c>
      <c r="Y100" s="39">
        <v>1.06801732195691E-2</v>
      </c>
      <c r="Z100" s="39">
        <v>19.805070000000001</v>
      </c>
      <c r="AA100" s="39">
        <v>7.9073156633587702E-2</v>
      </c>
      <c r="AB100" s="40">
        <v>19.934010503681399</v>
      </c>
      <c r="AC100" s="41">
        <v>0</v>
      </c>
      <c r="AD100" s="42">
        <v>1.2057345972085499E-2</v>
      </c>
      <c r="AE100" s="5">
        <v>6.9891596822421699E-3</v>
      </c>
      <c r="AF100" s="43">
        <v>0.128940503681399</v>
      </c>
      <c r="AG100" s="44">
        <v>7.9791166177716102E-2</v>
      </c>
    </row>
    <row r="101" spans="1:33" ht="15.75" customHeight="1" x14ac:dyDescent="0.2">
      <c r="A101" s="2" t="s">
        <v>34</v>
      </c>
      <c r="B101" s="29">
        <v>330.57142857142901</v>
      </c>
      <c r="C101" s="29">
        <v>1.5045717874984299</v>
      </c>
      <c r="D101" s="29">
        <v>-0.85473684210526302</v>
      </c>
      <c r="E101" s="30">
        <v>150</v>
      </c>
      <c r="F101" s="4">
        <v>49.7139248120301</v>
      </c>
      <c r="G101" s="5">
        <v>1.6725072132021801</v>
      </c>
      <c r="H101" s="6">
        <v>34.834026176120801</v>
      </c>
      <c r="I101" s="6">
        <v>7.7450760934933902E-2</v>
      </c>
      <c r="J101" s="7">
        <v>12.733266372633899</v>
      </c>
      <c r="K101" s="8">
        <v>5.4764117635436198E-2</v>
      </c>
      <c r="L101" s="9">
        <v>10.9270632159107</v>
      </c>
      <c r="M101" s="10">
        <v>5.0382123616506298E-2</v>
      </c>
      <c r="N101" s="38">
        <v>10.9270632159107</v>
      </c>
      <c r="O101" s="38">
        <v>0</v>
      </c>
      <c r="P101" s="33">
        <v>20.086749999999999</v>
      </c>
      <c r="Q101" s="33">
        <v>2.3261824949904499E-2</v>
      </c>
      <c r="R101" s="33">
        <v>19.658539999999999</v>
      </c>
      <c r="S101" s="33">
        <v>5.6229782144340802E-2</v>
      </c>
      <c r="T101" s="35">
        <v>19.986650000000001</v>
      </c>
      <c r="U101" s="35">
        <v>1.3221516554464401E-2</v>
      </c>
      <c r="V101" s="35">
        <v>19.821739999999998</v>
      </c>
      <c r="W101" s="35">
        <v>7.0354220911043999E-2</v>
      </c>
      <c r="X101" s="39">
        <v>19.99905</v>
      </c>
      <c r="Y101" s="39">
        <v>7.4450319005364904E-3</v>
      </c>
      <c r="Z101" s="39">
        <v>19.821010000000001</v>
      </c>
      <c r="AA101" s="39">
        <v>7.0261062474175601E-2</v>
      </c>
      <c r="AB101" s="40">
        <v>24.681168597231999</v>
      </c>
      <c r="AC101" s="41">
        <v>0</v>
      </c>
      <c r="AD101" s="42">
        <v>0.14184916139075299</v>
      </c>
      <c r="AE101" s="5">
        <v>5.4108867248078502E-3</v>
      </c>
      <c r="AF101" s="43">
        <v>4.8601585972320001</v>
      </c>
      <c r="AG101" s="44">
        <v>7.0654408213500899E-2</v>
      </c>
    </row>
    <row r="102" spans="1:33" ht="15.75" customHeight="1" x14ac:dyDescent="0.2">
      <c r="A102" s="2" t="s">
        <v>34</v>
      </c>
      <c r="B102" s="29">
        <v>330.5</v>
      </c>
      <c r="C102" s="29">
        <v>0.67419986246323205</v>
      </c>
      <c r="D102" s="29">
        <v>-0.85473684210526302</v>
      </c>
      <c r="E102" s="30">
        <v>150</v>
      </c>
      <c r="F102" s="4">
        <v>49.7032105263158</v>
      </c>
      <c r="G102" s="5">
        <v>1.65987327264148</v>
      </c>
      <c r="H102" s="6">
        <v>34.834026176120801</v>
      </c>
      <c r="I102" s="6">
        <v>7.7450760934933902E-2</v>
      </c>
      <c r="J102" s="7">
        <v>12.733266372633899</v>
      </c>
      <c r="K102" s="8">
        <v>5.4764117635436198E-2</v>
      </c>
      <c r="L102" s="9">
        <v>10.8344700513377</v>
      </c>
      <c r="M102" s="10">
        <v>5.1979041653140802E-2</v>
      </c>
      <c r="N102" s="38">
        <v>10.8344700513377</v>
      </c>
      <c r="O102" s="38">
        <v>0</v>
      </c>
      <c r="P102" s="33">
        <v>20.086749999999999</v>
      </c>
      <c r="Q102" s="33">
        <v>2.3261824949904499E-2</v>
      </c>
      <c r="R102" s="33">
        <v>19.658539999999999</v>
      </c>
      <c r="S102" s="33">
        <v>5.6229782144340802E-2</v>
      </c>
      <c r="T102" s="35">
        <v>19.986650000000001</v>
      </c>
      <c r="U102" s="35">
        <v>1.3221516554464401E-2</v>
      </c>
      <c r="V102" s="35">
        <v>19.821739999999998</v>
      </c>
      <c r="W102" s="35">
        <v>7.0354220911043999E-2</v>
      </c>
      <c r="X102" s="39">
        <v>20.00712</v>
      </c>
      <c r="Y102" s="39">
        <v>7.3775063537752398E-3</v>
      </c>
      <c r="Z102" s="39">
        <v>19.81888</v>
      </c>
      <c r="AA102" s="39">
        <v>6.9698418920374303E-2</v>
      </c>
      <c r="AB102" s="40">
        <v>24.950750663141399</v>
      </c>
      <c r="AC102" s="41">
        <v>0</v>
      </c>
      <c r="AD102" s="42">
        <v>0.14912091412593301</v>
      </c>
      <c r="AE102" s="5">
        <v>5.4823348460777297E-3</v>
      </c>
      <c r="AF102" s="43">
        <v>5.1318706631413997</v>
      </c>
      <c r="AG102" s="44">
        <v>7.0087782102160795E-2</v>
      </c>
    </row>
    <row r="103" spans="1:33" ht="15.75" customHeight="1" x14ac:dyDescent="0.2">
      <c r="A103" s="2" t="s">
        <v>34</v>
      </c>
      <c r="B103" s="29">
        <v>320</v>
      </c>
      <c r="C103" s="29">
        <v>15.1767365837763</v>
      </c>
      <c r="D103" s="29">
        <v>-0.85473684210526302</v>
      </c>
      <c r="E103" s="30">
        <v>150</v>
      </c>
      <c r="F103" s="4">
        <v>48.128210526315797</v>
      </c>
      <c r="G103" s="5">
        <v>2.7899671125369601</v>
      </c>
      <c r="H103" s="6">
        <v>34.834026176120801</v>
      </c>
      <c r="I103" s="6">
        <v>7.7450760934933902E-2</v>
      </c>
      <c r="J103" s="7">
        <v>12.733266372633899</v>
      </c>
      <c r="K103" s="8">
        <v>5.4764117635436198E-2</v>
      </c>
      <c r="L103" s="9">
        <v>10.933861310627501</v>
      </c>
      <c r="M103" s="10">
        <v>5.7362134481660103E-2</v>
      </c>
      <c r="N103" s="38">
        <v>10.933861310627501</v>
      </c>
      <c r="O103" s="38">
        <v>0</v>
      </c>
      <c r="P103" s="33">
        <v>20.086749999999999</v>
      </c>
      <c r="Q103" s="33">
        <v>2.3261824949904499E-2</v>
      </c>
      <c r="R103" s="33">
        <v>19.658539999999999</v>
      </c>
      <c r="S103" s="33">
        <v>5.6229782144340802E-2</v>
      </c>
      <c r="T103" s="35">
        <v>19.986650000000001</v>
      </c>
      <c r="U103" s="35">
        <v>1.3221516554464401E-2</v>
      </c>
      <c r="V103" s="35">
        <v>19.821739999999998</v>
      </c>
      <c r="W103" s="35">
        <v>7.0354220911043999E-2</v>
      </c>
      <c r="X103" s="39">
        <v>20.00787</v>
      </c>
      <c r="Y103" s="39">
        <v>1.4314751133008801E-2</v>
      </c>
      <c r="Z103" s="39">
        <v>19.85689</v>
      </c>
      <c r="AA103" s="39">
        <v>7.6136987726071706E-2</v>
      </c>
      <c r="AB103" s="40">
        <v>24.661403231756399</v>
      </c>
      <c r="AC103" s="41">
        <v>0</v>
      </c>
      <c r="AD103" s="42">
        <v>0.14131527679917499</v>
      </c>
      <c r="AE103" s="5">
        <v>5.8252103210441998E-3</v>
      </c>
      <c r="AF103" s="43">
        <v>4.8045132317563999</v>
      </c>
      <c r="AG103" s="44">
        <v>7.7470981664104197E-2</v>
      </c>
    </row>
    <row r="104" spans="1:33" ht="15.75" customHeight="1" x14ac:dyDescent="0.2">
      <c r="A104" s="2" t="s">
        <v>34</v>
      </c>
      <c r="B104" s="29">
        <v>187.28571428571399</v>
      </c>
      <c r="C104" s="29">
        <v>0.99449031619769701</v>
      </c>
      <c r="D104" s="29">
        <v>-0.85473684210526302</v>
      </c>
      <c r="E104" s="30">
        <v>150</v>
      </c>
      <c r="F104" s="4">
        <v>28.2210676691729</v>
      </c>
      <c r="G104" s="5">
        <v>0.95256341480668305</v>
      </c>
      <c r="H104" s="6">
        <v>34.834026176120801</v>
      </c>
      <c r="I104" s="6">
        <v>7.7450760934933902E-2</v>
      </c>
      <c r="J104" s="7">
        <v>12.733266372633899</v>
      </c>
      <c r="K104" s="8">
        <v>5.4764117635436198E-2</v>
      </c>
      <c r="L104" s="9">
        <v>11.310062900831699</v>
      </c>
      <c r="M104" s="10">
        <v>4.5455438888771099E-2</v>
      </c>
      <c r="N104" s="38">
        <v>11.310062900831699</v>
      </c>
      <c r="O104" s="38">
        <v>0</v>
      </c>
      <c r="P104" s="33">
        <v>20.086749999999999</v>
      </c>
      <c r="Q104" s="33">
        <v>2.3261824949904499E-2</v>
      </c>
      <c r="R104" s="33">
        <v>19.658539999999999</v>
      </c>
      <c r="S104" s="33">
        <v>5.6229782144340802E-2</v>
      </c>
      <c r="T104" s="35">
        <v>19.986650000000001</v>
      </c>
      <c r="U104" s="35">
        <v>1.3221516554464401E-2</v>
      </c>
      <c r="V104" s="35">
        <v>19.821739999999998</v>
      </c>
      <c r="W104" s="35">
        <v>7.0354220911043999E-2</v>
      </c>
      <c r="X104" s="39">
        <v>20.007290000000001</v>
      </c>
      <c r="Y104" s="39">
        <v>1.1636361115056299E-2</v>
      </c>
      <c r="Z104" s="39">
        <v>19.843720000000001</v>
      </c>
      <c r="AA104" s="39">
        <v>7.4391824819666899E-2</v>
      </c>
      <c r="AB104" s="40">
        <v>23.572640076679999</v>
      </c>
      <c r="AC104" s="41">
        <v>0</v>
      </c>
      <c r="AD104" s="42">
        <v>0.111770493929264</v>
      </c>
      <c r="AE104" s="5">
        <v>5.2285002218827098E-3</v>
      </c>
      <c r="AF104" s="43">
        <v>3.7289200766800001</v>
      </c>
      <c r="AG104" s="44">
        <v>7.5296404296619698E-2</v>
      </c>
    </row>
    <row r="105" spans="1:33" ht="15.75" customHeight="1" x14ac:dyDescent="0.2">
      <c r="A105" s="2" t="s">
        <v>34</v>
      </c>
      <c r="B105" s="29">
        <v>187.26315789473699</v>
      </c>
      <c r="C105" s="29">
        <v>0.45241392835886202</v>
      </c>
      <c r="D105" s="29">
        <v>-0.85473684210526302</v>
      </c>
      <c r="E105" s="30">
        <v>150</v>
      </c>
      <c r="F105" s="4">
        <v>28.217684210526301</v>
      </c>
      <c r="G105" s="5">
        <v>0.94305670947353604</v>
      </c>
      <c r="H105" s="6">
        <v>34.834026176120801</v>
      </c>
      <c r="I105" s="6">
        <v>7.7450760934933902E-2</v>
      </c>
      <c r="J105" s="7">
        <v>12.733266372633899</v>
      </c>
      <c r="K105" s="8">
        <v>5.4764117635436198E-2</v>
      </c>
      <c r="L105" s="9">
        <v>11.401167267640499</v>
      </c>
      <c r="M105" s="10">
        <v>4.6235042023005497E-2</v>
      </c>
      <c r="N105" s="38">
        <v>11.401167267640499</v>
      </c>
      <c r="O105" s="38">
        <v>0</v>
      </c>
      <c r="P105" s="33">
        <v>20.086749999999999</v>
      </c>
      <c r="Q105" s="33">
        <v>2.3261824949904499E-2</v>
      </c>
      <c r="R105" s="33">
        <v>19.658539999999999</v>
      </c>
      <c r="S105" s="33">
        <v>5.6229782144340802E-2</v>
      </c>
      <c r="T105" s="35">
        <v>19.986650000000001</v>
      </c>
      <c r="U105" s="35">
        <v>1.3221516554464401E-2</v>
      </c>
      <c r="V105" s="35">
        <v>19.821739999999998</v>
      </c>
      <c r="W105" s="35">
        <v>7.0354220911043999E-2</v>
      </c>
      <c r="X105" s="39">
        <v>20.012810000000002</v>
      </c>
      <c r="Y105" s="39">
        <v>1.4040473638735E-2</v>
      </c>
      <c r="Z105" s="39">
        <v>19.81934</v>
      </c>
      <c r="AA105" s="39">
        <v>7.5099310249828605E-2</v>
      </c>
      <c r="AB105" s="40">
        <v>23.310246797421001</v>
      </c>
      <c r="AC105" s="41">
        <v>0</v>
      </c>
      <c r="AD105" s="42">
        <v>0.104615663099316</v>
      </c>
      <c r="AE105" s="5">
        <v>5.2928392255232699E-3</v>
      </c>
      <c r="AF105" s="43">
        <v>3.4909067974210002</v>
      </c>
      <c r="AG105" s="44">
        <v>7.6400532066210197E-2</v>
      </c>
    </row>
    <row r="106" spans="1:33" ht="15.75" customHeight="1" x14ac:dyDescent="0.2">
      <c r="A106" s="2" t="s">
        <v>34</v>
      </c>
      <c r="B106" s="29">
        <v>187</v>
      </c>
      <c r="C106" s="29">
        <v>2.8075440979309799E-14</v>
      </c>
      <c r="D106" s="29">
        <v>-0.85473684210526302</v>
      </c>
      <c r="E106" s="30">
        <v>150</v>
      </c>
      <c r="F106" s="4">
        <v>28.178210526315802</v>
      </c>
      <c r="G106" s="5">
        <v>0.93927368421052604</v>
      </c>
      <c r="H106" s="6">
        <v>34.834026176120801</v>
      </c>
      <c r="I106" s="6">
        <v>7.7450760934933902E-2</v>
      </c>
      <c r="J106" s="7">
        <v>12.733266372633899</v>
      </c>
      <c r="K106" s="8">
        <v>5.4764117635436198E-2</v>
      </c>
      <c r="L106" s="9">
        <v>11.3293389188148</v>
      </c>
      <c r="M106" s="10">
        <v>5.0809444184068499E-2</v>
      </c>
      <c r="N106" s="38">
        <v>11.3293389188148</v>
      </c>
      <c r="O106" s="38">
        <v>0</v>
      </c>
      <c r="P106" s="33">
        <v>20.086749999999999</v>
      </c>
      <c r="Q106" s="33">
        <v>2.3261824949904499E-2</v>
      </c>
      <c r="R106" s="33">
        <v>19.658539999999999</v>
      </c>
      <c r="S106" s="33">
        <v>5.6229782144340802E-2</v>
      </c>
      <c r="T106" s="35">
        <v>19.986650000000001</v>
      </c>
      <c r="U106" s="35">
        <v>1.3221516554464401E-2</v>
      </c>
      <c r="V106" s="35">
        <v>19.821739999999998</v>
      </c>
      <c r="W106" s="35">
        <v>7.0354220911043999E-2</v>
      </c>
      <c r="X106" s="39">
        <v>20.001169999999998</v>
      </c>
      <c r="Y106" s="39">
        <v>9.2981772407282406E-3</v>
      </c>
      <c r="Z106" s="39">
        <v>19.842829999999999</v>
      </c>
      <c r="AA106" s="39">
        <v>5.4224755416691403E-2</v>
      </c>
      <c r="AB106" s="40">
        <v>23.517087001386798</v>
      </c>
      <c r="AC106" s="41">
        <v>0</v>
      </c>
      <c r="AD106" s="42">
        <v>0.110256662566675</v>
      </c>
      <c r="AE106" s="5">
        <v>5.52863722084575E-3</v>
      </c>
      <c r="AF106" s="43">
        <v>3.6742570013867999</v>
      </c>
      <c r="AG106" s="44">
        <v>5.5016181256063203E-2</v>
      </c>
    </row>
    <row r="107" spans="1:33" ht="15.75" customHeight="1" x14ac:dyDescent="0.2">
      <c r="A107" s="2" t="s">
        <v>34</v>
      </c>
      <c r="B107" s="29">
        <v>187.789473684211</v>
      </c>
      <c r="C107" s="29">
        <v>0.418853908291694</v>
      </c>
      <c r="D107" s="29">
        <v>-0.85473684210526302</v>
      </c>
      <c r="E107" s="30">
        <v>150</v>
      </c>
      <c r="F107" s="4">
        <v>28.296631578947402</v>
      </c>
      <c r="G107" s="5">
        <v>0.94533027972700301</v>
      </c>
      <c r="H107" s="6">
        <v>34.834026176120801</v>
      </c>
      <c r="I107" s="6">
        <v>7.7450760934933902E-2</v>
      </c>
      <c r="J107" s="7">
        <v>12.733266372633899</v>
      </c>
      <c r="K107" s="8">
        <v>5.4764117635436198E-2</v>
      </c>
      <c r="L107" s="9">
        <v>11.358829170534801</v>
      </c>
      <c r="M107" s="10">
        <v>4.5636808140641999E-2</v>
      </c>
      <c r="N107" s="38">
        <v>11.358829170534801</v>
      </c>
      <c r="O107" s="38">
        <v>0</v>
      </c>
      <c r="P107" s="33">
        <v>20.086749999999999</v>
      </c>
      <c r="Q107" s="33">
        <v>2.3261824949904499E-2</v>
      </c>
      <c r="R107" s="33">
        <v>19.658539999999999</v>
      </c>
      <c r="S107" s="33">
        <v>5.6229782144340802E-2</v>
      </c>
      <c r="T107" s="35">
        <v>19.986650000000001</v>
      </c>
      <c r="U107" s="35">
        <v>1.3221516554464401E-2</v>
      </c>
      <c r="V107" s="35">
        <v>19.821739999999998</v>
      </c>
      <c r="W107" s="35">
        <v>7.0354220911043999E-2</v>
      </c>
      <c r="X107" s="39">
        <v>20.00459</v>
      </c>
      <c r="Y107" s="39">
        <v>1.52114726440283E-2</v>
      </c>
      <c r="Z107" s="39">
        <v>19.811430000000001</v>
      </c>
      <c r="AA107" s="39">
        <v>8.1282815527022795E-2</v>
      </c>
      <c r="AB107" s="40">
        <v>23.432134201672401</v>
      </c>
      <c r="AC107" s="41">
        <v>0</v>
      </c>
      <c r="AD107" s="42">
        <v>0.107940662032561</v>
      </c>
      <c r="AE107" s="5">
        <v>5.2502601988797604E-3</v>
      </c>
      <c r="AF107" s="43">
        <v>3.6207042016724</v>
      </c>
      <c r="AG107" s="44">
        <v>8.26939235978075E-2</v>
      </c>
    </row>
    <row r="108" spans="1:33" ht="15.75" customHeight="1" x14ac:dyDescent="0.2">
      <c r="A108" s="2" t="s">
        <v>34</v>
      </c>
      <c r="B108" s="29">
        <v>127.333333333333</v>
      </c>
      <c r="C108" s="29">
        <v>0.499999999999998</v>
      </c>
      <c r="D108" s="29">
        <v>-0.124444444444444</v>
      </c>
      <c r="E108" s="30">
        <v>150</v>
      </c>
      <c r="F108" s="4">
        <v>19.118666666666702</v>
      </c>
      <c r="G108" s="5">
        <v>0.64169551037722905</v>
      </c>
      <c r="H108" s="6">
        <v>34.834026176120801</v>
      </c>
      <c r="I108" s="6">
        <v>7.7450760934933902E-2</v>
      </c>
      <c r="J108" s="7">
        <v>12.733266372633899</v>
      </c>
      <c r="K108" s="8">
        <v>5.4764117635436198E-2</v>
      </c>
      <c r="L108" s="9">
        <v>11.848564032163999</v>
      </c>
      <c r="M108" s="10">
        <v>6.61210300455089E-2</v>
      </c>
      <c r="N108" s="38">
        <v>11.848564032163999</v>
      </c>
      <c r="O108" s="38">
        <v>0</v>
      </c>
      <c r="P108" s="33">
        <v>20.086749999999999</v>
      </c>
      <c r="Q108" s="33">
        <v>2.3261824949904499E-2</v>
      </c>
      <c r="R108" s="33">
        <v>19.658539999999999</v>
      </c>
      <c r="S108" s="33">
        <v>5.6229782144340802E-2</v>
      </c>
      <c r="T108" s="35">
        <v>19.986650000000001</v>
      </c>
      <c r="U108" s="35">
        <v>1.3221516554464401E-2</v>
      </c>
      <c r="V108" s="35">
        <v>19.821739999999998</v>
      </c>
      <c r="W108" s="35">
        <v>7.0354220911043999E-2</v>
      </c>
      <c r="X108" s="39">
        <v>20.00198</v>
      </c>
      <c r="Y108" s="39">
        <v>1.56104324091303E-2</v>
      </c>
      <c r="Z108" s="39">
        <v>19.799330000000001</v>
      </c>
      <c r="AA108" s="39">
        <v>8.5928726861277505E-2</v>
      </c>
      <c r="AB108" s="40">
        <v>22.026507352377099</v>
      </c>
      <c r="AC108" s="41">
        <v>0</v>
      </c>
      <c r="AD108" s="42">
        <v>6.9479606770127697E-2</v>
      </c>
      <c r="AE108" s="5">
        <v>6.5560144810455504E-3</v>
      </c>
      <c r="AF108" s="43">
        <v>2.2271773523771001</v>
      </c>
      <c r="AG108" s="44">
        <v>8.7335168746616995E-2</v>
      </c>
    </row>
    <row r="109" spans="1:33" ht="15.75" customHeight="1" x14ac:dyDescent="0.2">
      <c r="A109" s="2" t="s">
        <v>34</v>
      </c>
      <c r="B109" s="29">
        <v>129.9375</v>
      </c>
      <c r="C109" s="29">
        <v>0.249999999999999</v>
      </c>
      <c r="D109" s="29">
        <v>-0.124444444444444</v>
      </c>
      <c r="E109" s="30">
        <v>150</v>
      </c>
      <c r="F109" s="4">
        <v>19.509291666666702</v>
      </c>
      <c r="G109" s="5">
        <v>0.65139210903211198</v>
      </c>
      <c r="H109" s="6">
        <v>34.834026176120801</v>
      </c>
      <c r="I109" s="6">
        <v>7.7450760934933902E-2</v>
      </c>
      <c r="J109" s="7">
        <v>12.733266372633899</v>
      </c>
      <c r="K109" s="8">
        <v>5.4764117635436198E-2</v>
      </c>
      <c r="L109" s="9">
        <v>11.7270250671647</v>
      </c>
      <c r="M109" s="10">
        <v>6.17410891942708E-2</v>
      </c>
      <c r="N109" s="38">
        <v>11.7270250671647</v>
      </c>
      <c r="O109" s="38">
        <v>0</v>
      </c>
      <c r="P109" s="33">
        <v>20.086749999999999</v>
      </c>
      <c r="Q109" s="33">
        <v>2.3261824949904499E-2</v>
      </c>
      <c r="R109" s="33">
        <v>19.658539999999999</v>
      </c>
      <c r="S109" s="33">
        <v>5.6229782144340802E-2</v>
      </c>
      <c r="T109" s="35">
        <v>19.986650000000001</v>
      </c>
      <c r="U109" s="35">
        <v>1.3221516554464401E-2</v>
      </c>
      <c r="V109" s="35">
        <v>19.821739999999998</v>
      </c>
      <c r="W109" s="35">
        <v>7.0354220911043999E-2</v>
      </c>
      <c r="X109" s="39">
        <v>20.00038</v>
      </c>
      <c r="Y109" s="39">
        <v>1.1476218889512901E-2</v>
      </c>
      <c r="Z109" s="39">
        <v>19.812159999999999</v>
      </c>
      <c r="AA109" s="39">
        <v>5.7720103950011301E-2</v>
      </c>
      <c r="AB109" s="40">
        <v>22.374629886813501</v>
      </c>
      <c r="AC109" s="41">
        <v>0</v>
      </c>
      <c r="AD109" s="42">
        <v>7.9024601859566002E-2</v>
      </c>
      <c r="AE109" s="5">
        <v>6.2610194000981504E-3</v>
      </c>
      <c r="AF109" s="43">
        <v>2.5624698868135001</v>
      </c>
      <c r="AG109" s="44">
        <v>5.8849927782454597E-2</v>
      </c>
    </row>
    <row r="110" spans="1:33" ht="15.75" customHeight="1" x14ac:dyDescent="0.2">
      <c r="A110" s="2" t="s">
        <v>34</v>
      </c>
      <c r="B110" s="29">
        <v>128.29411764705901</v>
      </c>
      <c r="C110" s="29">
        <v>3.1773555412157002</v>
      </c>
      <c r="D110" s="29">
        <v>-0.124444444444444</v>
      </c>
      <c r="E110" s="30">
        <v>150</v>
      </c>
      <c r="F110" s="4">
        <v>19.262784313725501</v>
      </c>
      <c r="G110" s="5">
        <v>0.79992174347010703</v>
      </c>
      <c r="H110" s="6">
        <v>34.834026176120801</v>
      </c>
      <c r="I110" s="6">
        <v>7.7450760934933902E-2</v>
      </c>
      <c r="J110" s="7">
        <v>12.733266372633899</v>
      </c>
      <c r="K110" s="8">
        <v>5.4764117635436198E-2</v>
      </c>
      <c r="L110" s="9">
        <v>11.7244232424336</v>
      </c>
      <c r="M110" s="10">
        <v>6.1926762158819398E-2</v>
      </c>
      <c r="N110" s="38">
        <v>11.7244232424336</v>
      </c>
      <c r="O110" s="38">
        <v>0</v>
      </c>
      <c r="P110" s="33">
        <v>20.086749999999999</v>
      </c>
      <c r="Q110" s="33">
        <v>2.3261824949904499E-2</v>
      </c>
      <c r="R110" s="33">
        <v>19.658539999999999</v>
      </c>
      <c r="S110" s="33">
        <v>5.6229782144340802E-2</v>
      </c>
      <c r="T110" s="35">
        <v>19.986650000000001</v>
      </c>
      <c r="U110" s="35">
        <v>1.3221516554464401E-2</v>
      </c>
      <c r="V110" s="35">
        <v>19.821739999999998</v>
      </c>
      <c r="W110" s="35">
        <v>7.0354220911043999E-2</v>
      </c>
      <c r="X110" s="39">
        <v>19.99738</v>
      </c>
      <c r="Y110" s="39">
        <v>1.7613222305983601E-2</v>
      </c>
      <c r="Z110" s="39">
        <v>19.834379999999999</v>
      </c>
      <c r="AA110" s="39">
        <v>8.6772124556218494E-2</v>
      </c>
      <c r="AB110" s="40">
        <v>22.3820861590942</v>
      </c>
      <c r="AC110" s="41">
        <v>0</v>
      </c>
      <c r="AD110" s="42">
        <v>7.9228934719254906E-2</v>
      </c>
      <c r="AE110" s="5">
        <v>6.2717639617354496E-3</v>
      </c>
      <c r="AF110" s="43">
        <v>2.5477061590941998</v>
      </c>
      <c r="AG110" s="44">
        <v>8.8541669286273897E-2</v>
      </c>
    </row>
    <row r="111" spans="1:33" ht="15.75" customHeight="1" x14ac:dyDescent="0.2">
      <c r="A111" s="2" t="s">
        <v>34</v>
      </c>
      <c r="B111" s="29">
        <v>128.842105263158</v>
      </c>
      <c r="C111" s="29">
        <v>0.37463432463267599</v>
      </c>
      <c r="D111" s="29">
        <v>-0.124444444444444</v>
      </c>
      <c r="E111" s="30">
        <v>150</v>
      </c>
      <c r="F111" s="4">
        <v>19.344982456140301</v>
      </c>
      <c r="G111" s="5">
        <v>0.64728144688983302</v>
      </c>
      <c r="H111" s="6">
        <v>34.834026176120801</v>
      </c>
      <c r="I111" s="6">
        <v>7.7450760934933902E-2</v>
      </c>
      <c r="J111" s="7">
        <v>12.733266372633899</v>
      </c>
      <c r="K111" s="8">
        <v>5.4764117635436198E-2</v>
      </c>
      <c r="L111" s="9">
        <v>11.7116168773262</v>
      </c>
      <c r="M111" s="10">
        <v>6.2210718304346997E-2</v>
      </c>
      <c r="N111" s="38">
        <v>11.7116168773262</v>
      </c>
      <c r="O111" s="38">
        <v>0</v>
      </c>
      <c r="P111" s="33">
        <v>20.086749999999999</v>
      </c>
      <c r="Q111" s="33">
        <v>2.3261824949904499E-2</v>
      </c>
      <c r="R111" s="33">
        <v>19.658539999999999</v>
      </c>
      <c r="S111" s="33">
        <v>5.6229782144340802E-2</v>
      </c>
      <c r="T111" s="35">
        <v>19.986650000000001</v>
      </c>
      <c r="U111" s="35">
        <v>1.3221516554464401E-2</v>
      </c>
      <c r="V111" s="35">
        <v>19.821739999999998</v>
      </c>
      <c r="W111" s="35">
        <v>7.0354220911043999E-2</v>
      </c>
      <c r="X111" s="39">
        <v>20.008040000000001</v>
      </c>
      <c r="Y111" s="39">
        <v>4.3269388717664999E-3</v>
      </c>
      <c r="Z111" s="39">
        <v>19.83839</v>
      </c>
      <c r="AA111" s="39">
        <v>6.13680446160704E-2</v>
      </c>
      <c r="AB111" s="40">
        <v>22.418789131577899</v>
      </c>
      <c r="AC111" s="41">
        <v>0</v>
      </c>
      <c r="AD111" s="42">
        <v>8.0234675487773896E-2</v>
      </c>
      <c r="AE111" s="5">
        <v>6.2863494952694497E-3</v>
      </c>
      <c r="AF111" s="43">
        <v>2.5803991315779</v>
      </c>
      <c r="AG111" s="44">
        <v>6.1520397430445899E-2</v>
      </c>
    </row>
    <row r="112" spans="1:33" ht="15.75" customHeight="1" x14ac:dyDescent="0.2">
      <c r="A112" s="2" t="s">
        <v>34</v>
      </c>
      <c r="B112" s="29">
        <v>365.29166666666703</v>
      </c>
      <c r="C112" s="29">
        <v>0.806450444131938</v>
      </c>
      <c r="D112" s="29">
        <v>-0.124444444444444</v>
      </c>
      <c r="E112" s="30">
        <v>150</v>
      </c>
      <c r="F112" s="4">
        <v>54.812416666666699</v>
      </c>
      <c r="G112" s="5">
        <v>1.83108341714842</v>
      </c>
      <c r="H112" s="6">
        <v>34.834026176120801</v>
      </c>
      <c r="I112" s="6">
        <v>7.7450760934933902E-2</v>
      </c>
      <c r="J112" s="7">
        <v>12.733266372633899</v>
      </c>
      <c r="K112" s="8">
        <v>5.4764117635436198E-2</v>
      </c>
      <c r="L112" s="9">
        <v>9.6173985283786294</v>
      </c>
      <c r="M112" s="10">
        <v>5.6506361187996901E-2</v>
      </c>
      <c r="N112" s="38">
        <v>9.6173985283786294</v>
      </c>
      <c r="O112" s="38">
        <v>0</v>
      </c>
      <c r="P112" s="33">
        <v>20.086749999999999</v>
      </c>
      <c r="Q112" s="33">
        <v>2.3261824949904499E-2</v>
      </c>
      <c r="R112" s="33">
        <v>19.658539999999999</v>
      </c>
      <c r="S112" s="33">
        <v>5.6229782144340802E-2</v>
      </c>
      <c r="T112" s="35">
        <v>19.986650000000001</v>
      </c>
      <c r="U112" s="35">
        <v>1.3221516554464401E-2</v>
      </c>
      <c r="V112" s="35">
        <v>19.821739999999998</v>
      </c>
      <c r="W112" s="35">
        <v>7.0354220911043999E-2</v>
      </c>
      <c r="X112" s="39">
        <v>19.99701</v>
      </c>
      <c r="Y112" s="39">
        <v>1.23029630577354E-2</v>
      </c>
      <c r="Z112" s="39">
        <v>19.80941</v>
      </c>
      <c r="AA112" s="39">
        <v>0.10549792841568099</v>
      </c>
      <c r="AB112" s="40">
        <v>28.5806538411852</v>
      </c>
      <c r="AC112" s="41">
        <v>0</v>
      </c>
      <c r="AD112" s="42">
        <v>0.24470294997926101</v>
      </c>
      <c r="AE112" s="5">
        <v>5.4995878901903999E-3</v>
      </c>
      <c r="AF112" s="43">
        <v>8.7712438411851998</v>
      </c>
      <c r="AG112" s="44">
        <v>0.10621287963331</v>
      </c>
    </row>
    <row r="113" spans="1:33" ht="15.75" customHeight="1" x14ac:dyDescent="0.2">
      <c r="A113" s="2" t="s">
        <v>34</v>
      </c>
      <c r="B113" s="29">
        <v>368.03448275862098</v>
      </c>
      <c r="C113" s="29">
        <v>1.9545324362453</v>
      </c>
      <c r="D113" s="29">
        <v>-0.124444444444444</v>
      </c>
      <c r="E113" s="30">
        <v>150</v>
      </c>
      <c r="F113" s="4">
        <v>55.223839080459797</v>
      </c>
      <c r="G113" s="5">
        <v>1.8640111220951201</v>
      </c>
      <c r="H113" s="6">
        <v>34.834026176120801</v>
      </c>
      <c r="I113" s="6">
        <v>7.7450760934933902E-2</v>
      </c>
      <c r="J113" s="7">
        <v>12.733266372633899</v>
      </c>
      <c r="K113" s="8">
        <v>5.4764117635436198E-2</v>
      </c>
      <c r="L113" s="9">
        <v>9.6355209501595098</v>
      </c>
      <c r="M113" s="10">
        <v>4.9724901528321701E-2</v>
      </c>
      <c r="N113" s="38">
        <v>9.6355209501595098</v>
      </c>
      <c r="O113" s="38">
        <v>0</v>
      </c>
      <c r="P113" s="33">
        <v>20.086749999999999</v>
      </c>
      <c r="Q113" s="33">
        <v>2.3261824949904499E-2</v>
      </c>
      <c r="R113" s="33">
        <v>19.658539999999999</v>
      </c>
      <c r="S113" s="33">
        <v>5.6229782144340802E-2</v>
      </c>
      <c r="T113" s="35">
        <v>19.986650000000001</v>
      </c>
      <c r="U113" s="35">
        <v>1.3221516554464401E-2</v>
      </c>
      <c r="V113" s="35">
        <v>19.821739999999998</v>
      </c>
      <c r="W113" s="35">
        <v>7.0354220911043999E-2</v>
      </c>
      <c r="X113" s="39">
        <v>20.004180000000002</v>
      </c>
      <c r="Y113" s="39">
        <v>1.13964731386514E-2</v>
      </c>
      <c r="Z113" s="39">
        <v>19.806979999999999</v>
      </c>
      <c r="AA113" s="39">
        <v>7.7607922276015498E-2</v>
      </c>
      <c r="AB113" s="40">
        <v>28.525123916598599</v>
      </c>
      <c r="AC113" s="41">
        <v>0</v>
      </c>
      <c r="AD113" s="42">
        <v>0.243279715653477</v>
      </c>
      <c r="AE113" s="5">
        <v>5.0835098650001799E-3</v>
      </c>
      <c r="AF113" s="43">
        <v>8.7181439165985992</v>
      </c>
      <c r="AG113" s="44">
        <v>7.8440226924710393E-2</v>
      </c>
    </row>
    <row r="114" spans="1:33" ht="15.75" customHeight="1" x14ac:dyDescent="0.2">
      <c r="A114" s="2" t="s">
        <v>34</v>
      </c>
      <c r="B114" s="29">
        <v>372.15789473684202</v>
      </c>
      <c r="C114" s="29">
        <v>1.0145145470035899</v>
      </c>
      <c r="D114" s="29">
        <v>-0.124444444444444</v>
      </c>
      <c r="E114" s="30">
        <v>150</v>
      </c>
      <c r="F114" s="4">
        <v>55.842350877192999</v>
      </c>
      <c r="G114" s="5">
        <v>1.86762600280192</v>
      </c>
      <c r="H114" s="6">
        <v>34.834026176120801</v>
      </c>
      <c r="I114" s="6">
        <v>7.7450760934933902E-2</v>
      </c>
      <c r="J114" s="7">
        <v>12.733266372633899</v>
      </c>
      <c r="K114" s="8">
        <v>5.4764117635436198E-2</v>
      </c>
      <c r="L114" s="9">
        <v>9.5169228124325702</v>
      </c>
      <c r="M114" s="10">
        <v>8.0504308075193196E-2</v>
      </c>
      <c r="N114" s="38">
        <v>9.5169228124325702</v>
      </c>
      <c r="O114" s="38">
        <v>0</v>
      </c>
      <c r="P114" s="33">
        <v>20.086749999999999</v>
      </c>
      <c r="Q114" s="33">
        <v>2.3261824949904499E-2</v>
      </c>
      <c r="R114" s="33">
        <v>19.658539999999999</v>
      </c>
      <c r="S114" s="33">
        <v>5.6229782144340802E-2</v>
      </c>
      <c r="T114" s="35">
        <v>19.986650000000001</v>
      </c>
      <c r="U114" s="35">
        <v>1.3221516554464401E-2</v>
      </c>
      <c r="V114" s="35">
        <v>19.821739999999998</v>
      </c>
      <c r="W114" s="35">
        <v>7.0354220911043999E-2</v>
      </c>
      <c r="X114" s="39">
        <v>20.00272</v>
      </c>
      <c r="Y114" s="39">
        <v>1.2446107825341E-2</v>
      </c>
      <c r="Z114" s="39">
        <v>19.783719999999999</v>
      </c>
      <c r="AA114" s="39">
        <v>8.6691265996062902E-2</v>
      </c>
      <c r="AB114" s="40">
        <v>28.889507555432601</v>
      </c>
      <c r="AC114" s="41">
        <v>0</v>
      </c>
      <c r="AD114" s="42">
        <v>0.252593754506998</v>
      </c>
      <c r="AE114" s="5">
        <v>7.0926186566536101E-3</v>
      </c>
      <c r="AF114" s="43">
        <v>9.1057875554326007</v>
      </c>
      <c r="AG114" s="44">
        <v>8.7580141584723104E-2</v>
      </c>
    </row>
    <row r="115" spans="1:33" ht="15.75" customHeight="1" x14ac:dyDescent="0.2">
      <c r="A115" s="2" t="s">
        <v>34</v>
      </c>
      <c r="B115" s="29">
        <v>375.555555555556</v>
      </c>
      <c r="C115" s="29">
        <v>0.88191710368819198</v>
      </c>
      <c r="D115" s="29">
        <v>-0.124444444444444</v>
      </c>
      <c r="E115" s="30">
        <v>150</v>
      </c>
      <c r="F115" s="4">
        <v>56.351999999999997</v>
      </c>
      <c r="G115" s="5">
        <v>1.88305553809616</v>
      </c>
      <c r="H115" s="6">
        <v>34.834026176120801</v>
      </c>
      <c r="I115" s="6">
        <v>7.7450760934933902E-2</v>
      </c>
      <c r="J115" s="7">
        <v>12.733266372633899</v>
      </c>
      <c r="K115" s="8">
        <v>5.4764117635436198E-2</v>
      </c>
      <c r="L115" s="9">
        <v>9.3998975885307097</v>
      </c>
      <c r="M115" s="10">
        <v>6.0356135857353797E-2</v>
      </c>
      <c r="N115" s="38">
        <v>9.3998975885307097</v>
      </c>
      <c r="O115" s="38">
        <v>0</v>
      </c>
      <c r="P115" s="33">
        <v>20.086749999999999</v>
      </c>
      <c r="Q115" s="33">
        <v>2.3261824949904499E-2</v>
      </c>
      <c r="R115" s="33">
        <v>19.658539999999999</v>
      </c>
      <c r="S115" s="33">
        <v>5.6229782144340802E-2</v>
      </c>
      <c r="T115" s="35">
        <v>19.986650000000001</v>
      </c>
      <c r="U115" s="35">
        <v>1.3221516554464401E-2</v>
      </c>
      <c r="V115" s="35">
        <v>19.821739999999998</v>
      </c>
      <c r="W115" s="35">
        <v>7.0354220911043999E-2</v>
      </c>
      <c r="X115" s="39">
        <v>20.011469999999999</v>
      </c>
      <c r="Y115" s="39">
        <v>1.5281953409168599E-2</v>
      </c>
      <c r="Z115" s="39">
        <v>19.82113</v>
      </c>
      <c r="AA115" s="39">
        <v>5.7999811206589903E-2</v>
      </c>
      <c r="AB115" s="40">
        <v>29.251391765527199</v>
      </c>
      <c r="AC115" s="41">
        <v>0</v>
      </c>
      <c r="AD115" s="42">
        <v>0.26178426544717298</v>
      </c>
      <c r="AE115" s="5">
        <v>5.7051178124354904E-3</v>
      </c>
      <c r="AF115" s="43">
        <v>9.4302617655272005</v>
      </c>
      <c r="AG115" s="44">
        <v>5.9979298095260099E-2</v>
      </c>
    </row>
    <row r="116" spans="1:33" ht="15.75" customHeight="1" x14ac:dyDescent="0.2">
      <c r="A116" s="2" t="s">
        <v>34</v>
      </c>
      <c r="B116" s="29">
        <v>376.642857142857</v>
      </c>
      <c r="C116" s="29">
        <v>4.3431137865173897</v>
      </c>
      <c r="D116" s="29">
        <v>-0.124444444444444</v>
      </c>
      <c r="E116" s="30">
        <v>150</v>
      </c>
      <c r="F116" s="4">
        <v>56.515095238095199</v>
      </c>
      <c r="G116" s="5">
        <v>1.99337147291306</v>
      </c>
      <c r="H116" s="6">
        <v>34.834026176120801</v>
      </c>
      <c r="I116" s="6">
        <v>7.7450760934933902E-2</v>
      </c>
      <c r="J116" s="7">
        <v>12.733266372633899</v>
      </c>
      <c r="K116" s="8">
        <v>5.4764117635436198E-2</v>
      </c>
      <c r="L116" s="9">
        <v>9.3738346663164602</v>
      </c>
      <c r="M116" s="10">
        <v>5.9737167119523697E-2</v>
      </c>
      <c r="N116" s="38">
        <v>9.3738346663164602</v>
      </c>
      <c r="O116" s="38">
        <v>0</v>
      </c>
      <c r="P116" s="33">
        <v>20.086749999999999</v>
      </c>
      <c r="Q116" s="33">
        <v>2.3261824949904499E-2</v>
      </c>
      <c r="R116" s="33">
        <v>19.658539999999999</v>
      </c>
      <c r="S116" s="33">
        <v>5.6229782144340802E-2</v>
      </c>
      <c r="T116" s="35">
        <v>19.986650000000001</v>
      </c>
      <c r="U116" s="35">
        <v>1.3221516554464401E-2</v>
      </c>
      <c r="V116" s="35">
        <v>19.821739999999998</v>
      </c>
      <c r="W116" s="35">
        <v>7.0354220911043999E-2</v>
      </c>
      <c r="X116" s="39">
        <v>19.997119999999999</v>
      </c>
      <c r="Y116" s="39">
        <v>1.14182135205115E-2</v>
      </c>
      <c r="Z116" s="39">
        <v>19.803999999999998</v>
      </c>
      <c r="AA116" s="39">
        <v>9.3505999807498505E-2</v>
      </c>
      <c r="AB116" s="40">
        <v>29.332313809361899</v>
      </c>
      <c r="AC116" s="41">
        <v>0</v>
      </c>
      <c r="AD116" s="42">
        <v>0.26383110256276598</v>
      </c>
      <c r="AE116" s="5">
        <v>5.6598657523007703E-3</v>
      </c>
      <c r="AF116" s="43">
        <v>9.5283138093619009</v>
      </c>
      <c r="AG116" s="44">
        <v>9.4200571123533597E-2</v>
      </c>
    </row>
    <row r="117" spans="1:33" ht="15.75" customHeight="1" x14ac:dyDescent="0.2">
      <c r="A117" s="2" t="s">
        <v>34</v>
      </c>
      <c r="B117" s="29">
        <v>15.6828230769231</v>
      </c>
      <c r="C117" s="29">
        <v>0.167241497810034</v>
      </c>
      <c r="D117" s="29">
        <v>0.117005</v>
      </c>
      <c r="E117" s="30">
        <v>2400</v>
      </c>
      <c r="F117" s="4">
        <v>37.357963384615402</v>
      </c>
      <c r="G117" s="5">
        <v>0.40591623491110501</v>
      </c>
      <c r="H117" s="6">
        <v>34.834026176120801</v>
      </c>
      <c r="I117" s="6">
        <v>7.7450760934933902E-2</v>
      </c>
      <c r="J117" s="7">
        <v>12.720576195109</v>
      </c>
      <c r="K117" s="8">
        <v>5.0470457394284997E-2</v>
      </c>
      <c r="L117" s="9">
        <v>10.8351695014094</v>
      </c>
      <c r="M117" s="10">
        <v>5.2444898273768303E-2</v>
      </c>
      <c r="N117" s="38">
        <v>10.8351695014094</v>
      </c>
      <c r="O117" s="38">
        <v>0</v>
      </c>
      <c r="P117" s="33">
        <v>20.086749999999999</v>
      </c>
      <c r="Q117" s="33">
        <v>2.3261824949904499E-2</v>
      </c>
      <c r="R117" s="33">
        <v>19.658539999999999</v>
      </c>
      <c r="S117" s="33">
        <v>5.6229782144340802E-2</v>
      </c>
      <c r="T117" s="35">
        <v>20.0031</v>
      </c>
      <c r="U117" s="35">
        <v>2.00022498734523E-2</v>
      </c>
      <c r="V117" s="35">
        <v>19.84806</v>
      </c>
      <c r="W117" s="35">
        <v>6.6529515254508398E-2</v>
      </c>
      <c r="X117" s="39">
        <v>20.001139999999999</v>
      </c>
      <c r="Y117" s="39">
        <v>6.8429818062015497E-3</v>
      </c>
      <c r="Z117" s="39">
        <v>19.834810000000001</v>
      </c>
      <c r="AA117" s="39">
        <v>7.95176263478726E-2</v>
      </c>
      <c r="AB117" s="40">
        <v>24.8073979338984</v>
      </c>
      <c r="AC117" s="41">
        <v>0</v>
      </c>
      <c r="AD117" s="42">
        <v>0.14821708268408099</v>
      </c>
      <c r="AE117" s="5">
        <v>5.3309655004366401E-3</v>
      </c>
      <c r="AF117" s="43">
        <v>4.9725879338984003</v>
      </c>
      <c r="AG117" s="44">
        <v>7.9811523604050402E-2</v>
      </c>
    </row>
    <row r="118" spans="1:33" ht="15.75" customHeight="1" x14ac:dyDescent="0.2">
      <c r="A118" s="2" t="s">
        <v>34</v>
      </c>
      <c r="B118" s="29">
        <v>15.249840000000001</v>
      </c>
      <c r="C118" s="29">
        <v>1.1432946479363899</v>
      </c>
      <c r="D118" s="29">
        <v>0.13417499999999999</v>
      </c>
      <c r="E118" s="30">
        <v>2400</v>
      </c>
      <c r="F118" s="4">
        <v>36.277596000000003</v>
      </c>
      <c r="G118" s="5">
        <v>2.7208149203666001</v>
      </c>
      <c r="H118" s="6">
        <v>34.834026176120801</v>
      </c>
      <c r="I118" s="6">
        <v>7.7450760934933902E-2</v>
      </c>
      <c r="J118" s="7">
        <v>12.6938647681796</v>
      </c>
      <c r="K118" s="8">
        <v>4.76416234166595E-2</v>
      </c>
      <c r="L118" s="9">
        <v>10.8611358742488</v>
      </c>
      <c r="M118" s="10">
        <v>5.0165490710530301E-2</v>
      </c>
      <c r="N118" s="38">
        <v>10.8611358742488</v>
      </c>
      <c r="O118" s="38">
        <v>0</v>
      </c>
      <c r="P118" s="33">
        <v>20.086749999999999</v>
      </c>
      <c r="Q118" s="33">
        <v>2.3261824949904499E-2</v>
      </c>
      <c r="R118" s="33">
        <v>19.658539999999999</v>
      </c>
      <c r="S118" s="33">
        <v>5.6229782144340802E-2</v>
      </c>
      <c r="T118" s="35">
        <v>20.01069</v>
      </c>
      <c r="U118" s="35">
        <v>7.1556201687901803E-3</v>
      </c>
      <c r="V118" s="35">
        <v>19.852789999999999</v>
      </c>
      <c r="W118" s="35">
        <v>0.104931562935086</v>
      </c>
      <c r="X118" s="39">
        <v>19.995360000000002</v>
      </c>
      <c r="Y118" s="39">
        <v>1.24936143689493E-2</v>
      </c>
      <c r="Z118" s="39">
        <v>19.864740000000001</v>
      </c>
      <c r="AA118" s="39">
        <v>7.7194536076071796E-2</v>
      </c>
      <c r="AB118" s="40">
        <v>24.733760626520301</v>
      </c>
      <c r="AC118" s="41">
        <v>0</v>
      </c>
      <c r="AD118" s="42">
        <v>0.14437910970384299</v>
      </c>
      <c r="AE118" s="5">
        <v>5.0921523253246804E-3</v>
      </c>
      <c r="AF118" s="43">
        <v>4.8690206265203004</v>
      </c>
      <c r="AG118" s="44">
        <v>7.8199020454222903E-2</v>
      </c>
    </row>
    <row r="119" spans="1:33" ht="15.75" customHeight="1" x14ac:dyDescent="0.2">
      <c r="A119" s="2" t="s">
        <v>34</v>
      </c>
      <c r="B119" s="29">
        <v>15.538441176470601</v>
      </c>
      <c r="C119" s="29">
        <v>0.13061968677626401</v>
      </c>
      <c r="D119" s="29">
        <v>0.11656363636363599</v>
      </c>
      <c r="E119" s="30">
        <v>2400</v>
      </c>
      <c r="F119" s="4">
        <v>37.012506096256701</v>
      </c>
      <c r="G119" s="5">
        <v>0.32054829375626298</v>
      </c>
      <c r="H119" s="6">
        <v>34.834026176120801</v>
      </c>
      <c r="I119" s="6">
        <v>7.7450760934933902E-2</v>
      </c>
      <c r="J119" s="7">
        <v>12.7245844771723</v>
      </c>
      <c r="K119" s="8">
        <v>4.7715759935775502E-2</v>
      </c>
      <c r="L119" s="9">
        <v>10.8502561338791</v>
      </c>
      <c r="M119" s="10">
        <v>5.0094075127423997E-2</v>
      </c>
      <c r="N119" s="38">
        <v>10.8502561338791</v>
      </c>
      <c r="O119" s="38">
        <v>0</v>
      </c>
      <c r="P119" s="33">
        <v>20.086749999999999</v>
      </c>
      <c r="Q119" s="33">
        <v>2.3261824949904499E-2</v>
      </c>
      <c r="R119" s="33">
        <v>19.658539999999999</v>
      </c>
      <c r="S119" s="33">
        <v>5.6229782144340802E-2</v>
      </c>
      <c r="T119" s="35">
        <v>20.006910000000001</v>
      </c>
      <c r="U119" s="35">
        <v>6.5097542196301999E-3</v>
      </c>
      <c r="V119" s="35">
        <v>19.824179999999998</v>
      </c>
      <c r="W119" s="35">
        <v>8.59510302439708E-2</v>
      </c>
      <c r="X119" s="39">
        <v>20.01257</v>
      </c>
      <c r="Y119" s="39">
        <v>1.6885914248272699E-2</v>
      </c>
      <c r="Z119" s="39">
        <v>19.856000000000002</v>
      </c>
      <c r="AA119" s="39">
        <v>7.9221663703813394E-2</v>
      </c>
      <c r="AB119" s="40">
        <v>24.764601019009</v>
      </c>
      <c r="AC119" s="41">
        <v>0</v>
      </c>
      <c r="AD119" s="42">
        <v>0.147299768150051</v>
      </c>
      <c r="AE119" s="5">
        <v>5.0717402432800098E-3</v>
      </c>
      <c r="AF119" s="43">
        <v>4.9086010190089997</v>
      </c>
      <c r="AG119" s="44">
        <v>8.1001272212232106E-2</v>
      </c>
    </row>
    <row r="120" spans="1:33" ht="15.75" customHeight="1" x14ac:dyDescent="0.2">
      <c r="A120" s="2" t="s">
        <v>34</v>
      </c>
      <c r="B120" s="29">
        <v>8.2707692307692309</v>
      </c>
      <c r="C120" s="29">
        <v>3.1058315703833099E-2</v>
      </c>
      <c r="D120" s="29">
        <v>0.122824242424242</v>
      </c>
      <c r="E120" s="30">
        <v>2400</v>
      </c>
      <c r="F120" s="4">
        <v>19.555067972027999</v>
      </c>
      <c r="G120" s="5">
        <v>8.3976973380606695E-2</v>
      </c>
      <c r="H120" s="6">
        <v>34.834026176120801</v>
      </c>
      <c r="I120" s="6">
        <v>7.7450760934933902E-2</v>
      </c>
      <c r="J120" s="7">
        <v>12.7475853863792</v>
      </c>
      <c r="K120" s="8">
        <v>5.7206661289990898E-2</v>
      </c>
      <c r="L120" s="9">
        <v>11.689095270368201</v>
      </c>
      <c r="M120" s="10">
        <v>5.6583771691095901E-2</v>
      </c>
      <c r="N120" s="38">
        <v>11.689095270368201</v>
      </c>
      <c r="O120" s="38">
        <v>0</v>
      </c>
      <c r="P120" s="33">
        <v>20.086749999999999</v>
      </c>
      <c r="Q120" s="33">
        <v>2.3261824949904499E-2</v>
      </c>
      <c r="R120" s="33">
        <v>19.658539999999999</v>
      </c>
      <c r="S120" s="33">
        <v>5.6229782144340802E-2</v>
      </c>
      <c r="T120" s="35">
        <v>20.011980000000001</v>
      </c>
      <c r="U120" s="35">
        <v>1.27604702107726E-2</v>
      </c>
      <c r="V120" s="35">
        <v>19.845179999999999</v>
      </c>
      <c r="W120" s="35">
        <v>7.0632525085826806E-2</v>
      </c>
      <c r="X120" s="39">
        <v>20.003900000000002</v>
      </c>
      <c r="Y120" s="39">
        <v>1.1666019029642099E-2</v>
      </c>
      <c r="Z120" s="39">
        <v>19.916679999999999</v>
      </c>
      <c r="AA120" s="39">
        <v>4.2259432083264603E-2</v>
      </c>
      <c r="AB120" s="40">
        <v>22.438108992038501</v>
      </c>
      <c r="AC120" s="41">
        <v>0</v>
      </c>
      <c r="AD120" s="42">
        <v>8.3034557834143194E-2</v>
      </c>
      <c r="AE120" s="5">
        <v>6.0527815468926598E-3</v>
      </c>
      <c r="AF120" s="43">
        <v>2.5214289920385</v>
      </c>
      <c r="AG120" s="44">
        <v>4.3840114050946802E-2</v>
      </c>
    </row>
    <row r="121" spans="1:33" ht="15.75" customHeight="1" x14ac:dyDescent="0.2">
      <c r="A121" s="2" t="s">
        <v>34</v>
      </c>
      <c r="B121" s="29">
        <v>8.3256187500000003</v>
      </c>
      <c r="C121" s="29">
        <v>4.3538828934641602E-2</v>
      </c>
      <c r="D121" s="29">
        <v>0.12719230769230799</v>
      </c>
      <c r="E121" s="30">
        <v>2400</v>
      </c>
      <c r="F121" s="4">
        <v>19.676223461538498</v>
      </c>
      <c r="G121" s="5">
        <v>0.110761506384375</v>
      </c>
      <c r="H121" s="6">
        <v>34.834026176120801</v>
      </c>
      <c r="I121" s="6">
        <v>7.7450760934933902E-2</v>
      </c>
      <c r="J121" s="7">
        <v>12.717680257035299</v>
      </c>
      <c r="K121" s="8">
        <v>4.8446297440818603E-2</v>
      </c>
      <c r="L121" s="9">
        <v>11.6563340105953</v>
      </c>
      <c r="M121" s="10">
        <v>5.62090043281714E-2</v>
      </c>
      <c r="N121" s="38">
        <v>11.6563340105953</v>
      </c>
      <c r="O121" s="38">
        <v>0</v>
      </c>
      <c r="P121" s="33">
        <v>20.086749999999999</v>
      </c>
      <c r="Q121" s="33">
        <v>2.3261824949904499E-2</v>
      </c>
      <c r="R121" s="33">
        <v>19.658539999999999</v>
      </c>
      <c r="S121" s="33">
        <v>5.6229782144340802E-2</v>
      </c>
      <c r="T121" s="35">
        <v>20.016580000000001</v>
      </c>
      <c r="U121" s="35">
        <v>6.8953317541659001E-3</v>
      </c>
      <c r="V121" s="35">
        <v>19.875450000000001</v>
      </c>
      <c r="W121" s="35">
        <v>7.2052123494037904E-2</v>
      </c>
      <c r="X121" s="39">
        <v>20.002929999999999</v>
      </c>
      <c r="Y121" s="39">
        <v>1.3950487446681601E-2</v>
      </c>
      <c r="Z121" s="39">
        <v>19.858609999999999</v>
      </c>
      <c r="AA121" s="39">
        <v>6.8757173443939806E-2</v>
      </c>
      <c r="AB121" s="40">
        <v>22.5271749347454</v>
      </c>
      <c r="AC121" s="41">
        <v>0</v>
      </c>
      <c r="AD121" s="42">
        <v>8.34543898721537E-2</v>
      </c>
      <c r="AE121" s="5">
        <v>5.6324499006152901E-3</v>
      </c>
      <c r="AF121" s="43">
        <v>2.6685649347454001</v>
      </c>
      <c r="AG121" s="44">
        <v>7.0158142791838796E-2</v>
      </c>
    </row>
    <row r="122" spans="1:33" ht="15.75" customHeight="1" x14ac:dyDescent="0.2">
      <c r="A122" s="2" t="s">
        <v>34</v>
      </c>
      <c r="B122" s="29">
        <v>8.1102538461538494</v>
      </c>
      <c r="C122" s="29">
        <v>5.5415816264922702E-2</v>
      </c>
      <c r="D122" s="29">
        <v>0.113337037037037</v>
      </c>
      <c r="E122" s="30">
        <v>2400</v>
      </c>
      <c r="F122" s="4">
        <v>19.192600341880301</v>
      </c>
      <c r="G122" s="5">
        <v>0.13709960770717899</v>
      </c>
      <c r="H122" s="6">
        <v>34.834026176120801</v>
      </c>
      <c r="I122" s="6">
        <v>7.7450760934933902E-2</v>
      </c>
      <c r="J122" s="7">
        <v>12.682489649067501</v>
      </c>
      <c r="K122" s="8">
        <v>4.7425309251954997E-2</v>
      </c>
      <c r="L122" s="9">
        <v>11.6573195242516</v>
      </c>
      <c r="M122" s="10">
        <v>5.6173377696377598E-2</v>
      </c>
      <c r="N122" s="38">
        <v>11.6573195242516</v>
      </c>
      <c r="O122" s="38">
        <v>0</v>
      </c>
      <c r="P122" s="33">
        <v>20.086749999999999</v>
      </c>
      <c r="Q122" s="33">
        <v>2.3261824949904499E-2</v>
      </c>
      <c r="R122" s="33">
        <v>19.658539999999999</v>
      </c>
      <c r="S122" s="33">
        <v>5.6229782144340802E-2</v>
      </c>
      <c r="T122" s="35">
        <v>20.02553</v>
      </c>
      <c r="U122" s="35">
        <v>1.5060212481911501E-3</v>
      </c>
      <c r="V122" s="35">
        <v>19.908930000000002</v>
      </c>
      <c r="W122" s="35">
        <v>9.1912219535815104E-2</v>
      </c>
      <c r="X122" s="39">
        <v>20.004750000000001</v>
      </c>
      <c r="Y122" s="39">
        <v>1.35086083665186E-2</v>
      </c>
      <c r="Z122" s="39">
        <v>19.907170000000001</v>
      </c>
      <c r="AA122" s="39">
        <v>3.5881389326500798E-2</v>
      </c>
      <c r="AB122" s="40">
        <v>22.5244937328515</v>
      </c>
      <c r="AC122" s="41">
        <v>0</v>
      </c>
      <c r="AD122" s="42">
        <v>8.0833507708902894E-2</v>
      </c>
      <c r="AE122" s="5">
        <v>5.6064206438019397E-3</v>
      </c>
      <c r="AF122" s="43">
        <v>2.6173237328515002</v>
      </c>
      <c r="AG122" s="44">
        <v>3.8340013041206801E-2</v>
      </c>
    </row>
    <row r="123" spans="1:33" ht="15.75" customHeight="1" x14ac:dyDescent="0.2">
      <c r="A123" s="2" t="s">
        <v>34</v>
      </c>
      <c r="B123" s="29">
        <v>2.6761166666666698</v>
      </c>
      <c r="C123" s="29">
        <v>4.1540265606597598E-2</v>
      </c>
      <c r="D123" s="29">
        <v>0.13539230769230801</v>
      </c>
      <c r="E123" s="30">
        <v>2400</v>
      </c>
      <c r="F123" s="4">
        <v>6.0977384615384604</v>
      </c>
      <c r="G123" s="5">
        <v>9.5501393386456704E-2</v>
      </c>
      <c r="H123" s="6">
        <v>34.834026176120801</v>
      </c>
      <c r="I123" s="6">
        <v>7.7450760934933902E-2</v>
      </c>
      <c r="J123" s="7">
        <v>12.682489649067501</v>
      </c>
      <c r="K123" s="8">
        <v>4.7425309251954997E-2</v>
      </c>
      <c r="L123" s="9">
        <v>12.3431181476235</v>
      </c>
      <c r="M123" s="10">
        <v>6.1321588523595601E-2</v>
      </c>
      <c r="N123" s="38">
        <v>12.3431181476235</v>
      </c>
      <c r="O123" s="38">
        <v>0</v>
      </c>
      <c r="P123" s="33">
        <v>20.086749999999999</v>
      </c>
      <c r="Q123" s="33">
        <v>2.3261824949904499E-2</v>
      </c>
      <c r="R123" s="33">
        <v>19.658539999999999</v>
      </c>
      <c r="S123" s="33">
        <v>5.6229782144340802E-2</v>
      </c>
      <c r="T123" s="35">
        <v>20.02553</v>
      </c>
      <c r="U123" s="35">
        <v>1.5060212481911501E-3</v>
      </c>
      <c r="V123" s="35">
        <v>19.908930000000002</v>
      </c>
      <c r="W123" s="35">
        <v>9.1912219535815104E-2</v>
      </c>
      <c r="X123" s="39">
        <v>20.007439999999999</v>
      </c>
      <c r="Y123" s="39">
        <v>8.6384257825131705E-3</v>
      </c>
      <c r="Z123" s="39">
        <v>19.83568</v>
      </c>
      <c r="AA123" s="39">
        <v>7.4798018690336504E-2</v>
      </c>
      <c r="AB123" s="40">
        <v>20.685644301265999</v>
      </c>
      <c r="AC123" s="41">
        <v>0</v>
      </c>
      <c r="AD123" s="42">
        <v>2.6759059998046401E-2</v>
      </c>
      <c r="AE123" s="5">
        <v>6.0517404760702404E-3</v>
      </c>
      <c r="AF123" s="43">
        <v>0.84996430126599898</v>
      </c>
      <c r="AG123" s="44">
        <v>7.5295192409608205E-2</v>
      </c>
    </row>
    <row r="124" spans="1:33" ht="15.75" customHeight="1" x14ac:dyDescent="0.2">
      <c r="A124" s="2" t="s">
        <v>34</v>
      </c>
      <c r="B124" s="29">
        <v>3.5263399999999998</v>
      </c>
      <c r="C124" s="29">
        <v>3.2285469727968301E-2</v>
      </c>
      <c r="D124" s="29">
        <v>0.11089696969696999</v>
      </c>
      <c r="E124" s="30">
        <v>2400</v>
      </c>
      <c r="F124" s="4">
        <v>8.1970632727272701</v>
      </c>
      <c r="G124" s="5">
        <v>7.6966796744236995E-2</v>
      </c>
      <c r="H124" s="6">
        <v>34.834026176120801</v>
      </c>
      <c r="I124" s="6">
        <v>7.7450760934933902E-2</v>
      </c>
      <c r="J124" s="7">
        <v>12.6757592543056</v>
      </c>
      <c r="K124" s="8">
        <v>4.7847258625085501E-2</v>
      </c>
      <c r="L124" s="9">
        <v>12.2644435649509</v>
      </c>
      <c r="M124" s="10">
        <v>5.4929726149513101E-2</v>
      </c>
      <c r="N124" s="38">
        <v>12.2644435649509</v>
      </c>
      <c r="O124" s="38">
        <v>0</v>
      </c>
      <c r="P124" s="33">
        <v>20.086749999999999</v>
      </c>
      <c r="Q124" s="33">
        <v>2.3261824949904499E-2</v>
      </c>
      <c r="R124" s="33">
        <v>19.658539999999999</v>
      </c>
      <c r="S124" s="33">
        <v>5.6229782144340802E-2</v>
      </c>
      <c r="T124" s="35">
        <v>20.026299999999999</v>
      </c>
      <c r="U124" s="35">
        <v>1.7345258718163E-2</v>
      </c>
      <c r="V124" s="35">
        <v>19.8691</v>
      </c>
      <c r="W124" s="35">
        <v>6.4508325044136797E-2</v>
      </c>
      <c r="X124" s="39">
        <v>20.016210000000001</v>
      </c>
      <c r="Y124" s="39">
        <v>1.28804852393075E-2</v>
      </c>
      <c r="Z124" s="39">
        <v>19.884160000000001</v>
      </c>
      <c r="AA124" s="39">
        <v>6.16505506869163E-2</v>
      </c>
      <c r="AB124" s="40">
        <v>20.894079648558101</v>
      </c>
      <c r="AC124" s="41">
        <v>0</v>
      </c>
      <c r="AD124" s="42">
        <v>3.2448998210103303E-2</v>
      </c>
      <c r="AE124" s="5">
        <v>5.6672278467771696E-3</v>
      </c>
      <c r="AF124" s="43">
        <v>1.0099196485580999</v>
      </c>
      <c r="AG124" s="44">
        <v>6.2981721951690495E-2</v>
      </c>
    </row>
    <row r="125" spans="1:33" ht="15.75" customHeight="1" x14ac:dyDescent="0.2">
      <c r="A125" s="2" t="s">
        <v>34</v>
      </c>
      <c r="B125" s="29">
        <v>3.4117769230769199</v>
      </c>
      <c r="C125" s="29">
        <v>3.1708257437828201E-2</v>
      </c>
      <c r="D125" s="29">
        <v>0.132227272727273</v>
      </c>
      <c r="E125" s="30">
        <v>2400</v>
      </c>
      <c r="F125" s="4">
        <v>7.8709191608391604</v>
      </c>
      <c r="G125" s="5">
        <v>7.49658546464404E-2</v>
      </c>
      <c r="H125" s="6">
        <v>34.834026176120801</v>
      </c>
      <c r="I125" s="6">
        <v>7.7450760934933902E-2</v>
      </c>
      <c r="J125" s="7">
        <v>12.7027438522961</v>
      </c>
      <c r="K125" s="8">
        <v>4.8145175691900001E-2</v>
      </c>
      <c r="L125" s="9">
        <v>12.2127263719361</v>
      </c>
      <c r="M125" s="10">
        <v>5.6953976964887201E-2</v>
      </c>
      <c r="N125" s="38">
        <v>12.2127263719361</v>
      </c>
      <c r="O125" s="38">
        <v>0</v>
      </c>
      <c r="P125" s="33">
        <v>20.086749999999999</v>
      </c>
      <c r="Q125" s="33">
        <v>2.3261824949904499E-2</v>
      </c>
      <c r="R125" s="33">
        <v>19.658539999999999</v>
      </c>
      <c r="S125" s="33">
        <v>5.6229782144340802E-2</v>
      </c>
      <c r="T125" s="35">
        <v>20.025269999999999</v>
      </c>
      <c r="U125" s="35">
        <v>1.6018492438429399E-2</v>
      </c>
      <c r="V125" s="35">
        <v>19.833189999999998</v>
      </c>
      <c r="W125" s="35">
        <v>6.8698652825219905E-2</v>
      </c>
      <c r="X125" s="39">
        <v>20.02094</v>
      </c>
      <c r="Y125" s="39">
        <v>6.3545574196796802E-3</v>
      </c>
      <c r="Z125" s="39">
        <v>19.84027</v>
      </c>
      <c r="AA125" s="39">
        <v>7.9795263643902603E-2</v>
      </c>
      <c r="AB125" s="40">
        <v>21.0314233965507</v>
      </c>
      <c r="AC125" s="41">
        <v>0</v>
      </c>
      <c r="AD125" s="42">
        <v>3.8575719234977497E-2</v>
      </c>
      <c r="AE125" s="5">
        <v>5.7776189604358697E-3</v>
      </c>
      <c r="AF125" s="43">
        <v>1.1911533965507</v>
      </c>
      <c r="AG125" s="44">
        <v>8.0047888791647301E-2</v>
      </c>
    </row>
    <row r="126" spans="1:33" ht="15.75" customHeight="1" x14ac:dyDescent="0.2">
      <c r="A126" s="2" t="s">
        <v>34</v>
      </c>
      <c r="B126" s="29">
        <v>32.640825</v>
      </c>
      <c r="C126" s="29">
        <v>0.110999102098471</v>
      </c>
      <c r="D126" s="29">
        <v>0.213592307692308</v>
      </c>
      <c r="E126" s="30">
        <v>2400</v>
      </c>
      <c r="F126" s="4">
        <v>77.825358461538499</v>
      </c>
      <c r="G126" s="5">
        <v>0.31037106776573897</v>
      </c>
      <c r="H126" s="6">
        <v>34.834026176120801</v>
      </c>
      <c r="I126" s="6">
        <v>7.7450760934933902E-2</v>
      </c>
      <c r="J126" s="7">
        <v>12.7045482840161</v>
      </c>
      <c r="K126" s="8">
        <v>5.9588634614278102E-2</v>
      </c>
      <c r="L126" s="9">
        <v>8.6822043291116398</v>
      </c>
      <c r="M126" s="10">
        <v>4.7150979547121601E-2</v>
      </c>
      <c r="N126" s="38">
        <v>8.6822043291116398</v>
      </c>
      <c r="O126" s="38">
        <v>0</v>
      </c>
      <c r="P126" s="33">
        <v>20.086749999999999</v>
      </c>
      <c r="Q126" s="33">
        <v>2.3261824949904499E-2</v>
      </c>
      <c r="R126" s="33">
        <v>19.658539999999999</v>
      </c>
      <c r="S126" s="33">
        <v>5.6229782144340802E-2</v>
      </c>
      <c r="T126" s="35">
        <v>20.019349999999999</v>
      </c>
      <c r="U126" s="35">
        <v>1.4773777445190201E-2</v>
      </c>
      <c r="V126" s="35">
        <v>19.87501</v>
      </c>
      <c r="W126" s="35">
        <v>7.4951857215147702E-2</v>
      </c>
      <c r="X126" s="39">
        <v>20.030429999999999</v>
      </c>
      <c r="Y126" s="39">
        <v>1.06351351660425E-2</v>
      </c>
      <c r="Z126" s="39">
        <v>19.876480000000001</v>
      </c>
      <c r="AA126" s="39">
        <v>9.5680915547458806E-2</v>
      </c>
      <c r="AB126" s="40">
        <v>31.3646919652073</v>
      </c>
      <c r="AC126" s="41">
        <v>0</v>
      </c>
      <c r="AD126" s="42">
        <v>0.31660660930110102</v>
      </c>
      <c r="AE126" s="5">
        <v>4.90391049367319E-3</v>
      </c>
      <c r="AF126" s="43">
        <v>11.4882119652073</v>
      </c>
      <c r="AG126" s="44">
        <v>9.6270159966626898E-2</v>
      </c>
    </row>
    <row r="127" spans="1:33" ht="15.75" customHeight="1" x14ac:dyDescent="0.2">
      <c r="A127" s="2" t="s">
        <v>34</v>
      </c>
      <c r="B127" s="29">
        <v>32.421855555555602</v>
      </c>
      <c r="C127" s="29">
        <v>9.1928805484341999E-2</v>
      </c>
      <c r="D127" s="29">
        <v>0.15935769230769201</v>
      </c>
      <c r="E127" s="30">
        <v>2400</v>
      </c>
      <c r="F127" s="4">
        <v>77.429994871794904</v>
      </c>
      <c r="G127" s="5">
        <v>0.27243641410952901</v>
      </c>
      <c r="H127" s="6">
        <v>34.834026176120801</v>
      </c>
      <c r="I127" s="6">
        <v>7.7450760934933902E-2</v>
      </c>
      <c r="J127" s="7">
        <v>12.679126308167501</v>
      </c>
      <c r="K127" s="8">
        <v>5.4987625501968701E-2</v>
      </c>
      <c r="L127" s="9">
        <v>8.6161192288102804</v>
      </c>
      <c r="M127" s="10">
        <v>4.7228946634783303E-2</v>
      </c>
      <c r="N127" s="38">
        <v>8.6161192288102804</v>
      </c>
      <c r="O127" s="38">
        <v>0</v>
      </c>
      <c r="P127" s="33">
        <v>20.086749999999999</v>
      </c>
      <c r="Q127" s="33">
        <v>2.3261824949904499E-2</v>
      </c>
      <c r="R127" s="33">
        <v>19.658539999999999</v>
      </c>
      <c r="S127" s="33">
        <v>5.6229782144340802E-2</v>
      </c>
      <c r="T127" s="35">
        <v>20.023019999999999</v>
      </c>
      <c r="U127" s="35">
        <v>9.8628393477739607E-3</v>
      </c>
      <c r="V127" s="35">
        <v>19.88768</v>
      </c>
      <c r="W127" s="35">
        <v>8.1297574379559201E-2</v>
      </c>
      <c r="X127" s="39">
        <v>20.02543</v>
      </c>
      <c r="Y127" s="39">
        <v>1.08496128963204E-2</v>
      </c>
      <c r="Z127" s="39">
        <v>19.834409999999998</v>
      </c>
      <c r="AA127" s="39">
        <v>9.7381029466729302E-2</v>
      </c>
      <c r="AB127" s="40">
        <v>31.5825285947193</v>
      </c>
      <c r="AC127" s="41">
        <v>0</v>
      </c>
      <c r="AD127" s="42">
        <v>0.32044850572550498</v>
      </c>
      <c r="AE127" s="5">
        <v>4.7498083649459098E-3</v>
      </c>
      <c r="AF127" s="43">
        <v>11.748118594719299</v>
      </c>
      <c r="AG127" s="44">
        <v>9.7983564948413607E-2</v>
      </c>
    </row>
    <row r="128" spans="1:33" ht="15.75" customHeight="1" x14ac:dyDescent="0.2">
      <c r="A128" s="2" t="s">
        <v>34</v>
      </c>
      <c r="B128" s="29">
        <v>32.187660000000001</v>
      </c>
      <c r="C128" s="29">
        <v>4.7743043705049802E-2</v>
      </c>
      <c r="D128" s="29">
        <v>0.13149</v>
      </c>
      <c r="E128" s="30">
        <v>2400</v>
      </c>
      <c r="F128" s="4">
        <v>76.934808000000004</v>
      </c>
      <c r="G128" s="5">
        <v>0.196754248499067</v>
      </c>
      <c r="H128" s="6">
        <v>34.834026176120801</v>
      </c>
      <c r="I128" s="6">
        <v>7.7450760934933902E-2</v>
      </c>
      <c r="J128" s="7">
        <v>12.6998007969661</v>
      </c>
      <c r="K128" s="8">
        <v>5.3499958772153099E-2</v>
      </c>
      <c r="L128" s="9">
        <v>8.7138329001269099</v>
      </c>
      <c r="M128" s="10">
        <v>4.8882792380787903E-2</v>
      </c>
      <c r="N128" s="38">
        <v>8.7138329001269099</v>
      </c>
      <c r="O128" s="38">
        <v>0</v>
      </c>
      <c r="P128" s="33">
        <v>20.086749999999999</v>
      </c>
      <c r="Q128" s="33">
        <v>2.3261824949904499E-2</v>
      </c>
      <c r="R128" s="33">
        <v>19.658539999999999</v>
      </c>
      <c r="S128" s="33">
        <v>5.6229782144340802E-2</v>
      </c>
      <c r="T128" s="35">
        <v>20.023299999999999</v>
      </c>
      <c r="U128" s="35">
        <v>6.8268587212576698E-3</v>
      </c>
      <c r="V128" s="35">
        <v>19.82396</v>
      </c>
      <c r="W128" s="35">
        <v>5.68410450290978E-2</v>
      </c>
      <c r="X128" s="39">
        <v>20.024370000000001</v>
      </c>
      <c r="Y128" s="39">
        <v>9.0373724057383198E-3</v>
      </c>
      <c r="Z128" s="39">
        <v>19.866430000000001</v>
      </c>
      <c r="AA128" s="39">
        <v>8.6195000435060204E-2</v>
      </c>
      <c r="AB128" s="40">
        <v>31.2608321482662</v>
      </c>
      <c r="AC128" s="41">
        <v>0</v>
      </c>
      <c r="AD128" s="42">
        <v>0.31386066290042902</v>
      </c>
      <c r="AE128" s="5">
        <v>4.8135637611129998E-3</v>
      </c>
      <c r="AF128" s="43">
        <v>11.394402148266201</v>
      </c>
      <c r="AG128" s="44">
        <v>8.6667480637203406E-2</v>
      </c>
    </row>
    <row r="129" spans="1:33" ht="15.75" customHeight="1" x14ac:dyDescent="0.2">
      <c r="A129" s="2" t="s">
        <v>34</v>
      </c>
      <c r="B129" s="29">
        <v>88.343688888888906</v>
      </c>
      <c r="C129" s="29">
        <v>0.2387060558744</v>
      </c>
      <c r="D129" s="29">
        <v>0.48862941176470598</v>
      </c>
      <c r="E129" s="30">
        <v>2400</v>
      </c>
      <c r="F129" s="4">
        <v>210.85214274509801</v>
      </c>
      <c r="G129" s="5">
        <v>0.71940971124788999</v>
      </c>
      <c r="H129" s="6">
        <v>34.834026176120801</v>
      </c>
      <c r="I129" s="6">
        <v>7.7450760934933902E-2</v>
      </c>
      <c r="J129" s="7">
        <v>12.672450501639601</v>
      </c>
      <c r="K129" s="8">
        <v>4.7723283853235099E-2</v>
      </c>
      <c r="L129" s="9">
        <v>4.4957884510590604</v>
      </c>
      <c r="M129" s="10">
        <v>3.7547699028282297E-2</v>
      </c>
      <c r="N129" s="38">
        <v>4.4957884510590604</v>
      </c>
      <c r="O129" s="38">
        <v>0</v>
      </c>
      <c r="P129" s="33">
        <v>20.086749999999999</v>
      </c>
      <c r="Q129" s="33">
        <v>2.3261824949904499E-2</v>
      </c>
      <c r="R129" s="33">
        <v>19.658539999999999</v>
      </c>
      <c r="S129" s="33">
        <v>5.6229782144340802E-2</v>
      </c>
      <c r="T129" s="35">
        <v>20.020219999999998</v>
      </c>
      <c r="U129" s="35">
        <v>1.8034345011672E-2</v>
      </c>
      <c r="V129" s="35">
        <v>19.872630000000001</v>
      </c>
      <c r="W129" s="35">
        <v>6.7973289607020607E-2</v>
      </c>
      <c r="X129" s="39">
        <v>20.064260000000001</v>
      </c>
      <c r="Y129" s="39">
        <v>9.9154626720089102E-3</v>
      </c>
      <c r="Z129" s="39">
        <v>19.876719999999999</v>
      </c>
      <c r="AA129" s="39">
        <v>7.6614121413744296E-2</v>
      </c>
      <c r="AB129" s="40">
        <v>47.305328616033698</v>
      </c>
      <c r="AC129" s="41">
        <v>0</v>
      </c>
      <c r="AD129" s="42">
        <v>0.64523132676845796</v>
      </c>
      <c r="AE129" s="5">
        <v>3.2502267820597899E-3</v>
      </c>
      <c r="AF129" s="43">
        <v>27.428608616033699</v>
      </c>
      <c r="AG129" s="44">
        <v>7.7253090553064299E-2</v>
      </c>
    </row>
    <row r="130" spans="1:33" ht="15.75" customHeight="1" x14ac:dyDescent="0.2">
      <c r="A130" s="2" t="s">
        <v>34</v>
      </c>
      <c r="B130" s="29">
        <v>88.559622222222202</v>
      </c>
      <c r="C130" s="29">
        <v>6.8804319954816007E-2</v>
      </c>
      <c r="D130" s="29">
        <v>0.28255384615384599</v>
      </c>
      <c r="E130" s="30">
        <v>2400</v>
      </c>
      <c r="F130" s="4">
        <v>211.86496410256399</v>
      </c>
      <c r="G130" s="5">
        <v>0.47107890629879601</v>
      </c>
      <c r="H130" s="6">
        <v>34.834026176120801</v>
      </c>
      <c r="I130" s="6">
        <v>7.7450760934933902E-2</v>
      </c>
      <c r="J130" s="7">
        <v>12.598576143092901</v>
      </c>
      <c r="K130" s="8">
        <v>5.2021384688419402E-2</v>
      </c>
      <c r="L130" s="9">
        <v>4.8083393087398898</v>
      </c>
      <c r="M130" s="10">
        <v>1.9328174556814501E-2</v>
      </c>
      <c r="N130" s="38">
        <v>4.8083393087398898</v>
      </c>
      <c r="O130" s="38">
        <v>0</v>
      </c>
      <c r="P130" s="33">
        <v>20.086749999999999</v>
      </c>
      <c r="Q130" s="33">
        <v>2.3261824949904499E-2</v>
      </c>
      <c r="R130" s="33">
        <v>19.658539999999999</v>
      </c>
      <c r="S130" s="33">
        <v>5.6229782144340802E-2</v>
      </c>
      <c r="T130" s="35">
        <v>20.031210000000002</v>
      </c>
      <c r="U130" s="35">
        <v>4.8206742267027898E-3</v>
      </c>
      <c r="V130" s="35">
        <v>19.84862</v>
      </c>
      <c r="W130" s="35">
        <v>8.1434990022717299E-2</v>
      </c>
      <c r="X130" s="39">
        <v>20.05123</v>
      </c>
      <c r="Y130" s="39">
        <v>7.6214237515037E-3</v>
      </c>
      <c r="Z130" s="39">
        <v>19.816240000000001</v>
      </c>
      <c r="AA130" s="39">
        <v>3.04547927262694E-2</v>
      </c>
      <c r="AB130" s="40">
        <v>45.840796432901797</v>
      </c>
      <c r="AC130" s="41">
        <v>0</v>
      </c>
      <c r="AD130" s="42">
        <v>0.61834264014223295</v>
      </c>
      <c r="AE130" s="5">
        <v>2.1993535231807598E-3</v>
      </c>
      <c r="AF130" s="43">
        <v>26.0245564329018</v>
      </c>
      <c r="AG130" s="44">
        <v>3.1393956424764502E-2</v>
      </c>
    </row>
    <row r="131" spans="1:33" ht="15.75" customHeight="1" x14ac:dyDescent="0.2">
      <c r="A131" s="2" t="s">
        <v>34</v>
      </c>
      <c r="B131" s="29">
        <v>87.896669230769305</v>
      </c>
      <c r="C131" s="29">
        <v>0.108484172306496</v>
      </c>
      <c r="D131" s="29">
        <v>0.17889090909090899</v>
      </c>
      <c r="E131" s="30">
        <v>2400</v>
      </c>
      <c r="F131" s="4">
        <v>210.52266797202799</v>
      </c>
      <c r="G131" s="5">
        <v>0.50977734683766296</v>
      </c>
      <c r="H131" s="6">
        <v>34.834026176120801</v>
      </c>
      <c r="I131" s="6">
        <v>7.7450760934933902E-2</v>
      </c>
      <c r="J131" s="7">
        <v>12.626248497787801</v>
      </c>
      <c r="K131" s="8">
        <v>4.61721457235309E-2</v>
      </c>
      <c r="L131" s="9">
        <v>4.7290779156743801</v>
      </c>
      <c r="M131" s="10">
        <v>2.3096339252224402E-2</v>
      </c>
      <c r="N131" s="38">
        <v>4.7290779156743801</v>
      </c>
      <c r="O131" s="38">
        <v>0</v>
      </c>
      <c r="P131" s="33">
        <v>20.086749999999999</v>
      </c>
      <c r="Q131" s="33">
        <v>2.3261824949904499E-2</v>
      </c>
      <c r="R131" s="33">
        <v>19.658539999999999</v>
      </c>
      <c r="S131" s="33">
        <v>5.6229782144340802E-2</v>
      </c>
      <c r="T131" s="35">
        <v>20.026019999999999</v>
      </c>
      <c r="U131" s="35">
        <v>1.57875140538342E-2</v>
      </c>
      <c r="V131" s="35">
        <v>19.840769999999999</v>
      </c>
      <c r="W131" s="35">
        <v>6.9979540581515606E-2</v>
      </c>
      <c r="X131" s="39">
        <v>20.0458</v>
      </c>
      <c r="Y131" s="39">
        <v>1.14999999999998E-2</v>
      </c>
      <c r="Z131" s="39">
        <v>19.891449999999999</v>
      </c>
      <c r="AA131" s="39">
        <v>2.06499999999998E-2</v>
      </c>
      <c r="AB131" s="40">
        <v>46.208428788084099</v>
      </c>
      <c r="AC131" s="41">
        <v>0</v>
      </c>
      <c r="AD131" s="42">
        <v>0.62545660997382302</v>
      </c>
      <c r="AE131" s="5">
        <v>2.2851731284312098E-3</v>
      </c>
      <c r="AF131" s="43">
        <v>26.3169787880841</v>
      </c>
      <c r="AG131" s="44">
        <v>2.3636253933311601E-2</v>
      </c>
    </row>
    <row r="132" spans="1:33" ht="15.75" customHeight="1" x14ac:dyDescent="0.2">
      <c r="A132" s="2" t="s">
        <v>34</v>
      </c>
      <c r="B132" s="29">
        <v>86.761718181818196</v>
      </c>
      <c r="C132" s="29">
        <v>0.20308057584143999</v>
      </c>
      <c r="D132" s="29">
        <v>0.171370588235294</v>
      </c>
      <c r="E132" s="30">
        <v>2400</v>
      </c>
      <c r="F132" s="4">
        <v>207.81683422459901</v>
      </c>
      <c r="G132" s="5">
        <v>0.65120044742086702</v>
      </c>
      <c r="H132" s="6">
        <v>34.834026176120801</v>
      </c>
      <c r="I132" s="6">
        <v>7.7450760934933902E-2</v>
      </c>
      <c r="J132" s="7">
        <v>12.5847951626042</v>
      </c>
      <c r="K132" s="8">
        <v>4.7071052536604999E-2</v>
      </c>
      <c r="L132" s="9">
        <v>4.9095461721047897</v>
      </c>
      <c r="M132" s="10">
        <v>2.12838460835203E-2</v>
      </c>
      <c r="N132" s="38">
        <v>4.9095461721047897</v>
      </c>
      <c r="O132" s="38">
        <v>0</v>
      </c>
      <c r="P132" s="33">
        <v>20.086749999999999</v>
      </c>
      <c r="Q132" s="33">
        <v>2.3261824949904499E-2</v>
      </c>
      <c r="R132" s="33">
        <v>19.658539999999999</v>
      </c>
      <c r="S132" s="33">
        <v>5.6229782144340802E-2</v>
      </c>
      <c r="T132" s="35">
        <v>20.023389999999999</v>
      </c>
      <c r="U132" s="35">
        <v>6.5684777536353196E-3</v>
      </c>
      <c r="V132" s="35">
        <v>19.848559999999999</v>
      </c>
      <c r="W132" s="35">
        <v>8.0700299875528E-2</v>
      </c>
      <c r="X132" s="39">
        <v>20.051680000000001</v>
      </c>
      <c r="Y132" s="39">
        <v>1.27087214148392E-2</v>
      </c>
      <c r="Z132" s="39">
        <v>19.849080000000001</v>
      </c>
      <c r="AA132" s="39">
        <v>9.3390971726392602E-2</v>
      </c>
      <c r="AB132" s="40">
        <v>45.375048018934699</v>
      </c>
      <c r="AC132" s="41">
        <v>0</v>
      </c>
      <c r="AD132" s="42">
        <v>0.60988271094840296</v>
      </c>
      <c r="AE132" s="5">
        <v>2.2337018902830702E-3</v>
      </c>
      <c r="AF132" s="43">
        <v>25.525968018934702</v>
      </c>
      <c r="AG132" s="44">
        <v>9.4251711920791403E-2</v>
      </c>
    </row>
    <row r="133" spans="1:33" ht="15.75" customHeight="1" x14ac:dyDescent="0.2">
      <c r="A133" s="2" t="s">
        <v>34</v>
      </c>
      <c r="B133" s="29">
        <v>64.670659999999998</v>
      </c>
      <c r="C133" s="29">
        <v>0.115610074532167</v>
      </c>
      <c r="D133" s="29">
        <v>0.138081818181818</v>
      </c>
      <c r="E133" s="30">
        <v>2400</v>
      </c>
      <c r="F133" s="4">
        <v>154.878187636364</v>
      </c>
      <c r="G133" s="5">
        <v>0.42516973926658702</v>
      </c>
      <c r="H133" s="6">
        <v>34.834026176120801</v>
      </c>
      <c r="I133" s="6">
        <v>7.7450760934933902E-2</v>
      </c>
      <c r="J133" s="7">
        <v>12.566725891146801</v>
      </c>
      <c r="K133" s="8">
        <v>4.7202506467689698E-2</v>
      </c>
      <c r="L133" s="9">
        <v>6.4949190279123599</v>
      </c>
      <c r="M133" s="10">
        <v>5.0818308942625498E-2</v>
      </c>
      <c r="N133" s="38">
        <v>6.4949190279123599</v>
      </c>
      <c r="O133" s="38">
        <v>0</v>
      </c>
      <c r="P133" s="33">
        <v>20.086749999999999</v>
      </c>
      <c r="Q133" s="33">
        <v>2.3261824949904499E-2</v>
      </c>
      <c r="R133" s="33">
        <v>19.658539999999999</v>
      </c>
      <c r="S133" s="33">
        <v>5.6229782144340802E-2</v>
      </c>
      <c r="T133" s="35">
        <v>20.015820000000001</v>
      </c>
      <c r="U133" s="35">
        <v>8.8540160379338897E-3</v>
      </c>
      <c r="V133" s="35">
        <v>19.847290000000001</v>
      </c>
      <c r="W133" s="35">
        <v>8.98897040822806E-2</v>
      </c>
      <c r="X133" s="39">
        <v>20.025069999999999</v>
      </c>
      <c r="Y133" s="39">
        <v>1.5379405060014799E-2</v>
      </c>
      <c r="Z133" s="39">
        <v>19.867039999999999</v>
      </c>
      <c r="AA133" s="39">
        <v>6.9507527649888101E-2</v>
      </c>
      <c r="AB133" s="40">
        <v>38.586898903237802</v>
      </c>
      <c r="AC133" s="41">
        <v>0</v>
      </c>
      <c r="AD133" s="42">
        <v>0.48316537782621699</v>
      </c>
      <c r="AE133" s="5">
        <v>4.4857138733231201E-3</v>
      </c>
      <c r="AF133" s="43">
        <v>18.7198589032378</v>
      </c>
      <c r="AG133" s="44">
        <v>7.1188640245477205E-2</v>
      </c>
    </row>
    <row r="134" spans="1:33" ht="15.75" customHeight="1" x14ac:dyDescent="0.2">
      <c r="A134" s="2" t="s">
        <v>34</v>
      </c>
      <c r="B134" s="29">
        <v>64.471851851851895</v>
      </c>
      <c r="C134" s="29">
        <v>9.98409595705958E-2</v>
      </c>
      <c r="D134" s="29">
        <v>0.25714285714285701</v>
      </c>
      <c r="E134" s="30">
        <v>2400</v>
      </c>
      <c r="F134" s="4">
        <v>154.11530158730201</v>
      </c>
      <c r="G134" s="5">
        <v>0.400060066088193</v>
      </c>
      <c r="H134" s="6">
        <v>34.834026176120801</v>
      </c>
      <c r="I134" s="6">
        <v>7.7450760934933902E-2</v>
      </c>
      <c r="J134" s="7">
        <v>12.6473265801776</v>
      </c>
      <c r="K134" s="8">
        <v>7.0616622450303299E-2</v>
      </c>
      <c r="L134" s="9">
        <v>6.5547526184895899</v>
      </c>
      <c r="M134" s="10">
        <v>4.6763243839666402E-2</v>
      </c>
      <c r="N134" s="38">
        <v>6.5547526184895899</v>
      </c>
      <c r="O134" s="38">
        <v>0</v>
      </c>
      <c r="P134" s="33">
        <v>20.086749999999999</v>
      </c>
      <c r="Q134" s="33">
        <v>2.3261824949904499E-2</v>
      </c>
      <c r="R134" s="33">
        <v>19.658539999999999</v>
      </c>
      <c r="S134" s="33">
        <v>5.6229782144340802E-2</v>
      </c>
      <c r="T134" s="35">
        <v>20.019300000000001</v>
      </c>
      <c r="U134" s="35">
        <v>1.1771745834837101E-2</v>
      </c>
      <c r="V134" s="35">
        <v>19.831939999999999</v>
      </c>
      <c r="W134" s="35">
        <v>8.3057127328122496E-2</v>
      </c>
      <c r="X134" s="39">
        <v>20.02693</v>
      </c>
      <c r="Y134" s="39">
        <v>1.6039267439630099E-2</v>
      </c>
      <c r="Z134" s="39">
        <v>19.847020000000001</v>
      </c>
      <c r="AA134" s="39">
        <v>6.6589786003560802E-2</v>
      </c>
      <c r="AB134" s="40">
        <v>38.348307253473003</v>
      </c>
      <c r="AC134" s="41">
        <v>0</v>
      </c>
      <c r="AD134" s="42">
        <v>0.48172820738550598</v>
      </c>
      <c r="AE134" s="5">
        <v>4.6952460446813404E-3</v>
      </c>
      <c r="AF134" s="43">
        <v>18.501287253472999</v>
      </c>
      <c r="AG134" s="44">
        <v>6.8494216544172606E-2</v>
      </c>
    </row>
    <row r="135" spans="1:33" ht="15.75" customHeight="1" x14ac:dyDescent="0.2">
      <c r="A135" s="2" t="s">
        <v>34</v>
      </c>
      <c r="B135" s="29">
        <v>64.154869230769194</v>
      </c>
      <c r="C135" s="29">
        <v>0.101516742335238</v>
      </c>
      <c r="D135" s="29">
        <v>0</v>
      </c>
      <c r="E135" s="30">
        <v>2400</v>
      </c>
      <c r="F135" s="4">
        <v>153.97168615384601</v>
      </c>
      <c r="G135" s="5">
        <v>0.40281102174932598</v>
      </c>
      <c r="H135" s="6">
        <v>34.834026176120801</v>
      </c>
      <c r="I135" s="6">
        <v>7.7450760934933902E-2</v>
      </c>
      <c r="J135" s="7">
        <v>12.6059463064643</v>
      </c>
      <c r="K135" s="8">
        <v>6.9839930346611095E-2</v>
      </c>
      <c r="L135" s="9">
        <v>6.5073720304143299</v>
      </c>
      <c r="M135" s="10">
        <v>5.3701694301558599E-2</v>
      </c>
      <c r="N135" s="38">
        <v>6.5073720304143299</v>
      </c>
      <c r="O135" s="38">
        <v>0</v>
      </c>
      <c r="P135" s="33">
        <v>20.086749999999999</v>
      </c>
      <c r="Q135" s="33">
        <v>2.3261824949904499E-2</v>
      </c>
      <c r="R135" s="33">
        <v>19.658539999999999</v>
      </c>
      <c r="S135" s="33">
        <v>5.6229782144340802E-2</v>
      </c>
      <c r="T135" s="35">
        <v>20.01784</v>
      </c>
      <c r="U135" s="35">
        <v>1.0276010899177099E-2</v>
      </c>
      <c r="V135" s="35">
        <v>19.851420000000001</v>
      </c>
      <c r="W135" s="35">
        <v>7.3966165237897202E-2</v>
      </c>
      <c r="X135" s="39">
        <v>20.03041</v>
      </c>
      <c r="Y135" s="39">
        <v>9.3058529969045293E-3</v>
      </c>
      <c r="Z135" s="39">
        <v>19.86722</v>
      </c>
      <c r="AA135" s="39">
        <v>8.4356099957264397E-2</v>
      </c>
      <c r="AB135" s="40">
        <v>38.537141953300498</v>
      </c>
      <c r="AC135" s="41">
        <v>0</v>
      </c>
      <c r="AD135" s="42">
        <v>0.48378551897548799</v>
      </c>
      <c r="AE135" s="5">
        <v>5.13100016205424E-3</v>
      </c>
      <c r="AF135" s="43">
        <v>18.669921953300499</v>
      </c>
      <c r="AG135" s="44">
        <v>8.48678413770491E-2</v>
      </c>
    </row>
    <row r="136" spans="1:33" ht="15.75" customHeight="1" x14ac:dyDescent="0.2">
      <c r="A136" s="2" t="s">
        <v>34</v>
      </c>
      <c r="B136" s="29">
        <v>41.239983333333299</v>
      </c>
      <c r="C136" s="29">
        <v>0.397547091130934</v>
      </c>
      <c r="D136" s="29">
        <v>0.15801000000000001</v>
      </c>
      <c r="E136" s="30">
        <v>2400</v>
      </c>
      <c r="F136" s="4">
        <v>98.596736000000007</v>
      </c>
      <c r="G136" s="5">
        <v>0.97240033020663796</v>
      </c>
      <c r="H136" s="6">
        <v>34.834026176120801</v>
      </c>
      <c r="I136" s="6">
        <v>7.7450760934933902E-2</v>
      </c>
      <c r="J136" s="7">
        <v>12.3360522142638</v>
      </c>
      <c r="K136" s="8">
        <v>7.7984089359850101E-2</v>
      </c>
      <c r="L136" s="9">
        <v>8.1724418180966492</v>
      </c>
      <c r="M136" s="10">
        <v>4.5229059050509203E-2</v>
      </c>
      <c r="N136" s="38">
        <v>8.1724418180966492</v>
      </c>
      <c r="O136" s="38">
        <v>0</v>
      </c>
      <c r="P136" s="33">
        <v>20.086749999999999</v>
      </c>
      <c r="Q136" s="33">
        <v>2.3261824949904499E-2</v>
      </c>
      <c r="R136" s="33">
        <v>19.658539999999999</v>
      </c>
      <c r="S136" s="33">
        <v>5.6229782144340802E-2</v>
      </c>
      <c r="T136" s="35">
        <v>20.020430000000001</v>
      </c>
      <c r="U136" s="35">
        <v>1.7964133711371E-2</v>
      </c>
      <c r="V136" s="35">
        <v>19.851579999999998</v>
      </c>
      <c r="W136" s="35">
        <v>5.3470287076094199E-2</v>
      </c>
      <c r="X136" s="39">
        <v>20.010480000000001</v>
      </c>
      <c r="Y136" s="39">
        <v>1.0688666895361401E-2</v>
      </c>
      <c r="Z136" s="39">
        <v>19.89554</v>
      </c>
      <c r="AA136" s="39">
        <v>8.2362554598556098E-2</v>
      </c>
      <c r="AB136" s="40">
        <v>32.326719169274</v>
      </c>
      <c r="AC136" s="41">
        <v>0</v>
      </c>
      <c r="AD136" s="42">
        <v>0.33751562686747399</v>
      </c>
      <c r="AE136" s="5">
        <v>5.5661321577371798E-3</v>
      </c>
      <c r="AF136" s="43">
        <v>12.431179169273999</v>
      </c>
      <c r="AG136" s="44">
        <v>8.3053223898895898E-2</v>
      </c>
    </row>
    <row r="137" spans="1:33" ht="15.75" customHeight="1" x14ac:dyDescent="0.2">
      <c r="A137" s="2" t="s">
        <v>34</v>
      </c>
      <c r="B137" s="29">
        <v>40.408329999999999</v>
      </c>
      <c r="C137" s="29">
        <v>3.65761625470295E-2</v>
      </c>
      <c r="D137" s="29">
        <v>0.338557142857143</v>
      </c>
      <c r="E137" s="30">
        <v>2400</v>
      </c>
      <c r="F137" s="4">
        <v>96.1674548571429</v>
      </c>
      <c r="G137" s="5">
        <v>0.21844198712431601</v>
      </c>
      <c r="H137" s="6">
        <v>34.834026176120801</v>
      </c>
      <c r="I137" s="6">
        <v>7.7450760934933902E-2</v>
      </c>
      <c r="J137" s="7">
        <v>12.319175434462901</v>
      </c>
      <c r="K137" s="8">
        <v>7.5677254476728698E-2</v>
      </c>
      <c r="L137" s="9">
        <v>8.2297619744890795</v>
      </c>
      <c r="M137" s="10">
        <v>4.9841171426658303E-2</v>
      </c>
      <c r="N137" s="38">
        <v>8.2297619744890795</v>
      </c>
      <c r="O137" s="38">
        <v>0</v>
      </c>
      <c r="P137" s="33">
        <v>20.086749999999999</v>
      </c>
      <c r="Q137" s="33">
        <v>2.3261824949904499E-2</v>
      </c>
      <c r="R137" s="33">
        <v>19.658539999999999</v>
      </c>
      <c r="S137" s="33">
        <v>5.6229782144340802E-2</v>
      </c>
      <c r="T137" s="35">
        <v>20.029160000000001</v>
      </c>
      <c r="U137" s="35">
        <v>1.3834102789844699E-2</v>
      </c>
      <c r="V137" s="35">
        <v>19.839739999999999</v>
      </c>
      <c r="W137" s="35">
        <v>6.9788970475283901E-2</v>
      </c>
      <c r="X137" s="39">
        <v>20.024170000000002</v>
      </c>
      <c r="Y137" s="39">
        <v>1.85356979906336E-2</v>
      </c>
      <c r="Z137" s="39">
        <v>19.849969999999999</v>
      </c>
      <c r="AA137" s="39">
        <v>4.1328853117404397E-2</v>
      </c>
      <c r="AB137" s="40">
        <v>32.127480055361701</v>
      </c>
      <c r="AC137" s="41">
        <v>0</v>
      </c>
      <c r="AD137" s="42">
        <v>0.33195512814386002</v>
      </c>
      <c r="AE137" s="5">
        <v>5.7628190586233204E-3</v>
      </c>
      <c r="AF137" s="43">
        <v>12.2775100553617</v>
      </c>
      <c r="AG137" s="44">
        <v>4.5295101280380903E-2</v>
      </c>
    </row>
    <row r="138" spans="1:33" ht="15.75" customHeight="1" x14ac:dyDescent="0.2">
      <c r="A138" s="2" t="s">
        <v>34</v>
      </c>
      <c r="B138" s="29">
        <v>40.392009999999999</v>
      </c>
      <c r="C138" s="29">
        <v>5.6924520199996803E-2</v>
      </c>
      <c r="D138" s="29">
        <v>0.132727272727273</v>
      </c>
      <c r="E138" s="30">
        <v>2400</v>
      </c>
      <c r="F138" s="4">
        <v>96.622278545454506</v>
      </c>
      <c r="G138" s="5">
        <v>0.24302776337571899</v>
      </c>
      <c r="H138" s="6">
        <v>34.834026176120801</v>
      </c>
      <c r="I138" s="6">
        <v>7.7450760934933902E-2</v>
      </c>
      <c r="J138" s="7">
        <v>12.2763750167517</v>
      </c>
      <c r="K138" s="8">
        <v>7.6865237735728106E-2</v>
      </c>
      <c r="L138" s="9">
        <v>8.2044612635279108</v>
      </c>
      <c r="M138" s="10">
        <v>4.8124482252904201E-2</v>
      </c>
      <c r="N138" s="38">
        <v>8.2044612635279108</v>
      </c>
      <c r="O138" s="38">
        <v>0</v>
      </c>
      <c r="P138" s="33">
        <v>20.086749999999999</v>
      </c>
      <c r="Q138" s="33">
        <v>2.3261824949904499E-2</v>
      </c>
      <c r="R138" s="33">
        <v>19.658539999999999</v>
      </c>
      <c r="S138" s="33">
        <v>5.6229782144340802E-2</v>
      </c>
      <c r="T138" s="35">
        <v>20.023980000000002</v>
      </c>
      <c r="U138" s="35">
        <v>1.1519010374159E-2</v>
      </c>
      <c r="V138" s="35">
        <v>19.860810000000001</v>
      </c>
      <c r="W138" s="35">
        <v>6.6563630459884907E-2</v>
      </c>
      <c r="X138" s="39">
        <v>20.03256</v>
      </c>
      <c r="Y138" s="39">
        <v>7.3426425760758701E-3</v>
      </c>
      <c r="Z138" s="39">
        <v>19.85669</v>
      </c>
      <c r="AA138" s="39">
        <v>5.9777177082897502E-2</v>
      </c>
      <c r="AB138" s="40">
        <v>32.215312049110501</v>
      </c>
      <c r="AC138" s="41">
        <v>0</v>
      </c>
      <c r="AD138" s="42">
        <v>0.33168697988351598</v>
      </c>
      <c r="AE138" s="5">
        <v>5.7338320139486204E-3</v>
      </c>
      <c r="AF138" s="43">
        <v>12.358622049110499</v>
      </c>
      <c r="AG138" s="44">
        <v>6.0226450169340799E-2</v>
      </c>
    </row>
    <row r="139" spans="1:33" ht="15.75" customHeight="1" x14ac:dyDescent="0.2">
      <c r="A139" s="2" t="s">
        <v>34</v>
      </c>
      <c r="B139" s="29">
        <v>53.163592307692298</v>
      </c>
      <c r="C139" s="29">
        <v>0.215091156882915</v>
      </c>
      <c r="D139" s="29">
        <v>0.14144375000000001</v>
      </c>
      <c r="E139" s="30">
        <v>2400</v>
      </c>
      <c r="F139" s="4">
        <v>127.25315653846199</v>
      </c>
      <c r="G139" s="5">
        <v>0.57909364310536104</v>
      </c>
      <c r="H139" s="6">
        <v>34.834026176120801</v>
      </c>
      <c r="I139" s="6">
        <v>7.7450760934933902E-2</v>
      </c>
      <c r="J139" s="7">
        <v>12.387638840774001</v>
      </c>
      <c r="K139" s="8">
        <v>6.2948425065482302E-2</v>
      </c>
      <c r="L139" s="9">
        <v>7.0306685710842496</v>
      </c>
      <c r="M139" s="10">
        <v>4.19031156345556E-2</v>
      </c>
      <c r="N139" s="38">
        <v>7.0306685710842496</v>
      </c>
      <c r="O139" s="38">
        <v>0</v>
      </c>
      <c r="P139" s="33">
        <v>20.086749999999999</v>
      </c>
      <c r="Q139" s="33">
        <v>2.3261824949904499E-2</v>
      </c>
      <c r="R139" s="33">
        <v>19.658539999999999</v>
      </c>
      <c r="S139" s="33">
        <v>5.6229782144340802E-2</v>
      </c>
      <c r="T139" s="35">
        <v>20.02966</v>
      </c>
      <c r="U139" s="35">
        <v>1.7910678379111901E-2</v>
      </c>
      <c r="V139" s="35">
        <v>19.9025</v>
      </c>
      <c r="W139" s="35">
        <v>6.3041986009325895E-2</v>
      </c>
      <c r="X139" s="39">
        <v>20.032509999999998</v>
      </c>
      <c r="Y139" s="39">
        <v>8.0352286837401393E-3</v>
      </c>
      <c r="Z139" s="39">
        <v>19.829519999999999</v>
      </c>
      <c r="AA139" s="39">
        <v>5.2855118957391201E-2</v>
      </c>
      <c r="AB139" s="40">
        <v>36.4927111820462</v>
      </c>
      <c r="AC139" s="41">
        <v>0</v>
      </c>
      <c r="AD139" s="42">
        <v>0.43244482169250997</v>
      </c>
      <c r="AE139" s="5">
        <v>4.4452408193465303E-3</v>
      </c>
      <c r="AF139" s="43">
        <v>16.663191182046202</v>
      </c>
      <c r="AG139" s="44">
        <v>5.3462402677021299E-2</v>
      </c>
    </row>
    <row r="140" spans="1:33" ht="15.75" customHeight="1" x14ac:dyDescent="0.2"/>
    <row r="141" spans="1:33" ht="15.75" customHeight="1" x14ac:dyDescent="0.2"/>
    <row r="142" spans="1:33" ht="15.75" customHeight="1" x14ac:dyDescent="0.2"/>
    <row r="143" spans="1:33" ht="15.75" customHeight="1" x14ac:dyDescent="0.2"/>
    <row r="144" spans="1:33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9"/>
  <sheetViews>
    <sheetView topLeftCell="B1" zoomScale="86" zoomScaleNormal="55" workbookViewId="0">
      <selection activeCell="L2" sqref="L2:L42"/>
    </sheetView>
  </sheetViews>
  <sheetFormatPr baseColWidth="10" defaultColWidth="10.5" defaultRowHeight="16" x14ac:dyDescent="0.2"/>
  <cols>
    <col min="1" max="1" width="10.5" style="3"/>
    <col min="2" max="2" width="12.33203125" customWidth="1"/>
    <col min="3" max="3" width="12.6640625" customWidth="1"/>
    <col min="4" max="4" width="11.83203125" customWidth="1"/>
    <col min="5" max="5" width="13.33203125" customWidth="1"/>
    <col min="10" max="10" width="22.6640625" bestFit="1" customWidth="1"/>
    <col min="11" max="12" width="22.1640625" bestFit="1" customWidth="1"/>
  </cols>
  <sheetData>
    <row r="1" spans="1:12" x14ac:dyDescent="0.2">
      <c r="A1" s="21" t="s">
        <v>1</v>
      </c>
      <c r="B1" s="4" t="s">
        <v>5</v>
      </c>
      <c r="C1" s="21" t="s">
        <v>21</v>
      </c>
      <c r="D1" s="21" t="s">
        <v>23</v>
      </c>
      <c r="E1" s="25" t="s">
        <v>31</v>
      </c>
      <c r="F1" s="21" t="s">
        <v>4</v>
      </c>
      <c r="H1" t="s">
        <v>35</v>
      </c>
      <c r="I1" t="s">
        <v>36</v>
      </c>
      <c r="J1" s="73" t="s">
        <v>65</v>
      </c>
      <c r="K1" s="73" t="s">
        <v>66</v>
      </c>
      <c r="L1" s="73" t="s">
        <v>67</v>
      </c>
    </row>
    <row r="2" spans="1:12" x14ac:dyDescent="0.2">
      <c r="A2" s="29">
        <v>192.24444444444401</v>
      </c>
      <c r="B2" s="31">
        <v>28.744935897435901</v>
      </c>
      <c r="C2" s="35">
        <v>19.62744</v>
      </c>
      <c r="D2" s="39">
        <v>20.25422</v>
      </c>
      <c r="E2" s="43">
        <v>11.3263235428765</v>
      </c>
      <c r="F2" s="30">
        <v>150</v>
      </c>
      <c r="H2" s="63">
        <v>150</v>
      </c>
      <c r="I2" s="63">
        <v>7.5</v>
      </c>
      <c r="J2" s="63">
        <f>'f29 simulations'!D4</f>
        <v>2.8673000000000002</v>
      </c>
      <c r="K2" s="63">
        <f>'f29 simulations'!G4</f>
        <v>3.0417999999999998</v>
      </c>
      <c r="L2" s="63">
        <f>'f29 simulations'!J4</f>
        <v>3.2090000000000001</v>
      </c>
    </row>
    <row r="3" spans="1:12" x14ac:dyDescent="0.2">
      <c r="A3" s="29">
        <v>190.9375</v>
      </c>
      <c r="B3" s="31">
        <v>28.5488942307692</v>
      </c>
      <c r="C3" s="35">
        <v>19.62744</v>
      </c>
      <c r="D3" s="39">
        <v>20.270250000000001</v>
      </c>
      <c r="E3" s="43">
        <v>11.637438279666201</v>
      </c>
      <c r="F3" s="30">
        <v>150</v>
      </c>
      <c r="H3" s="63">
        <v>150</v>
      </c>
      <c r="I3" s="63">
        <v>8.25</v>
      </c>
      <c r="J3" s="63">
        <f>'f29 simulations'!D5</f>
        <v>3.1536</v>
      </c>
      <c r="K3" s="63">
        <f>'f29 simulations'!G5</f>
        <v>3.3454999999999999</v>
      </c>
      <c r="L3" s="63">
        <f>'f29 simulations'!J5</f>
        <v>3.5293999999999999</v>
      </c>
    </row>
    <row r="4" spans="1:12" x14ac:dyDescent="0.2">
      <c r="A4" s="29">
        <v>192.48888888888899</v>
      </c>
      <c r="B4" s="31">
        <v>28.781602564102599</v>
      </c>
      <c r="C4" s="35">
        <v>19.62744</v>
      </c>
      <c r="D4" s="39">
        <v>20.260269999999998</v>
      </c>
      <c r="E4" s="43">
        <v>11.731698964420399</v>
      </c>
      <c r="F4" s="30">
        <v>150</v>
      </c>
      <c r="G4" t="s">
        <v>37</v>
      </c>
      <c r="H4" s="63">
        <v>150</v>
      </c>
      <c r="I4" s="63">
        <v>9</v>
      </c>
      <c r="J4" s="63">
        <f>'f29 simulations'!D6</f>
        <v>3.4398</v>
      </c>
      <c r="K4" s="63">
        <f>'f29 simulations'!G6</f>
        <v>3.6490999999999998</v>
      </c>
      <c r="L4" s="63">
        <f>'f29 simulations'!J6</f>
        <v>3.8494999999999999</v>
      </c>
    </row>
    <row r="5" spans="1:12" x14ac:dyDescent="0.2">
      <c r="A5" s="29">
        <v>190.65555555555599</v>
      </c>
      <c r="B5" s="31">
        <v>28.5066025641026</v>
      </c>
      <c r="C5" s="35">
        <v>19.62744</v>
      </c>
      <c r="D5" s="39">
        <v>20.25442</v>
      </c>
      <c r="E5" s="43">
        <v>11.463300733616199</v>
      </c>
      <c r="F5" s="30">
        <v>150</v>
      </c>
      <c r="G5" t="s">
        <v>38</v>
      </c>
      <c r="H5" s="63">
        <v>150</v>
      </c>
      <c r="I5" s="63">
        <v>9.75</v>
      </c>
      <c r="J5" s="63">
        <f>'f29 simulations'!D7</f>
        <v>3.7259000000000002</v>
      </c>
      <c r="K5" s="63">
        <f>'f29 simulations'!G7</f>
        <v>3.9523000000000001</v>
      </c>
      <c r="L5" s="63">
        <f>'f29 simulations'!J7</f>
        <v>4.1692</v>
      </c>
    </row>
    <row r="6" spans="1:12" x14ac:dyDescent="0.2">
      <c r="A6" s="29">
        <v>179.03333333333299</v>
      </c>
      <c r="B6" s="31">
        <v>26.789000000000001</v>
      </c>
      <c r="C6" s="35">
        <v>19.62744</v>
      </c>
      <c r="D6" s="39">
        <v>20.256830000000001</v>
      </c>
      <c r="E6" s="43">
        <v>10.6699083042877</v>
      </c>
      <c r="F6" s="30">
        <v>150</v>
      </c>
      <c r="H6" s="63">
        <v>150</v>
      </c>
      <c r="I6" s="63">
        <v>10.5</v>
      </c>
      <c r="J6" s="63">
        <f>'f29 simulations'!D8</f>
        <v>4.0117000000000003</v>
      </c>
      <c r="K6" s="63">
        <f>'f29 simulations'!G8</f>
        <v>4.2553000000000001</v>
      </c>
      <c r="L6" s="63">
        <f>'f29 simulations'!J8</f>
        <v>4.4885000000000002</v>
      </c>
    </row>
    <row r="7" spans="1:12" x14ac:dyDescent="0.2">
      <c r="A7" s="29">
        <v>177.26666666666699</v>
      </c>
      <c r="B7" s="31">
        <v>26.524000000000001</v>
      </c>
      <c r="C7" s="35">
        <v>19.62744</v>
      </c>
      <c r="D7" s="39">
        <v>20.27665</v>
      </c>
      <c r="E7" s="43">
        <v>11.221544101241999</v>
      </c>
      <c r="F7" s="30">
        <v>150</v>
      </c>
      <c r="H7" s="63">
        <v>150</v>
      </c>
      <c r="I7" s="63">
        <v>11.25</v>
      </c>
      <c r="J7" s="63">
        <f>'f29 simulations'!D9</f>
        <v>4.2971000000000004</v>
      </c>
      <c r="K7" s="63">
        <f>'f29 simulations'!G9</f>
        <v>4.5579000000000001</v>
      </c>
      <c r="L7" s="63">
        <f>'f29 simulations'!J9</f>
        <v>4.8076999999999996</v>
      </c>
    </row>
    <row r="8" spans="1:12" x14ac:dyDescent="0.2">
      <c r="A8" s="29">
        <v>179.555555555556</v>
      </c>
      <c r="B8" s="31">
        <v>26.867333333333299</v>
      </c>
      <c r="C8" s="35">
        <v>19.62744</v>
      </c>
      <c r="D8" s="39">
        <v>20.275279999999999</v>
      </c>
      <c r="E8" s="43">
        <v>11.3077937838473</v>
      </c>
      <c r="F8" s="30">
        <v>150</v>
      </c>
      <c r="H8" s="63">
        <v>150</v>
      </c>
      <c r="I8" s="63">
        <v>12</v>
      </c>
      <c r="J8" s="63">
        <f>'f29 simulations'!D10</f>
        <v>4.5823999999999998</v>
      </c>
      <c r="K8" s="63">
        <f>'f29 simulations'!G10</f>
        <v>4.8604000000000003</v>
      </c>
      <c r="L8" s="63">
        <f>'f29 simulations'!J10</f>
        <v>5.1265999999999998</v>
      </c>
    </row>
    <row r="9" spans="1:12" x14ac:dyDescent="0.2">
      <c r="A9" s="29">
        <v>164.75555555555599</v>
      </c>
      <c r="B9" s="31">
        <v>24.6473333333333</v>
      </c>
      <c r="C9" s="35">
        <v>19.62744</v>
      </c>
      <c r="D9" s="39">
        <v>20.223009999999999</v>
      </c>
      <c r="E9" s="43">
        <v>10.9982964200123</v>
      </c>
      <c r="F9" s="30">
        <v>150</v>
      </c>
      <c r="H9" s="63">
        <v>150</v>
      </c>
      <c r="I9" s="63">
        <v>12.75</v>
      </c>
      <c r="J9" s="63">
        <f>'f29 simulations'!D11</f>
        <v>4.8673999999999999</v>
      </c>
      <c r="K9" s="63">
        <f>'f29 simulations'!G11</f>
        <v>5.1626000000000003</v>
      </c>
      <c r="L9" s="63">
        <f>'f29 simulations'!J11</f>
        <v>5.4452999999999996</v>
      </c>
    </row>
    <row r="10" spans="1:12" x14ac:dyDescent="0.2">
      <c r="A10" s="29">
        <v>168.63333333333301</v>
      </c>
      <c r="B10" s="31">
        <v>25.228999999999999</v>
      </c>
      <c r="C10" s="35">
        <v>19.62744</v>
      </c>
      <c r="D10" s="39">
        <v>20.259139999999999</v>
      </c>
      <c r="E10" s="43">
        <v>10.2213557625132</v>
      </c>
      <c r="F10" s="30">
        <v>150</v>
      </c>
      <c r="G10" t="s">
        <v>39</v>
      </c>
      <c r="H10" s="63">
        <v>150</v>
      </c>
      <c r="I10" s="63">
        <v>13.5</v>
      </c>
      <c r="J10" s="63">
        <f>'f29 simulations'!D12</f>
        <v>5.1523000000000003</v>
      </c>
      <c r="K10" s="63">
        <f>'f29 simulations'!G12</f>
        <v>5.4645999999999999</v>
      </c>
      <c r="L10" s="63">
        <f>'f29 simulations'!J12</f>
        <v>5.7637</v>
      </c>
    </row>
    <row r="11" spans="1:12" x14ac:dyDescent="0.2">
      <c r="A11" s="29">
        <v>170.455555555556</v>
      </c>
      <c r="B11" s="31">
        <v>25.502333333333301</v>
      </c>
      <c r="C11" s="35">
        <v>19.62744</v>
      </c>
      <c r="D11" s="39">
        <v>20.249890000000001</v>
      </c>
      <c r="E11" s="43">
        <v>10.105553870648601</v>
      </c>
      <c r="F11" s="30">
        <v>150</v>
      </c>
      <c r="H11" s="63">
        <v>150</v>
      </c>
      <c r="I11" s="63">
        <v>14.25</v>
      </c>
      <c r="J11" s="63">
        <f>'f29 simulations'!D13</f>
        <v>5.4370000000000003</v>
      </c>
      <c r="K11" s="63">
        <f>'f29 simulations'!G13</f>
        <v>5.7664999999999997</v>
      </c>
      <c r="L11" s="63">
        <f>'f29 simulations'!J13</f>
        <v>6.0819999999999999</v>
      </c>
    </row>
    <row r="12" spans="1:12" x14ac:dyDescent="0.2">
      <c r="A12" s="29">
        <v>196.58888888888899</v>
      </c>
      <c r="B12" s="31">
        <v>29.422333333333299</v>
      </c>
      <c r="C12" s="35">
        <v>19.62744</v>
      </c>
      <c r="D12" s="39">
        <v>20.265699999999999</v>
      </c>
      <c r="E12" s="43">
        <v>11.4808116832052</v>
      </c>
      <c r="F12" s="30">
        <v>150</v>
      </c>
      <c r="H12" s="63">
        <v>150</v>
      </c>
      <c r="I12" s="63">
        <v>15</v>
      </c>
      <c r="J12" s="63">
        <f>'f29 simulations'!D14</f>
        <v>5.7215999999999996</v>
      </c>
      <c r="K12" s="63">
        <f>'f29 simulations'!G14</f>
        <v>6.0682</v>
      </c>
      <c r="L12" s="63">
        <f>'f29 simulations'!J14</f>
        <v>6.4001999999999999</v>
      </c>
    </row>
    <row r="13" spans="1:12" x14ac:dyDescent="0.2">
      <c r="A13" s="29">
        <v>153.07777777777801</v>
      </c>
      <c r="B13" s="31">
        <v>22.895666666666699</v>
      </c>
      <c r="C13" s="35">
        <v>19.62744</v>
      </c>
      <c r="D13" s="39">
        <v>20.22842</v>
      </c>
      <c r="E13" s="43">
        <v>8.3787183451768001</v>
      </c>
      <c r="F13" s="30">
        <v>150</v>
      </c>
      <c r="H13" s="63">
        <v>150</v>
      </c>
      <c r="I13" s="63">
        <v>15.75</v>
      </c>
      <c r="J13" s="63">
        <f>'f29 simulations'!D15</f>
        <v>6.0060000000000002</v>
      </c>
      <c r="K13" s="63">
        <f>'f29 simulations'!G15</f>
        <v>6.3697999999999997</v>
      </c>
      <c r="L13" s="63">
        <f>'f29 simulations'!J15</f>
        <v>6.7183999999999999</v>
      </c>
    </row>
    <row r="14" spans="1:12" x14ac:dyDescent="0.2">
      <c r="A14" s="29">
        <v>152.1</v>
      </c>
      <c r="B14" s="31">
        <v>22.748999999999999</v>
      </c>
      <c r="C14" s="35">
        <v>19.62744</v>
      </c>
      <c r="D14" s="39">
        <v>20.248370000000001</v>
      </c>
      <c r="E14" s="43">
        <v>9.2292957488752005</v>
      </c>
      <c r="F14" s="30">
        <v>150</v>
      </c>
      <c r="H14" s="63">
        <v>150</v>
      </c>
      <c r="I14" s="63">
        <v>16.5</v>
      </c>
      <c r="J14" s="63">
        <f>'f29 simulations'!D16</f>
        <v>6.2903000000000002</v>
      </c>
      <c r="K14" s="63">
        <f>'f29 simulations'!G16</f>
        <v>6.6715</v>
      </c>
      <c r="L14" s="63">
        <f>'f29 simulations'!J16</f>
        <v>7.0366999999999997</v>
      </c>
    </row>
    <row r="15" spans="1:12" x14ac:dyDescent="0.2">
      <c r="A15" s="29">
        <v>152.671428571429</v>
      </c>
      <c r="B15" s="31">
        <v>22.834714285714298</v>
      </c>
      <c r="C15" s="35">
        <v>19.62744</v>
      </c>
      <c r="D15" s="39">
        <v>20.252079999999999</v>
      </c>
      <c r="E15" s="43">
        <v>9.2122081692611992</v>
      </c>
      <c r="F15" s="30">
        <v>150</v>
      </c>
      <c r="H15" s="63">
        <v>150</v>
      </c>
      <c r="I15" s="63">
        <v>17.25</v>
      </c>
      <c r="J15" s="63">
        <f>'f29 simulations'!D17</f>
        <v>6.5746000000000002</v>
      </c>
      <c r="K15" s="63">
        <f>'f29 simulations'!G17</f>
        <v>6.9730999999999996</v>
      </c>
      <c r="L15" s="63">
        <f>'f29 simulations'!J17</f>
        <v>7.3548999999999998</v>
      </c>
    </row>
    <row r="16" spans="1:12" x14ac:dyDescent="0.2">
      <c r="A16" s="29">
        <v>209.42222222222199</v>
      </c>
      <c r="B16" s="31">
        <v>31.3473333333333</v>
      </c>
      <c r="C16" s="35">
        <v>19.62744</v>
      </c>
      <c r="D16" s="39">
        <v>20.28013</v>
      </c>
      <c r="E16" s="43">
        <v>11.5594911310844</v>
      </c>
      <c r="F16" s="30">
        <v>150</v>
      </c>
      <c r="H16" s="63">
        <v>150</v>
      </c>
      <c r="I16" s="63">
        <v>18</v>
      </c>
      <c r="J16" s="63">
        <f>'f29 simulations'!D18</f>
        <v>6.859</v>
      </c>
      <c r="K16" s="63">
        <f>'f29 simulations'!G18</f>
        <v>7.2747000000000002</v>
      </c>
      <c r="L16" s="63">
        <f>'f29 simulations'!J18</f>
        <v>7.6730999999999998</v>
      </c>
    </row>
    <row r="17" spans="1:12" x14ac:dyDescent="0.2">
      <c r="A17" s="29">
        <v>214.8</v>
      </c>
      <c r="B17" s="31">
        <v>32.154000000000003</v>
      </c>
      <c r="C17" s="35">
        <v>19.62744</v>
      </c>
      <c r="D17" s="39">
        <v>20.30199</v>
      </c>
      <c r="E17" s="43">
        <v>11.919133120263</v>
      </c>
      <c r="F17" s="30">
        <v>150</v>
      </c>
      <c r="H17" s="63">
        <v>150</v>
      </c>
      <c r="I17" s="63">
        <v>18.75</v>
      </c>
      <c r="J17" s="63">
        <f>'f29 simulations'!D19</f>
        <v>7.1433</v>
      </c>
      <c r="K17" s="63">
        <f>'f29 simulations'!G19</f>
        <v>7.5763999999999996</v>
      </c>
      <c r="L17" s="63">
        <f>'f29 simulations'!J19</f>
        <v>7.9912000000000001</v>
      </c>
    </row>
    <row r="18" spans="1:12" x14ac:dyDescent="0.2">
      <c r="A18" s="29">
        <v>213.12222222222201</v>
      </c>
      <c r="B18" s="31">
        <v>31.902333333333299</v>
      </c>
      <c r="C18" s="35">
        <v>19.62744</v>
      </c>
      <c r="D18" s="39">
        <v>20.290870000000002</v>
      </c>
      <c r="E18" s="43">
        <v>11.729201853411199</v>
      </c>
      <c r="F18" s="30">
        <v>150</v>
      </c>
      <c r="H18" s="63">
        <v>150</v>
      </c>
      <c r="I18" s="63">
        <v>19.5</v>
      </c>
      <c r="J18" s="63">
        <f>'f29 simulations'!D20</f>
        <v>7.4276</v>
      </c>
      <c r="K18" s="63">
        <f>'f29 simulations'!G20</f>
        <v>7.8779000000000003</v>
      </c>
      <c r="L18" s="63">
        <f>'f29 simulations'!J20</f>
        <v>8.3089999999999993</v>
      </c>
    </row>
    <row r="19" spans="1:12" x14ac:dyDescent="0.2">
      <c r="A19" s="29">
        <v>219.888888888889</v>
      </c>
      <c r="B19" s="31">
        <v>32.917333333333303</v>
      </c>
      <c r="C19" s="35">
        <v>19.62744</v>
      </c>
      <c r="D19" s="39">
        <v>20.288180000000001</v>
      </c>
      <c r="E19" s="43">
        <v>12.035657980480201</v>
      </c>
      <c r="F19" s="30">
        <v>150</v>
      </c>
      <c r="H19" s="63">
        <v>150</v>
      </c>
      <c r="I19" s="63">
        <v>20.25</v>
      </c>
      <c r="J19" s="63">
        <f>'f29 simulations'!D21</f>
        <v>7.7119</v>
      </c>
      <c r="K19" s="63">
        <f>'f29 simulations'!G21</f>
        <v>8.1792999999999996</v>
      </c>
      <c r="L19" s="63">
        <f>'f29 simulations'!J21</f>
        <v>8.6272000000000002</v>
      </c>
    </row>
    <row r="20" spans="1:12" x14ac:dyDescent="0.2">
      <c r="A20" s="29">
        <v>231.8</v>
      </c>
      <c r="B20" s="31">
        <v>34.704000000000001</v>
      </c>
      <c r="C20" s="35">
        <v>19.62744</v>
      </c>
      <c r="D20" s="39">
        <v>20.295919999999999</v>
      </c>
      <c r="E20" s="43">
        <v>14.0759022073096</v>
      </c>
      <c r="F20" s="30">
        <v>150</v>
      </c>
      <c r="H20" s="63">
        <v>150</v>
      </c>
      <c r="I20" s="63">
        <v>21</v>
      </c>
      <c r="J20" s="63">
        <f>'f29 simulations'!D22</f>
        <v>7.9962</v>
      </c>
      <c r="K20" s="63">
        <f>'f29 simulations'!G22</f>
        <v>8.4802999999999997</v>
      </c>
      <c r="L20" s="63">
        <f>'f29 simulations'!J22</f>
        <v>8.9443999999999999</v>
      </c>
    </row>
    <row r="21" spans="1:12" x14ac:dyDescent="0.2">
      <c r="A21" s="29">
        <v>235.7</v>
      </c>
      <c r="B21" s="31">
        <v>35.289000000000001</v>
      </c>
      <c r="C21" s="35">
        <v>19.62744</v>
      </c>
      <c r="D21" s="39">
        <v>20.315860000000001</v>
      </c>
      <c r="E21" s="43">
        <v>14.096062423378401</v>
      </c>
      <c r="F21" s="30">
        <v>150</v>
      </c>
      <c r="H21" s="63">
        <v>150</v>
      </c>
      <c r="I21" s="63">
        <v>21.75</v>
      </c>
      <c r="J21" s="63">
        <f>'f29 simulations'!D23</f>
        <v>8.2800999999999991</v>
      </c>
      <c r="K21" s="63">
        <f>'f29 simulations'!G23</f>
        <v>8.7819000000000003</v>
      </c>
      <c r="L21" s="63">
        <f>'f29 simulations'!J23</f>
        <v>9.2613000000000003</v>
      </c>
    </row>
    <row r="22" spans="1:12" x14ac:dyDescent="0.2">
      <c r="A22" s="29">
        <v>235.63333333333301</v>
      </c>
      <c r="B22" s="31">
        <v>35.279000000000003</v>
      </c>
      <c r="C22" s="35">
        <v>19.62744</v>
      </c>
      <c r="D22" s="39">
        <v>20.312110000000001</v>
      </c>
      <c r="E22" s="43">
        <v>14.043402084392699</v>
      </c>
      <c r="F22" s="30">
        <v>150</v>
      </c>
      <c r="H22" s="63">
        <v>150</v>
      </c>
      <c r="I22" s="63">
        <v>22.5</v>
      </c>
      <c r="J22" s="63">
        <f>'f29 simulations'!D24</f>
        <v>8.5638000000000005</v>
      </c>
      <c r="K22" s="63">
        <f>'f29 simulations'!G24</f>
        <v>9.0823999999999998</v>
      </c>
      <c r="L22" s="63">
        <f>'f29 simulations'!J24</f>
        <v>9.5778999999999996</v>
      </c>
    </row>
    <row r="23" spans="1:12" x14ac:dyDescent="0.2">
      <c r="A23" s="29">
        <v>233.25</v>
      </c>
      <c r="B23" s="31">
        <v>34.921500000000002</v>
      </c>
      <c r="C23" s="35">
        <v>19.62744</v>
      </c>
      <c r="D23" s="39">
        <v>20.323450000000001</v>
      </c>
      <c r="E23" s="43">
        <v>13.9066612511988</v>
      </c>
      <c r="F23" s="30">
        <v>150</v>
      </c>
      <c r="H23" s="63">
        <v>150</v>
      </c>
      <c r="I23" s="63">
        <v>23.25</v>
      </c>
      <c r="J23" s="63">
        <f>'f29 simulations'!D25</f>
        <v>8.8480000000000008</v>
      </c>
      <c r="K23" s="63">
        <f>'f29 simulations'!G25</f>
        <v>9.3826999999999998</v>
      </c>
      <c r="L23" s="63">
        <f>'f29 simulations'!J25</f>
        <v>9.8945000000000007</v>
      </c>
    </row>
    <row r="24" spans="1:12" x14ac:dyDescent="0.2">
      <c r="A24" s="29">
        <v>238</v>
      </c>
      <c r="B24" s="31">
        <v>35.634</v>
      </c>
      <c r="C24" s="35">
        <v>19.62744</v>
      </c>
      <c r="D24" s="39">
        <v>20.316400000000002</v>
      </c>
      <c r="E24" s="43">
        <v>14.438800000000001</v>
      </c>
      <c r="F24" s="30">
        <v>150</v>
      </c>
      <c r="H24" s="63">
        <v>150</v>
      </c>
      <c r="I24" s="63">
        <v>24</v>
      </c>
      <c r="J24" s="63">
        <f>'f29 simulations'!D26</f>
        <v>9.1312999999999995</v>
      </c>
      <c r="K24" s="63">
        <f>'f29 simulations'!G26</f>
        <v>9.6827000000000005</v>
      </c>
      <c r="L24" s="63">
        <f>'f29 simulations'!J26</f>
        <v>10.211</v>
      </c>
    </row>
    <row r="25" spans="1:12" x14ac:dyDescent="0.2">
      <c r="A25" s="29">
        <v>235.444444444444</v>
      </c>
      <c r="B25" s="31">
        <v>35.250666666666703</v>
      </c>
      <c r="C25" s="35">
        <v>19.62744</v>
      </c>
      <c r="D25" s="39">
        <v>20.309380000000001</v>
      </c>
      <c r="E25" s="43">
        <v>14.45073</v>
      </c>
      <c r="F25" s="30">
        <v>150</v>
      </c>
      <c r="H25" s="63">
        <v>150</v>
      </c>
      <c r="I25" s="63">
        <v>24.75</v>
      </c>
      <c r="J25" s="63">
        <f>'f29 simulations'!D27</f>
        <v>9.4143000000000008</v>
      </c>
      <c r="K25" s="63">
        <f>'f29 simulations'!G27</f>
        <v>9.9829000000000008</v>
      </c>
      <c r="L25" s="63">
        <f>'f29 simulations'!J27</f>
        <v>10.528</v>
      </c>
    </row>
    <row r="26" spans="1:12" x14ac:dyDescent="0.2">
      <c r="A26" s="29">
        <v>240.51111111111101</v>
      </c>
      <c r="B26" s="31">
        <v>36.010666666666701</v>
      </c>
      <c r="C26" s="35">
        <v>19.62744</v>
      </c>
      <c r="D26" s="39">
        <v>20.33175</v>
      </c>
      <c r="E26" s="43">
        <v>14.415369999999999</v>
      </c>
      <c r="F26" s="30">
        <v>150</v>
      </c>
      <c r="H26" s="63">
        <v>150</v>
      </c>
      <c r="I26" s="63">
        <v>25.5</v>
      </c>
      <c r="J26" s="63">
        <f>'f29 simulations'!D28</f>
        <v>9.6971000000000007</v>
      </c>
      <c r="K26" s="63">
        <f>'f29 simulations'!G28</f>
        <v>10.282999999999999</v>
      </c>
      <c r="L26" s="63">
        <f>'f29 simulations'!J28</f>
        <v>10.845000000000001</v>
      </c>
    </row>
    <row r="27" spans="1:12" x14ac:dyDescent="0.2">
      <c r="A27" s="29">
        <v>242.277777777778</v>
      </c>
      <c r="B27" s="31">
        <v>36.275666666666702</v>
      </c>
      <c r="C27" s="35">
        <v>19.62744</v>
      </c>
      <c r="D27" s="39">
        <v>20.325949999999999</v>
      </c>
      <c r="E27" s="43">
        <v>14.49009</v>
      </c>
      <c r="F27" s="30">
        <v>150</v>
      </c>
      <c r="H27" s="63">
        <v>150</v>
      </c>
      <c r="I27" s="63">
        <v>26.25</v>
      </c>
      <c r="J27" s="63">
        <f>'f29 simulations'!D29</f>
        <v>9.9801000000000002</v>
      </c>
      <c r="K27" s="63">
        <f>'f29 simulations'!G29</f>
        <v>10.583</v>
      </c>
      <c r="L27" s="63">
        <f>'f29 simulations'!J29</f>
        <v>11.161</v>
      </c>
    </row>
    <row r="28" spans="1:12" x14ac:dyDescent="0.2">
      <c r="A28" s="29">
        <v>240.57777777777801</v>
      </c>
      <c r="B28" s="31">
        <v>35.972827380952403</v>
      </c>
      <c r="C28" s="35">
        <v>19.62744</v>
      </c>
      <c r="D28" s="39">
        <v>20.288340000000002</v>
      </c>
      <c r="E28" s="43">
        <v>14.44815</v>
      </c>
      <c r="F28" s="30">
        <v>150</v>
      </c>
      <c r="H28" s="63">
        <v>150</v>
      </c>
      <c r="I28" s="63">
        <v>27</v>
      </c>
      <c r="J28" s="63">
        <f>'f29 simulations'!D30</f>
        <v>10.263</v>
      </c>
      <c r="K28" s="63">
        <f>'f29 simulations'!G30</f>
        <v>10.884</v>
      </c>
      <c r="L28" s="63">
        <f>'f29 simulations'!J30</f>
        <v>11.478</v>
      </c>
    </row>
    <row r="29" spans="1:12" x14ac:dyDescent="0.2">
      <c r="A29" s="29">
        <v>239.37777777777799</v>
      </c>
      <c r="B29" s="31">
        <v>35.792827380952403</v>
      </c>
      <c r="C29" s="35">
        <v>19.62744</v>
      </c>
      <c r="D29" s="39">
        <v>20.31025</v>
      </c>
      <c r="E29" s="43">
        <v>14.442449999999999</v>
      </c>
      <c r="F29" s="30">
        <v>150</v>
      </c>
      <c r="H29" s="63">
        <v>150</v>
      </c>
      <c r="I29" s="63">
        <v>27.75</v>
      </c>
      <c r="J29" s="63">
        <f>'f29 simulations'!D31</f>
        <v>10.545999999999999</v>
      </c>
      <c r="K29" s="63">
        <f>'f29 simulations'!G31</f>
        <v>11.183999999999999</v>
      </c>
      <c r="L29" s="63">
        <f>'f29 simulations'!J31</f>
        <v>11.795</v>
      </c>
    </row>
    <row r="30" spans="1:12" x14ac:dyDescent="0.2">
      <c r="A30" s="29">
        <v>237.65555555555599</v>
      </c>
      <c r="B30" s="31">
        <v>35.534494047619098</v>
      </c>
      <c r="C30" s="35">
        <v>19.62744</v>
      </c>
      <c r="D30" s="39">
        <v>20.3078</v>
      </c>
      <c r="E30" s="43">
        <v>14.440580000000001</v>
      </c>
      <c r="F30" s="30">
        <v>150</v>
      </c>
      <c r="H30" s="63">
        <v>150</v>
      </c>
      <c r="I30" s="63">
        <v>28.5</v>
      </c>
      <c r="J30" s="63">
        <f>'f29 simulations'!D32</f>
        <v>10.829000000000001</v>
      </c>
      <c r="K30" s="63">
        <f>'f29 simulations'!G32</f>
        <v>11.484</v>
      </c>
      <c r="L30" s="63">
        <f>'f29 simulations'!J32</f>
        <v>12.111000000000001</v>
      </c>
    </row>
    <row r="31" spans="1:12" x14ac:dyDescent="0.2">
      <c r="A31" s="29">
        <v>239.13333333333301</v>
      </c>
      <c r="B31" s="31">
        <v>35.756160714285699</v>
      </c>
      <c r="C31" s="35">
        <v>19.62744</v>
      </c>
      <c r="D31" s="39">
        <v>20.282920000000001</v>
      </c>
      <c r="E31" s="43">
        <v>14.43802</v>
      </c>
      <c r="F31" s="30">
        <v>150</v>
      </c>
      <c r="H31" s="63">
        <v>150</v>
      </c>
      <c r="I31" s="63">
        <v>29.25</v>
      </c>
      <c r="J31" s="63">
        <f>'f29 simulations'!D33</f>
        <v>11.112</v>
      </c>
      <c r="K31" s="63">
        <f>'f29 simulations'!G33</f>
        <v>11.784000000000001</v>
      </c>
      <c r="L31" s="63">
        <f>'f29 simulations'!J33</f>
        <v>12.428000000000001</v>
      </c>
    </row>
    <row r="32" spans="1:12" x14ac:dyDescent="0.2">
      <c r="A32" s="29">
        <v>237.58888888888899</v>
      </c>
      <c r="B32" s="31">
        <v>35.524494047619001</v>
      </c>
      <c r="C32" s="35">
        <v>19.62744</v>
      </c>
      <c r="D32" s="39">
        <v>20.294339999999998</v>
      </c>
      <c r="E32" s="43">
        <v>14.46425</v>
      </c>
      <c r="F32" s="30">
        <v>150</v>
      </c>
      <c r="H32" s="63">
        <v>150</v>
      </c>
      <c r="I32" s="63">
        <v>30</v>
      </c>
      <c r="J32" s="63">
        <f>'f29 simulations'!D34</f>
        <v>11.395</v>
      </c>
      <c r="K32" s="63">
        <f>'f29 simulations'!G34</f>
        <v>12.084</v>
      </c>
      <c r="L32" s="63">
        <f>'f29 simulations'!J34</f>
        <v>12.744</v>
      </c>
    </row>
    <row r="33" spans="1:12" x14ac:dyDescent="0.2">
      <c r="A33" s="29">
        <v>238.177777777778</v>
      </c>
      <c r="B33" s="31">
        <v>35.612827380952403</v>
      </c>
      <c r="C33" s="35">
        <v>19.62744</v>
      </c>
      <c r="D33" s="39">
        <v>20.279219999999999</v>
      </c>
      <c r="E33" s="43">
        <v>14.46762</v>
      </c>
      <c r="F33" s="30">
        <v>150</v>
      </c>
      <c r="H33" s="63">
        <v>150</v>
      </c>
      <c r="I33" s="63">
        <v>30.75</v>
      </c>
      <c r="J33" s="63">
        <f>'f29 simulations'!D35</f>
        <v>11.678000000000001</v>
      </c>
      <c r="K33" s="63">
        <f>'f29 simulations'!G35</f>
        <v>12.384</v>
      </c>
      <c r="L33" s="63">
        <f>'f29 simulations'!J35</f>
        <v>13.06</v>
      </c>
    </row>
    <row r="34" spans="1:12" x14ac:dyDescent="0.2">
      <c r="A34" s="29">
        <v>242</v>
      </c>
      <c r="B34" s="31">
        <v>36.186160714285698</v>
      </c>
      <c r="C34" s="35">
        <v>19.62744</v>
      </c>
      <c r="D34" s="39">
        <v>20.289560000000002</v>
      </c>
      <c r="E34" s="43">
        <v>14.47186</v>
      </c>
      <c r="F34" s="30">
        <v>150</v>
      </c>
      <c r="H34" s="63">
        <v>150</v>
      </c>
      <c r="I34" s="63">
        <v>31.5</v>
      </c>
      <c r="J34" s="63">
        <f>'f29 simulations'!D36</f>
        <v>11.961</v>
      </c>
      <c r="K34" s="63">
        <f>'f29 simulations'!G36</f>
        <v>12.683999999999999</v>
      </c>
      <c r="L34" s="63">
        <f>'f29 simulations'!J36</f>
        <v>13.375</v>
      </c>
    </row>
    <row r="35" spans="1:12" x14ac:dyDescent="0.2">
      <c r="A35" s="29">
        <v>243.344444444445</v>
      </c>
      <c r="B35" s="31">
        <v>36.387827380952402</v>
      </c>
      <c r="C35" s="35">
        <v>19.62744</v>
      </c>
      <c r="D35" s="39">
        <v>20.30874</v>
      </c>
      <c r="E35" s="43">
        <v>14.464980000000001</v>
      </c>
      <c r="F35" s="30">
        <v>150</v>
      </c>
      <c r="H35" s="63">
        <v>150</v>
      </c>
      <c r="I35" s="63">
        <v>32.25</v>
      </c>
      <c r="J35" s="63">
        <f>'f29 simulations'!D37</f>
        <v>12.244</v>
      </c>
      <c r="K35" s="63">
        <f>'f29 simulations'!G37</f>
        <v>12.983000000000001</v>
      </c>
      <c r="L35" s="63">
        <f>'f29 simulations'!J37</f>
        <v>13.691000000000001</v>
      </c>
    </row>
    <row r="36" spans="1:12" x14ac:dyDescent="0.2">
      <c r="A36" s="29">
        <v>240.37777777777799</v>
      </c>
      <c r="B36" s="31">
        <v>35.942827380952401</v>
      </c>
      <c r="C36" s="35">
        <v>19.62744</v>
      </c>
      <c r="D36" s="39">
        <v>20.317460000000001</v>
      </c>
      <c r="E36" s="43">
        <v>14.443429999999999</v>
      </c>
      <c r="F36" s="30">
        <v>150</v>
      </c>
      <c r="H36" s="63">
        <v>150</v>
      </c>
      <c r="I36" s="63">
        <v>33</v>
      </c>
      <c r="J36" s="63">
        <f>'f29 simulations'!D38</f>
        <v>12.526</v>
      </c>
      <c r="K36" s="63">
        <f>'f29 simulations'!G38</f>
        <v>13.282999999999999</v>
      </c>
      <c r="L36" s="63">
        <f>'f29 simulations'!J38</f>
        <v>14.007</v>
      </c>
    </row>
    <row r="37" spans="1:12" x14ac:dyDescent="0.2">
      <c r="A37" s="29">
        <v>236.677777777778</v>
      </c>
      <c r="B37" s="31">
        <v>35.387827380952402</v>
      </c>
      <c r="C37" s="35">
        <v>19.62744</v>
      </c>
      <c r="D37" s="39">
        <v>20.30987</v>
      </c>
      <c r="E37" s="43">
        <v>14.425990000000001</v>
      </c>
      <c r="F37" s="30">
        <v>150</v>
      </c>
      <c r="H37" s="63">
        <v>150</v>
      </c>
      <c r="I37" s="63">
        <v>33.75</v>
      </c>
      <c r="J37" s="63">
        <f>'f29 simulations'!D39</f>
        <v>12.808999999999999</v>
      </c>
      <c r="K37" s="63">
        <f>'f29 simulations'!G39</f>
        <v>13.582000000000001</v>
      </c>
      <c r="L37" s="63">
        <f>'f29 simulations'!J39</f>
        <v>14.321999999999999</v>
      </c>
    </row>
    <row r="38" spans="1:12" x14ac:dyDescent="0.2">
      <c r="A38" s="29">
        <v>236.26666666666699</v>
      </c>
      <c r="B38" s="31">
        <v>35.326160714285699</v>
      </c>
      <c r="C38" s="35">
        <v>19.62744</v>
      </c>
      <c r="D38" s="39">
        <v>20.289629999999999</v>
      </c>
      <c r="E38" s="43">
        <v>14.526139602205401</v>
      </c>
      <c r="F38" s="30">
        <v>150</v>
      </c>
      <c r="H38" s="63">
        <v>150</v>
      </c>
      <c r="I38" s="63">
        <v>34.5</v>
      </c>
      <c r="J38" s="63">
        <f>'f29 simulations'!D40</f>
        <v>13.090999999999999</v>
      </c>
      <c r="K38" s="63">
        <f>'f29 simulations'!G40</f>
        <v>13.881</v>
      </c>
      <c r="L38" s="63">
        <f>'f29 simulations'!J40</f>
        <v>14.638</v>
      </c>
    </row>
    <row r="39" spans="1:12" x14ac:dyDescent="0.2">
      <c r="A39" s="29">
        <v>231.07777777777801</v>
      </c>
      <c r="B39" s="31">
        <v>34.549720853858801</v>
      </c>
      <c r="C39" s="35">
        <v>19.62744</v>
      </c>
      <c r="D39" s="39">
        <v>20.303850000000001</v>
      </c>
      <c r="E39" s="43">
        <v>14.2390473735662</v>
      </c>
      <c r="F39" s="30">
        <v>150</v>
      </c>
      <c r="H39" s="63">
        <v>150</v>
      </c>
      <c r="I39" s="63">
        <v>35.25</v>
      </c>
      <c r="J39" s="63">
        <f>'f29 simulations'!D41</f>
        <v>13.372999999999999</v>
      </c>
      <c r="K39" s="63">
        <f>'f29 simulations'!G41</f>
        <v>14.18</v>
      </c>
      <c r="L39" s="63">
        <f>'f29 simulations'!J41</f>
        <v>14.952999999999999</v>
      </c>
    </row>
    <row r="40" spans="1:12" x14ac:dyDescent="0.2">
      <c r="A40" s="29">
        <v>231.388888888889</v>
      </c>
      <c r="B40" s="31">
        <v>34.596387520525496</v>
      </c>
      <c r="C40" s="35">
        <v>19.62744</v>
      </c>
      <c r="D40" s="39">
        <v>20.304179999999999</v>
      </c>
      <c r="E40" s="43">
        <v>13.829804076679499</v>
      </c>
      <c r="F40" s="30">
        <v>150</v>
      </c>
      <c r="H40" s="63">
        <v>150</v>
      </c>
      <c r="I40" s="63">
        <v>36</v>
      </c>
      <c r="J40" s="63">
        <f>'f29 simulations'!D42</f>
        <v>13.654999999999999</v>
      </c>
      <c r="K40" s="63">
        <f>'f29 simulations'!G42</f>
        <v>14.478999999999999</v>
      </c>
      <c r="L40" s="63">
        <f>'f29 simulations'!J42</f>
        <v>15.269</v>
      </c>
    </row>
    <row r="41" spans="1:12" x14ac:dyDescent="0.2">
      <c r="A41" s="29">
        <v>102.414285714286</v>
      </c>
      <c r="B41" s="31">
        <v>15.250197044335</v>
      </c>
      <c r="C41" s="35">
        <v>19.62744</v>
      </c>
      <c r="D41" s="39">
        <v>20.166910000000001</v>
      </c>
      <c r="E41" s="43">
        <v>6.9209148709116004</v>
      </c>
      <c r="F41" s="30">
        <v>150</v>
      </c>
      <c r="H41" s="63">
        <v>150</v>
      </c>
      <c r="I41" s="63">
        <v>36.75</v>
      </c>
      <c r="J41" s="63">
        <f>'f29 simulations'!D43</f>
        <v>13.936999999999999</v>
      </c>
      <c r="K41" s="63">
        <f>'f29 simulations'!G43</f>
        <v>14.779</v>
      </c>
      <c r="L41" s="63">
        <f>'f29 simulations'!J43</f>
        <v>15.585000000000001</v>
      </c>
    </row>
    <row r="42" spans="1:12" x14ac:dyDescent="0.2">
      <c r="A42" s="29">
        <v>99.6666666666667</v>
      </c>
      <c r="B42" s="31">
        <v>14.8380541871921</v>
      </c>
      <c r="C42" s="35">
        <v>19.62744</v>
      </c>
      <c r="D42" s="39">
        <v>20.183029999999999</v>
      </c>
      <c r="E42" s="43">
        <v>6.3640417662628996</v>
      </c>
      <c r="F42" s="30">
        <v>150</v>
      </c>
      <c r="H42" s="63">
        <v>150</v>
      </c>
      <c r="I42" s="63">
        <v>37.5</v>
      </c>
      <c r="J42" s="63">
        <f>'f29 simulations'!D44</f>
        <v>14.218999999999999</v>
      </c>
      <c r="K42" s="63">
        <f>'f29 simulations'!G44</f>
        <v>15.077999999999999</v>
      </c>
      <c r="L42" s="63">
        <f>'f29 simulations'!J44</f>
        <v>15.9</v>
      </c>
    </row>
    <row r="43" spans="1:12" x14ac:dyDescent="0.2">
      <c r="A43" s="29">
        <v>98.344444444444505</v>
      </c>
      <c r="B43" s="31">
        <v>14.639720853858799</v>
      </c>
      <c r="C43" s="35">
        <v>19.62744</v>
      </c>
      <c r="D43" s="39">
        <v>20.196100000000001</v>
      </c>
      <c r="E43" s="43">
        <v>7.0356010431199003</v>
      </c>
      <c r="F43" s="30">
        <v>150</v>
      </c>
      <c r="H43" s="64">
        <v>1200</v>
      </c>
      <c r="I43" s="64">
        <v>34.799999999999997</v>
      </c>
      <c r="J43" s="64">
        <f>'f29 simulations'!D50</f>
        <v>11.263999999999999</v>
      </c>
      <c r="K43" s="64">
        <f>'f29 simulations'!G50</f>
        <v>11.946</v>
      </c>
      <c r="L43" s="64">
        <f>'f29 simulations'!J50</f>
        <v>12.598000000000001</v>
      </c>
    </row>
    <row r="44" spans="1:12" x14ac:dyDescent="0.2">
      <c r="A44" s="29">
        <v>50.090909090909101</v>
      </c>
      <c r="B44" s="31">
        <v>7.40169055082848</v>
      </c>
      <c r="C44" s="35">
        <v>19.62744</v>
      </c>
      <c r="D44" s="39">
        <v>20.113589999999999</v>
      </c>
      <c r="E44" s="43">
        <v>3.83734185867731</v>
      </c>
      <c r="F44" s="30">
        <v>150</v>
      </c>
      <c r="H44" s="64">
        <v>1200</v>
      </c>
      <c r="I44" s="64">
        <v>35.4</v>
      </c>
      <c r="J44" s="64">
        <f>'f29 simulations'!D51</f>
        <v>11.457000000000001</v>
      </c>
      <c r="K44" s="64">
        <f>'f29 simulations'!G51</f>
        <v>12.15</v>
      </c>
      <c r="L44" s="64">
        <f>'f29 simulations'!J51</f>
        <v>12.813000000000001</v>
      </c>
    </row>
    <row r="45" spans="1:12" x14ac:dyDescent="0.2">
      <c r="A45" s="29">
        <v>50.1111111111111</v>
      </c>
      <c r="B45" s="31">
        <v>7.4047208538587901</v>
      </c>
      <c r="C45" s="35">
        <v>19.62744</v>
      </c>
      <c r="D45" s="39">
        <v>20.126529999999999</v>
      </c>
      <c r="E45" s="43">
        <v>3.9221330275375998</v>
      </c>
      <c r="F45" s="30">
        <v>150</v>
      </c>
      <c r="H45" s="64">
        <v>1200</v>
      </c>
      <c r="I45" s="64">
        <v>36</v>
      </c>
      <c r="J45" s="64">
        <f>'f29 simulations'!D52</f>
        <v>11.65</v>
      </c>
      <c r="K45" s="64">
        <f>'f29 simulations'!G52</f>
        <v>12.355</v>
      </c>
      <c r="L45" s="64">
        <f>'f29 simulations'!J52</f>
        <v>13.029</v>
      </c>
    </row>
    <row r="46" spans="1:12" x14ac:dyDescent="0.2">
      <c r="A46" s="29">
        <v>49.7777777777778</v>
      </c>
      <c r="B46" s="31">
        <v>7.3547208538587903</v>
      </c>
      <c r="C46" s="35">
        <v>19.62744</v>
      </c>
      <c r="D46" s="39">
        <v>20.16553</v>
      </c>
      <c r="E46" s="43">
        <v>3.6340009716905</v>
      </c>
      <c r="F46" s="30">
        <v>150</v>
      </c>
      <c r="H46" s="64">
        <v>1200</v>
      </c>
      <c r="I46" s="64">
        <v>36.6</v>
      </c>
      <c r="J46" s="64">
        <f>'f29 simulations'!D53</f>
        <v>11.843</v>
      </c>
      <c r="K46" s="64">
        <f>'f29 simulations'!G53</f>
        <v>12.558999999999999</v>
      </c>
      <c r="L46" s="64">
        <f>'f29 simulations'!J53</f>
        <v>13.244</v>
      </c>
    </row>
    <row r="47" spans="1:12" x14ac:dyDescent="0.2">
      <c r="A47" s="29">
        <v>49.922222222222203</v>
      </c>
      <c r="B47" s="31">
        <v>7.3763875205254497</v>
      </c>
      <c r="C47" s="35">
        <v>19.62744</v>
      </c>
      <c r="D47" s="39">
        <v>20.150390000000002</v>
      </c>
      <c r="E47" s="43">
        <v>1.8665811468569</v>
      </c>
      <c r="F47" s="30">
        <v>150</v>
      </c>
      <c r="H47" s="64">
        <v>1200</v>
      </c>
      <c r="I47" s="64">
        <v>37.200000000000003</v>
      </c>
      <c r="J47" s="64">
        <f>'f29 simulations'!D54</f>
        <v>12.036</v>
      </c>
      <c r="K47" s="64">
        <f>'f29 simulations'!G54</f>
        <v>12.763</v>
      </c>
      <c r="L47" s="64">
        <f>'f29 simulations'!J54</f>
        <v>13.459</v>
      </c>
    </row>
    <row r="48" spans="1:12" x14ac:dyDescent="0.2">
      <c r="A48" s="29">
        <v>50.6111111111111</v>
      </c>
      <c r="B48" s="31">
        <v>7.4797208538587903</v>
      </c>
      <c r="C48" s="35">
        <v>19.62744</v>
      </c>
      <c r="D48" s="39">
        <v>20.15344</v>
      </c>
      <c r="E48" s="43">
        <v>2.8435457282900001</v>
      </c>
      <c r="F48" s="30">
        <v>150</v>
      </c>
      <c r="H48" s="65">
        <v>2400</v>
      </c>
      <c r="I48" s="65">
        <v>4.8</v>
      </c>
      <c r="J48" s="65">
        <f>'f29 simulations'!D60</f>
        <v>1.5307999999999999</v>
      </c>
      <c r="K48" s="65">
        <f>'f29 simulations'!G60</f>
        <v>1.6241000000000001</v>
      </c>
      <c r="L48" s="65">
        <f>'f29 simulations'!J60</f>
        <v>1.7135</v>
      </c>
    </row>
    <row r="49" spans="1:12" x14ac:dyDescent="0.2">
      <c r="A49" s="29">
        <v>149.68</v>
      </c>
      <c r="B49" s="31">
        <v>22.340054187192099</v>
      </c>
      <c r="C49" s="35">
        <v>19.62744</v>
      </c>
      <c r="D49" s="39">
        <v>20.17379</v>
      </c>
      <c r="E49" s="43">
        <v>9.4306215805797002</v>
      </c>
      <c r="F49" s="30">
        <v>150</v>
      </c>
      <c r="H49" s="65">
        <v>2400</v>
      </c>
      <c r="I49" s="65">
        <v>7.2</v>
      </c>
      <c r="J49" s="65">
        <f>'f29 simulations'!D61</f>
        <v>2.2953000000000001</v>
      </c>
      <c r="K49" s="65">
        <f>'f29 simulations'!G61</f>
        <v>2.4352</v>
      </c>
      <c r="L49" s="65">
        <f>'f29 simulations'!J61</f>
        <v>2.5691999999999999</v>
      </c>
    </row>
    <row r="50" spans="1:12" x14ac:dyDescent="0.2">
      <c r="A50" s="29">
        <v>151.277777777778</v>
      </c>
      <c r="B50" s="31">
        <v>22.579720853858799</v>
      </c>
      <c r="C50" s="35">
        <v>19.62744</v>
      </c>
      <c r="D50" s="39">
        <v>20.199159999999999</v>
      </c>
      <c r="E50" s="43">
        <v>9.9201570621904995</v>
      </c>
      <c r="F50" s="30">
        <v>150</v>
      </c>
      <c r="H50" s="65">
        <v>2400</v>
      </c>
      <c r="I50" s="65">
        <v>9.6</v>
      </c>
      <c r="J50" s="65">
        <f>'f29 simulations'!D62</f>
        <v>3.0594000000000001</v>
      </c>
      <c r="K50" s="65">
        <f>'f29 simulations'!G62</f>
        <v>3.2458</v>
      </c>
      <c r="L50" s="65">
        <f>'f29 simulations'!J62</f>
        <v>3.4243000000000001</v>
      </c>
    </row>
    <row r="51" spans="1:12" x14ac:dyDescent="0.2">
      <c r="A51" s="29">
        <v>148.81111111111099</v>
      </c>
      <c r="B51" s="31">
        <v>22.209720853858801</v>
      </c>
      <c r="C51" s="35">
        <v>19.62744</v>
      </c>
      <c r="D51" s="39">
        <v>20.197050000000001</v>
      </c>
      <c r="E51" s="43">
        <v>9.8922546098122996</v>
      </c>
      <c r="F51" s="30">
        <v>150</v>
      </c>
      <c r="H51" s="65">
        <v>2400</v>
      </c>
      <c r="I51" s="65">
        <v>12</v>
      </c>
      <c r="J51" s="65">
        <f>'f29 simulations'!D63</f>
        <v>3.8228</v>
      </c>
      <c r="K51" s="65">
        <f>'f29 simulations'!G63</f>
        <v>4.0552000000000001</v>
      </c>
      <c r="L51" s="65">
        <f>'f29 simulations'!J63</f>
        <v>4.2778999999999998</v>
      </c>
    </row>
    <row r="52" spans="1:12" x14ac:dyDescent="0.2">
      <c r="A52" s="29">
        <v>148.78571428571399</v>
      </c>
      <c r="B52" s="31">
        <v>22.2059113300493</v>
      </c>
      <c r="C52" s="35">
        <v>19.62744</v>
      </c>
      <c r="D52" s="39">
        <v>20.208680000000001</v>
      </c>
      <c r="E52" s="43">
        <v>9.7248304068425</v>
      </c>
      <c r="F52" s="30">
        <v>150</v>
      </c>
      <c r="H52" s="65">
        <v>2400</v>
      </c>
      <c r="I52" s="65">
        <v>14.4</v>
      </c>
      <c r="J52" s="65">
        <f>'f29 simulations'!D64</f>
        <v>4.5843999999999996</v>
      </c>
      <c r="K52" s="65">
        <f>'f29 simulations'!G64</f>
        <v>4.8627000000000002</v>
      </c>
      <c r="L52" s="65">
        <f>'f29 simulations'!J64</f>
        <v>5.1292999999999997</v>
      </c>
    </row>
    <row r="53" spans="1:12" x14ac:dyDescent="0.2">
      <c r="A53" s="29">
        <v>147.9</v>
      </c>
      <c r="B53" s="31">
        <v>22.073054187192099</v>
      </c>
      <c r="C53" s="35">
        <v>19.62744</v>
      </c>
      <c r="D53" s="39">
        <v>20.231310000000001</v>
      </c>
      <c r="E53" s="43">
        <v>9.3517898518412004</v>
      </c>
      <c r="F53" s="30">
        <v>150</v>
      </c>
      <c r="H53" s="65">
        <v>2400</v>
      </c>
      <c r="I53" s="65">
        <v>16.8</v>
      </c>
      <c r="J53" s="65">
        <f>'f29 simulations'!D65</f>
        <v>5.3445999999999998</v>
      </c>
      <c r="K53" s="65">
        <f>'f29 simulations'!G65</f>
        <v>5.6688000000000001</v>
      </c>
      <c r="L53" s="65">
        <f>'f29 simulations'!J65</f>
        <v>5.9791999999999996</v>
      </c>
    </row>
    <row r="54" spans="1:12" x14ac:dyDescent="0.2">
      <c r="A54" s="29">
        <v>30.5</v>
      </c>
      <c r="B54" s="31">
        <v>36.617142857142902</v>
      </c>
      <c r="C54" s="35">
        <v>19.59581</v>
      </c>
      <c r="D54" s="39">
        <v>20.246200000000002</v>
      </c>
      <c r="E54" s="43">
        <v>11.83949</v>
      </c>
      <c r="F54" s="30">
        <v>1200</v>
      </c>
      <c r="H54" s="65">
        <v>2400</v>
      </c>
      <c r="I54" s="65">
        <v>19.2</v>
      </c>
      <c r="J54" s="65">
        <f>'f29 simulations'!D66</f>
        <v>6.1036000000000001</v>
      </c>
      <c r="K54" s="65">
        <f>'f29 simulations'!G66</f>
        <v>6.4737</v>
      </c>
      <c r="L54" s="65">
        <f>'f29 simulations'!J66</f>
        <v>6.8282999999999996</v>
      </c>
    </row>
    <row r="55" spans="1:12" x14ac:dyDescent="0.2">
      <c r="A55" s="29">
        <v>29.866666666666699</v>
      </c>
      <c r="B55" s="31">
        <v>36.08</v>
      </c>
      <c r="C55" s="35">
        <v>19.61758</v>
      </c>
      <c r="D55" s="39">
        <v>20.247350000000001</v>
      </c>
      <c r="E55" s="43">
        <v>11.81202</v>
      </c>
      <c r="F55" s="30">
        <v>1200</v>
      </c>
      <c r="H55" s="65">
        <v>2400</v>
      </c>
      <c r="I55" s="65">
        <v>21.6</v>
      </c>
      <c r="J55" s="65">
        <f>'f29 simulations'!D67</f>
        <v>6.8621999999999996</v>
      </c>
      <c r="K55" s="65">
        <f>'f29 simulations'!G67</f>
        <v>7.2785000000000002</v>
      </c>
      <c r="L55" s="65">
        <f>'f29 simulations'!J67</f>
        <v>7.6773999999999996</v>
      </c>
    </row>
    <row r="56" spans="1:12" x14ac:dyDescent="0.2">
      <c r="A56" s="29">
        <v>30.25</v>
      </c>
      <c r="B56" s="31">
        <v>36.49</v>
      </c>
      <c r="C56" s="35">
        <v>19.602160000000001</v>
      </c>
      <c r="D56" s="39">
        <v>20.250340000000001</v>
      </c>
      <c r="E56" s="43">
        <v>11.79894</v>
      </c>
      <c r="F56" s="30">
        <v>1200</v>
      </c>
    </row>
    <row r="57" spans="1:12" x14ac:dyDescent="0.2">
      <c r="A57" s="29">
        <v>29.866666666666699</v>
      </c>
      <c r="B57" s="31">
        <v>36.087058823529397</v>
      </c>
      <c r="C57" s="35">
        <v>19.590409999999999</v>
      </c>
      <c r="D57" s="39">
        <v>20.241099999999999</v>
      </c>
      <c r="E57" s="43">
        <v>11.86886</v>
      </c>
      <c r="F57" s="30">
        <v>1200</v>
      </c>
    </row>
    <row r="58" spans="1:12" x14ac:dyDescent="0.2">
      <c r="A58" s="29">
        <v>29.76</v>
      </c>
      <c r="B58" s="31">
        <v>35.904000000000003</v>
      </c>
      <c r="C58" s="35">
        <v>19.617159999999998</v>
      </c>
      <c r="D58" s="39">
        <v>20.238199999999999</v>
      </c>
      <c r="E58" s="43">
        <v>11.84648</v>
      </c>
      <c r="F58" s="30">
        <v>1200</v>
      </c>
    </row>
    <row r="59" spans="1:12" x14ac:dyDescent="0.2">
      <c r="A59" s="29">
        <v>29.6</v>
      </c>
      <c r="B59" s="31">
        <v>35.733333333333299</v>
      </c>
      <c r="C59" s="35">
        <v>19.573170000000001</v>
      </c>
      <c r="D59" s="39">
        <v>20.238430000000001</v>
      </c>
      <c r="E59" s="43">
        <v>11.864330000000001</v>
      </c>
      <c r="F59" s="30">
        <v>1200</v>
      </c>
    </row>
    <row r="60" spans="1:12" x14ac:dyDescent="0.2">
      <c r="A60" s="29">
        <v>29.34</v>
      </c>
      <c r="B60" s="31">
        <v>35.448</v>
      </c>
      <c r="C60" s="35">
        <v>19.595929999999999</v>
      </c>
      <c r="D60" s="39">
        <v>20.239180000000001</v>
      </c>
      <c r="E60" s="43">
        <v>11.89611</v>
      </c>
      <c r="F60" s="30">
        <v>1200</v>
      </c>
    </row>
    <row r="61" spans="1:12" x14ac:dyDescent="0.2">
      <c r="A61" s="29">
        <v>28.9166666666667</v>
      </c>
      <c r="B61" s="31">
        <v>31.689090909090901</v>
      </c>
      <c r="C61" s="35">
        <v>19.615849999999998</v>
      </c>
      <c r="D61" s="39">
        <v>20.244990000000001</v>
      </c>
      <c r="E61" s="43">
        <v>10.36537</v>
      </c>
      <c r="F61" s="30">
        <v>1200</v>
      </c>
    </row>
    <row r="62" spans="1:12" x14ac:dyDescent="0.2">
      <c r="A62" s="29">
        <v>29.8</v>
      </c>
      <c r="B62" s="31">
        <v>32.700000000000003</v>
      </c>
      <c r="C62" s="35">
        <v>19.588539999999998</v>
      </c>
      <c r="D62" s="39">
        <v>20.23122</v>
      </c>
      <c r="E62" s="43">
        <v>10.353059999999999</v>
      </c>
      <c r="F62" s="30">
        <v>1200</v>
      </c>
    </row>
    <row r="63" spans="1:12" x14ac:dyDescent="0.2">
      <c r="A63" s="29">
        <v>29.75</v>
      </c>
      <c r="B63" s="31">
        <v>32.648571428571401</v>
      </c>
      <c r="C63" s="35">
        <v>19.577629999999999</v>
      </c>
      <c r="D63" s="39">
        <v>20.23329</v>
      </c>
      <c r="E63" s="43">
        <v>10.44379</v>
      </c>
      <c r="F63" s="30">
        <v>1200</v>
      </c>
    </row>
    <row r="64" spans="1:12" x14ac:dyDescent="0.2">
      <c r="A64" s="29">
        <v>29.3</v>
      </c>
      <c r="B64" s="31">
        <v>32.106666666666698</v>
      </c>
      <c r="C64" s="35">
        <v>19.629020000000001</v>
      </c>
      <c r="D64" s="39">
        <v>20.225709999999999</v>
      </c>
      <c r="E64" s="43">
        <v>10.384639999999999</v>
      </c>
      <c r="F64" s="30">
        <v>1200</v>
      </c>
    </row>
    <row r="65" spans="1:6" x14ac:dyDescent="0.2">
      <c r="A65" s="29">
        <v>30</v>
      </c>
      <c r="B65" s="31">
        <v>32.896666666666697</v>
      </c>
      <c r="C65" s="35">
        <v>19.600149999999999</v>
      </c>
      <c r="D65" s="39">
        <v>20.231549999999999</v>
      </c>
      <c r="E65" s="43">
        <v>10.361230000000001</v>
      </c>
      <c r="F65" s="30">
        <v>1200</v>
      </c>
    </row>
    <row r="66" spans="1:6" x14ac:dyDescent="0.2">
      <c r="A66" s="29">
        <v>30.05</v>
      </c>
      <c r="B66" s="31">
        <v>32.985405405405402</v>
      </c>
      <c r="C66" s="35">
        <v>19.605789999999999</v>
      </c>
      <c r="D66" s="39">
        <v>20.234950000000001</v>
      </c>
      <c r="E66" s="43">
        <v>10.40718</v>
      </c>
      <c r="F66" s="30">
        <v>1200</v>
      </c>
    </row>
    <row r="67" spans="1:6" x14ac:dyDescent="0.2">
      <c r="A67" s="29">
        <v>30.3333333333333</v>
      </c>
      <c r="B67" s="31">
        <v>33.305714285714302</v>
      </c>
      <c r="C67" s="35">
        <v>19.608059999999998</v>
      </c>
      <c r="D67" s="39">
        <v>20.230399999999999</v>
      </c>
      <c r="E67" s="43">
        <v>10.346780000000001</v>
      </c>
      <c r="F67" s="30">
        <v>1200</v>
      </c>
    </row>
    <row r="68" spans="1:6" x14ac:dyDescent="0.2">
      <c r="A68" s="29">
        <v>29.95</v>
      </c>
      <c r="B68" s="31">
        <v>32.832631578947399</v>
      </c>
      <c r="C68" s="35">
        <v>19.596109999999999</v>
      </c>
      <c r="D68" s="39">
        <v>20.228090000000002</v>
      </c>
      <c r="E68" s="43">
        <v>10.359819999999999</v>
      </c>
      <c r="F68" s="30">
        <v>1200</v>
      </c>
    </row>
    <row r="69" spans="1:6" x14ac:dyDescent="0.2">
      <c r="A69" s="29">
        <v>30.35</v>
      </c>
      <c r="B69" s="31">
        <v>33.334285714285699</v>
      </c>
      <c r="C69" s="35">
        <v>19.59056</v>
      </c>
      <c r="D69" s="39">
        <v>20.23057</v>
      </c>
      <c r="E69" s="43">
        <v>10.36524</v>
      </c>
      <c r="F69" s="30">
        <v>1200</v>
      </c>
    </row>
    <row r="70" spans="1:6" x14ac:dyDescent="0.2">
      <c r="A70" s="29">
        <v>30.15</v>
      </c>
      <c r="B70" s="31">
        <v>33.225000000000001</v>
      </c>
      <c r="C70" s="35">
        <v>19.567640000000001</v>
      </c>
      <c r="D70" s="39">
        <v>20.232289999999999</v>
      </c>
      <c r="E70" s="43">
        <v>10.38941</v>
      </c>
      <c r="F70" s="30">
        <v>1200</v>
      </c>
    </row>
    <row r="71" spans="1:6" x14ac:dyDescent="0.2">
      <c r="A71" s="29">
        <v>29.5</v>
      </c>
      <c r="B71" s="31">
        <v>32.3217391304348</v>
      </c>
      <c r="C71" s="35">
        <v>19.62379</v>
      </c>
      <c r="D71" s="39">
        <v>20.226649999999999</v>
      </c>
      <c r="E71" s="43">
        <v>10.33353</v>
      </c>
      <c r="F71" s="30">
        <v>1200</v>
      </c>
    </row>
    <row r="72" spans="1:6" x14ac:dyDescent="0.2">
      <c r="A72" s="29">
        <v>8.7521782608695702</v>
      </c>
      <c r="B72" s="31">
        <v>21.139231826086998</v>
      </c>
      <c r="C72" s="35">
        <v>19.727250000000002</v>
      </c>
      <c r="D72" s="39">
        <v>20.08447</v>
      </c>
      <c r="E72" s="43">
        <v>6.2711565643593996</v>
      </c>
      <c r="F72" s="30">
        <v>2400</v>
      </c>
    </row>
    <row r="73" spans="1:6" x14ac:dyDescent="0.2">
      <c r="A73" s="29">
        <v>7.1293818181818196</v>
      </c>
      <c r="B73" s="31">
        <v>17.2373090909091</v>
      </c>
      <c r="C73" s="35">
        <v>19.7136</v>
      </c>
      <c r="D73" s="39">
        <v>20.069590000000002</v>
      </c>
      <c r="E73" s="43">
        <v>5.2135797926878</v>
      </c>
      <c r="F73" s="30">
        <v>2400</v>
      </c>
    </row>
    <row r="74" spans="1:6" x14ac:dyDescent="0.2">
      <c r="A74" s="29">
        <v>7.0030424242424196</v>
      </c>
      <c r="B74" s="31">
        <v>16.927564318181801</v>
      </c>
      <c r="C74" s="35">
        <v>19.730039999999999</v>
      </c>
      <c r="D74" s="39">
        <v>20.06352</v>
      </c>
      <c r="E74" s="43">
        <v>4.6915795030355003</v>
      </c>
      <c r="F74" s="30">
        <v>2400</v>
      </c>
    </row>
    <row r="75" spans="1:6" x14ac:dyDescent="0.2">
      <c r="A75" s="29">
        <v>6.9224181818181796</v>
      </c>
      <c r="B75" s="31">
        <v>16.713278418972301</v>
      </c>
      <c r="C75" s="35">
        <v>19.725660000000001</v>
      </c>
      <c r="D75" s="39">
        <v>20.066770000000002</v>
      </c>
      <c r="E75" s="43">
        <v>4.7642881541932001</v>
      </c>
      <c r="F75" s="30">
        <v>2400</v>
      </c>
    </row>
    <row r="76" spans="1:6" x14ac:dyDescent="0.2">
      <c r="A76" s="29">
        <v>5.0735303030303003</v>
      </c>
      <c r="B76" s="31">
        <v>12.3268687272727</v>
      </c>
      <c r="C76" s="35">
        <v>19.733429999999998</v>
      </c>
      <c r="D76" s="39">
        <v>20.046749999999999</v>
      </c>
      <c r="E76" s="43">
        <v>3.3454697642065998</v>
      </c>
      <c r="F76" s="30">
        <v>2400</v>
      </c>
    </row>
    <row r="77" spans="1:6" x14ac:dyDescent="0.2">
      <c r="A77" s="29">
        <v>5.1884692307692299</v>
      </c>
      <c r="B77" s="31">
        <v>12.5818797022333</v>
      </c>
      <c r="C77" s="35">
        <v>19.73104</v>
      </c>
      <c r="D77" s="39">
        <v>20.063459999999999</v>
      </c>
      <c r="E77" s="43">
        <v>3.2783366562145</v>
      </c>
      <c r="F77" s="30">
        <v>2400</v>
      </c>
    </row>
    <row r="78" spans="1:6" x14ac:dyDescent="0.2">
      <c r="A78" s="29">
        <v>5.1714060606060599</v>
      </c>
      <c r="B78" s="31">
        <v>12.5214976223776</v>
      </c>
      <c r="C78" s="35">
        <v>19.785990000000002</v>
      </c>
      <c r="D78" s="39">
        <v>20.043150000000001</v>
      </c>
      <c r="E78" s="43">
        <v>3.6713208703279001</v>
      </c>
      <c r="F78" s="30">
        <v>2400</v>
      </c>
    </row>
    <row r="79" spans="1:6" x14ac:dyDescent="0.2">
      <c r="A79" s="29">
        <v>1.94568823529412</v>
      </c>
      <c r="B79" s="31">
        <v>4.8261221647058798</v>
      </c>
      <c r="C79" s="35">
        <v>19.737559999999998</v>
      </c>
      <c r="D79" s="39">
        <v>20.008430000000001</v>
      </c>
      <c r="E79" s="43">
        <v>0.66272657333910001</v>
      </c>
      <c r="F79" s="30">
        <v>2400</v>
      </c>
    </row>
    <row r="80" spans="1:6" x14ac:dyDescent="0.2">
      <c r="A80" s="29">
        <v>1.97153461538462</v>
      </c>
      <c r="B80" s="31">
        <v>4.8615802197802198</v>
      </c>
      <c r="C80" s="35">
        <v>19.789190000000001</v>
      </c>
      <c r="D80" s="39">
        <v>20.006460000000001</v>
      </c>
      <c r="E80" s="43">
        <v>1.0648279209378</v>
      </c>
      <c r="F80" s="30">
        <v>2400</v>
      </c>
    </row>
    <row r="81" spans="1:6" x14ac:dyDescent="0.2">
      <c r="A81" s="46">
        <v>2.0179757575757602</v>
      </c>
      <c r="B81" s="48">
        <v>4.9420218181818196</v>
      </c>
      <c r="C81" s="52">
        <v>19.742460000000001</v>
      </c>
      <c r="D81" s="56">
        <v>20.012329999999999</v>
      </c>
      <c r="E81" s="43">
        <v>1.0436625537149</v>
      </c>
      <c r="F81" s="47">
        <v>2400</v>
      </c>
    </row>
    <row r="82" spans="1:6" x14ac:dyDescent="0.2">
      <c r="A82"/>
    </row>
    <row r="83" spans="1:6" x14ac:dyDescent="0.2">
      <c r="A83"/>
    </row>
    <row r="84" spans="1:6" x14ac:dyDescent="0.2">
      <c r="A84"/>
    </row>
    <row r="85" spans="1:6" x14ac:dyDescent="0.2">
      <c r="A85"/>
    </row>
    <row r="86" spans="1:6" x14ac:dyDescent="0.2">
      <c r="A86"/>
    </row>
    <row r="87" spans="1:6" x14ac:dyDescent="0.2">
      <c r="A87"/>
    </row>
    <row r="88" spans="1:6" x14ac:dyDescent="0.2">
      <c r="A88"/>
    </row>
    <row r="89" spans="1:6" x14ac:dyDescent="0.2">
      <c r="A89"/>
    </row>
    <row r="90" spans="1:6" x14ac:dyDescent="0.2">
      <c r="A90"/>
    </row>
    <row r="91" spans="1:6" x14ac:dyDescent="0.2">
      <c r="A91"/>
    </row>
    <row r="92" spans="1:6" x14ac:dyDescent="0.2">
      <c r="A92"/>
    </row>
    <row r="93" spans="1:6" x14ac:dyDescent="0.2">
      <c r="A93"/>
    </row>
    <row r="94" spans="1:6" x14ac:dyDescent="0.2">
      <c r="A94"/>
    </row>
    <row r="95" spans="1:6" x14ac:dyDescent="0.2">
      <c r="A95"/>
    </row>
    <row r="96" spans="1:6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Roman,Regular"&amp;Kffffff&amp;A</oddHeader>
    <oddFooter>&amp;C&amp;"Times New Roman,Regular"&amp;KffffffPage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8"/>
  <sheetViews>
    <sheetView zoomScale="55" zoomScaleNormal="55" workbookViewId="0">
      <selection activeCell="A50" sqref="A50"/>
    </sheetView>
  </sheetViews>
  <sheetFormatPr baseColWidth="10" defaultColWidth="10.5" defaultRowHeight="16" x14ac:dyDescent="0.2"/>
  <cols>
    <col min="2" max="2" width="14.33203125" customWidth="1"/>
    <col min="4" max="4" width="14.33203125" customWidth="1"/>
    <col min="5" max="5" width="12.5" customWidth="1"/>
    <col min="7" max="7" width="14.1640625" customWidth="1"/>
    <col min="8" max="8" width="13.33203125" customWidth="1"/>
    <col min="10" max="10" width="15.5" customWidth="1"/>
    <col min="11" max="11" width="12.33203125" customWidth="1"/>
    <col min="16" max="16" width="10.1640625" customWidth="1"/>
    <col min="17" max="17" width="30.83203125" customWidth="1"/>
    <col min="18" max="18" width="17.1640625" customWidth="1"/>
    <col min="19" max="19" width="14.5" customWidth="1"/>
    <col min="20" max="20" width="15.1640625" customWidth="1"/>
  </cols>
  <sheetData>
    <row r="1" spans="1:20" ht="26" x14ac:dyDescent="0.3">
      <c r="A1" s="74" t="s">
        <v>40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20" x14ac:dyDescent="0.2">
      <c r="A2" s="66"/>
      <c r="B2" s="66"/>
      <c r="C2" s="66"/>
      <c r="D2" s="67" t="s">
        <v>41</v>
      </c>
      <c r="E2" s="66"/>
      <c r="F2" s="66"/>
      <c r="G2" s="67" t="s">
        <v>42</v>
      </c>
      <c r="H2" s="66"/>
      <c r="I2" s="66"/>
      <c r="J2" s="67" t="s">
        <v>43</v>
      </c>
      <c r="K2" s="66"/>
      <c r="L2" s="66"/>
    </row>
    <row r="3" spans="1:20" x14ac:dyDescent="0.2">
      <c r="A3" s="68" t="s">
        <v>44</v>
      </c>
      <c r="B3" s="68" t="s">
        <v>45</v>
      </c>
      <c r="C3" s="66"/>
      <c r="D3" s="68" t="s">
        <v>46</v>
      </c>
      <c r="E3" s="68" t="s">
        <v>47</v>
      </c>
      <c r="F3" s="66"/>
      <c r="G3" s="68" t="s">
        <v>46</v>
      </c>
      <c r="H3" s="68" t="s">
        <v>47</v>
      </c>
      <c r="I3" s="66"/>
      <c r="J3" s="68" t="s">
        <v>46</v>
      </c>
      <c r="K3" s="68" t="s">
        <v>47</v>
      </c>
      <c r="L3" s="66"/>
    </row>
    <row r="4" spans="1:20" x14ac:dyDescent="0.2">
      <c r="A4">
        <v>50</v>
      </c>
      <c r="B4">
        <f t="shared" ref="B4:B44" si="0">A4*0.000000001*150*1000*1000</f>
        <v>7.5000000000000018</v>
      </c>
      <c r="C4" s="66"/>
      <c r="D4">
        <v>2.8673000000000002</v>
      </c>
      <c r="E4">
        <v>0.66044999999999998</v>
      </c>
      <c r="F4" s="66"/>
      <c r="G4">
        <v>3.0417999999999998</v>
      </c>
      <c r="H4">
        <v>0.74827999999999995</v>
      </c>
      <c r="I4" s="66"/>
      <c r="J4">
        <v>3.2090000000000001</v>
      </c>
      <c r="K4">
        <v>0.83635999999999999</v>
      </c>
      <c r="L4" s="66"/>
    </row>
    <row r="5" spans="1:20" ht="26" x14ac:dyDescent="0.3">
      <c r="A5">
        <v>55</v>
      </c>
      <c r="B5">
        <f t="shared" si="0"/>
        <v>8.25</v>
      </c>
      <c r="C5" s="66"/>
      <c r="D5">
        <v>3.1536</v>
      </c>
      <c r="E5">
        <v>0.72655999999999998</v>
      </c>
      <c r="F5" s="66"/>
      <c r="G5">
        <v>3.3454999999999999</v>
      </c>
      <c r="H5">
        <v>0.82316999999999996</v>
      </c>
      <c r="I5" s="66"/>
      <c r="J5">
        <v>3.5293999999999999</v>
      </c>
      <c r="K5">
        <v>0.92003000000000001</v>
      </c>
      <c r="L5" s="66"/>
      <c r="O5" s="74"/>
      <c r="P5" s="74"/>
      <c r="Q5" s="74"/>
      <c r="R5" s="1"/>
    </row>
    <row r="6" spans="1:20" ht="31" x14ac:dyDescent="0.35">
      <c r="A6">
        <v>60</v>
      </c>
      <c r="B6">
        <f t="shared" si="0"/>
        <v>9.0000000000000018</v>
      </c>
      <c r="C6" s="66"/>
      <c r="D6">
        <v>3.4398</v>
      </c>
      <c r="E6">
        <v>0.79266999999999999</v>
      </c>
      <c r="F6" s="66"/>
      <c r="G6">
        <v>3.6490999999999998</v>
      </c>
      <c r="H6">
        <v>0.89805000000000001</v>
      </c>
      <c r="I6" s="66"/>
      <c r="J6">
        <v>3.8494999999999999</v>
      </c>
      <c r="K6">
        <v>1.0037</v>
      </c>
      <c r="L6" s="66"/>
      <c r="O6" s="75" t="s">
        <v>48</v>
      </c>
      <c r="P6" s="75"/>
      <c r="Q6" s="75"/>
      <c r="R6" s="69">
        <v>2.1999999999999999E-5</v>
      </c>
      <c r="S6" s="69">
        <v>1.9999999999999999E-6</v>
      </c>
      <c r="T6" s="70" t="s">
        <v>49</v>
      </c>
    </row>
    <row r="7" spans="1:20" ht="31" x14ac:dyDescent="0.35">
      <c r="A7">
        <v>65</v>
      </c>
      <c r="B7">
        <f t="shared" si="0"/>
        <v>9.75</v>
      </c>
      <c r="C7" s="66"/>
      <c r="D7">
        <v>3.7259000000000002</v>
      </c>
      <c r="E7">
        <v>0.85877999999999999</v>
      </c>
      <c r="F7" s="66"/>
      <c r="G7">
        <v>3.9523000000000001</v>
      </c>
      <c r="H7">
        <v>0.97292999999999996</v>
      </c>
      <c r="I7" s="66"/>
      <c r="J7">
        <v>4.1692</v>
      </c>
      <c r="K7">
        <v>1.0873999999999999</v>
      </c>
      <c r="L7" s="66"/>
      <c r="O7" s="75" t="s">
        <v>50</v>
      </c>
      <c r="P7" s="75"/>
      <c r="Q7" s="75"/>
      <c r="R7" s="69">
        <v>4.0000000000000001E-3</v>
      </c>
      <c r="S7" s="70"/>
      <c r="T7" s="70" t="s">
        <v>49</v>
      </c>
    </row>
    <row r="8" spans="1:20" ht="31" x14ac:dyDescent="0.35">
      <c r="A8">
        <v>70</v>
      </c>
      <c r="B8">
        <f t="shared" si="0"/>
        <v>10.5</v>
      </c>
      <c r="C8" s="66"/>
      <c r="D8">
        <v>4.0117000000000003</v>
      </c>
      <c r="E8">
        <v>0.92490000000000006</v>
      </c>
      <c r="F8" s="66"/>
      <c r="G8">
        <v>4.2553000000000001</v>
      </c>
      <c r="H8">
        <v>1.0478000000000001</v>
      </c>
      <c r="I8" s="66"/>
      <c r="J8">
        <v>4.4885000000000002</v>
      </c>
      <c r="K8">
        <v>1.1712</v>
      </c>
      <c r="L8" s="66"/>
      <c r="O8" s="75" t="s">
        <v>51</v>
      </c>
      <c r="P8" s="75"/>
      <c r="Q8" s="75"/>
      <c r="R8" s="69">
        <v>0.05</v>
      </c>
      <c r="S8" s="70"/>
      <c r="T8" s="70" t="s">
        <v>49</v>
      </c>
    </row>
    <row r="9" spans="1:20" ht="31" x14ac:dyDescent="0.35">
      <c r="A9">
        <v>75</v>
      </c>
      <c r="B9">
        <f t="shared" si="0"/>
        <v>11.250000000000002</v>
      </c>
      <c r="C9" s="66"/>
      <c r="D9">
        <v>4.2971000000000004</v>
      </c>
      <c r="E9">
        <v>0.99104000000000003</v>
      </c>
      <c r="F9" s="66"/>
      <c r="G9">
        <v>4.5579000000000001</v>
      </c>
      <c r="H9">
        <v>1.1228</v>
      </c>
      <c r="I9" s="66"/>
      <c r="J9">
        <v>4.8076999999999996</v>
      </c>
      <c r="K9">
        <v>1.2549999999999999</v>
      </c>
      <c r="L9" s="66"/>
      <c r="O9" s="75" t="s">
        <v>52</v>
      </c>
      <c r="P9" s="75"/>
      <c r="Q9" s="75"/>
      <c r="R9" s="70">
        <v>3.0000000000000001E-3</v>
      </c>
      <c r="S9" s="70"/>
      <c r="T9" s="70" t="s">
        <v>53</v>
      </c>
    </row>
    <row r="10" spans="1:20" x14ac:dyDescent="0.2">
      <c r="A10">
        <v>80</v>
      </c>
      <c r="B10">
        <f t="shared" si="0"/>
        <v>12</v>
      </c>
      <c r="C10" s="66"/>
      <c r="D10">
        <v>4.5823999999999998</v>
      </c>
      <c r="E10">
        <v>1.0571999999999999</v>
      </c>
      <c r="F10" s="66"/>
      <c r="G10">
        <v>4.8604000000000003</v>
      </c>
      <c r="H10">
        <v>1.1978</v>
      </c>
      <c r="I10" s="66"/>
      <c r="J10">
        <v>5.1265999999999998</v>
      </c>
      <c r="K10">
        <v>1.3389</v>
      </c>
      <c r="L10" s="66"/>
    </row>
    <row r="11" spans="1:20" x14ac:dyDescent="0.2">
      <c r="A11">
        <v>85</v>
      </c>
      <c r="B11">
        <f t="shared" si="0"/>
        <v>12.750000000000002</v>
      </c>
      <c r="C11" s="66"/>
      <c r="D11">
        <v>4.8673999999999999</v>
      </c>
      <c r="E11">
        <v>1.1234</v>
      </c>
      <c r="F11" s="66"/>
      <c r="G11">
        <v>5.1626000000000003</v>
      </c>
      <c r="H11">
        <v>1.2727999999999999</v>
      </c>
      <c r="I11" s="66"/>
      <c r="J11">
        <v>5.4452999999999996</v>
      </c>
      <c r="K11">
        <v>1.4228000000000001</v>
      </c>
      <c r="L11" s="66"/>
    </row>
    <row r="12" spans="1:20" ht="28" x14ac:dyDescent="0.35">
      <c r="A12">
        <v>90</v>
      </c>
      <c r="B12">
        <f t="shared" si="0"/>
        <v>13.500000000000002</v>
      </c>
      <c r="C12" s="66"/>
      <c r="D12">
        <v>5.1523000000000003</v>
      </c>
      <c r="E12">
        <v>1.1897</v>
      </c>
      <c r="F12" s="66"/>
      <c r="G12">
        <v>5.4645999999999999</v>
      </c>
      <c r="H12">
        <v>1.3479000000000001</v>
      </c>
      <c r="I12" s="66"/>
      <c r="J12">
        <v>5.7637</v>
      </c>
      <c r="K12">
        <v>1.5066999999999999</v>
      </c>
      <c r="L12" s="66"/>
      <c r="O12" s="74" t="s">
        <v>54</v>
      </c>
      <c r="P12" s="74"/>
      <c r="Q12" s="74"/>
      <c r="R12" s="69">
        <f>R6/(R7*R8*R9)</f>
        <v>36.666666666666664</v>
      </c>
      <c r="T12" s="71" t="s">
        <v>55</v>
      </c>
    </row>
    <row r="13" spans="1:20" x14ac:dyDescent="0.2">
      <c r="A13">
        <v>95</v>
      </c>
      <c r="B13">
        <f t="shared" si="0"/>
        <v>14.25</v>
      </c>
      <c r="C13" s="66"/>
      <c r="D13">
        <v>5.4370000000000003</v>
      </c>
      <c r="E13">
        <v>1.2559</v>
      </c>
      <c r="F13" s="66"/>
      <c r="G13">
        <v>5.7664999999999997</v>
      </c>
      <c r="H13">
        <v>1.4231</v>
      </c>
      <c r="I13" s="66"/>
      <c r="J13">
        <v>6.0819999999999999</v>
      </c>
      <c r="K13">
        <v>1.5907</v>
      </c>
      <c r="L13" s="66"/>
    </row>
    <row r="14" spans="1:20" x14ac:dyDescent="0.2">
      <c r="A14">
        <v>100</v>
      </c>
      <c r="B14">
        <f t="shared" si="0"/>
        <v>15.000000000000004</v>
      </c>
      <c r="C14" s="66"/>
      <c r="D14">
        <v>5.7215999999999996</v>
      </c>
      <c r="E14">
        <v>1.3223</v>
      </c>
      <c r="F14" s="66"/>
      <c r="G14">
        <v>6.0682</v>
      </c>
      <c r="H14">
        <v>1.4982</v>
      </c>
      <c r="I14" s="66"/>
      <c r="J14">
        <v>6.4001999999999999</v>
      </c>
      <c r="K14">
        <v>1.6748000000000001</v>
      </c>
      <c r="L14" s="66"/>
    </row>
    <row r="15" spans="1:20" x14ac:dyDescent="0.2">
      <c r="A15">
        <v>105</v>
      </c>
      <c r="B15">
        <f t="shared" si="0"/>
        <v>15.75</v>
      </c>
      <c r="C15" s="66"/>
      <c r="D15">
        <v>6.0060000000000002</v>
      </c>
      <c r="E15">
        <v>1.3886000000000001</v>
      </c>
      <c r="F15" s="66"/>
      <c r="G15">
        <v>6.3697999999999997</v>
      </c>
      <c r="H15">
        <v>1.5734999999999999</v>
      </c>
      <c r="I15" s="66"/>
      <c r="J15">
        <v>6.7183999999999999</v>
      </c>
      <c r="K15">
        <v>1.7588999999999999</v>
      </c>
      <c r="L15" s="66"/>
    </row>
    <row r="16" spans="1:20" ht="26" x14ac:dyDescent="0.3">
      <c r="A16">
        <v>110</v>
      </c>
      <c r="B16">
        <f t="shared" si="0"/>
        <v>16.5</v>
      </c>
      <c r="C16" s="66"/>
      <c r="D16">
        <v>6.2903000000000002</v>
      </c>
      <c r="E16">
        <v>1.4550000000000001</v>
      </c>
      <c r="F16" s="66"/>
      <c r="G16">
        <v>6.6715</v>
      </c>
      <c r="H16">
        <v>1.6487000000000001</v>
      </c>
      <c r="I16" s="66"/>
      <c r="J16">
        <v>7.0366999999999997</v>
      </c>
      <c r="K16">
        <v>1.843</v>
      </c>
      <c r="L16" s="66"/>
      <c r="O16" s="74" t="s">
        <v>56</v>
      </c>
      <c r="P16" s="74"/>
      <c r="Q16" s="74"/>
      <c r="R16" s="70">
        <v>6.96</v>
      </c>
      <c r="S16" s="70"/>
      <c r="T16" s="70" t="s">
        <v>57</v>
      </c>
    </row>
    <row r="17" spans="1:18" x14ac:dyDescent="0.2">
      <c r="A17">
        <v>115</v>
      </c>
      <c r="B17">
        <f t="shared" si="0"/>
        <v>17.25</v>
      </c>
      <c r="C17" s="66"/>
      <c r="D17">
        <v>6.5746000000000002</v>
      </c>
      <c r="E17">
        <v>1.5214000000000001</v>
      </c>
      <c r="F17" s="66"/>
      <c r="G17">
        <v>6.9730999999999996</v>
      </c>
      <c r="H17">
        <v>1.724</v>
      </c>
      <c r="I17" s="66"/>
      <c r="J17">
        <v>7.3548999999999998</v>
      </c>
      <c r="K17">
        <v>1.9272</v>
      </c>
      <c r="L17" s="66"/>
    </row>
    <row r="18" spans="1:18" x14ac:dyDescent="0.2">
      <c r="A18">
        <v>120</v>
      </c>
      <c r="B18">
        <f t="shared" si="0"/>
        <v>18.000000000000004</v>
      </c>
      <c r="C18" s="66"/>
      <c r="D18">
        <v>6.859</v>
      </c>
      <c r="E18">
        <v>1.5879000000000001</v>
      </c>
      <c r="F18" s="66"/>
      <c r="G18">
        <v>7.2747000000000002</v>
      </c>
      <c r="H18">
        <v>1.7992999999999999</v>
      </c>
      <c r="I18" s="66"/>
      <c r="J18">
        <v>7.6730999999999998</v>
      </c>
      <c r="K18">
        <v>2.0114000000000001</v>
      </c>
      <c r="L18" s="66"/>
    </row>
    <row r="19" spans="1:18" x14ac:dyDescent="0.2">
      <c r="A19">
        <v>125</v>
      </c>
      <c r="B19">
        <f t="shared" si="0"/>
        <v>18.750000000000004</v>
      </c>
      <c r="C19" s="66"/>
      <c r="D19">
        <v>7.1433</v>
      </c>
      <c r="E19">
        <v>1.6544000000000001</v>
      </c>
      <c r="F19" s="66"/>
      <c r="G19">
        <v>7.5763999999999996</v>
      </c>
      <c r="H19">
        <v>1.8747</v>
      </c>
      <c r="I19" s="66"/>
      <c r="J19">
        <v>7.9912000000000001</v>
      </c>
      <c r="K19">
        <v>2.0956999999999999</v>
      </c>
      <c r="L19" s="66"/>
    </row>
    <row r="20" spans="1:18" ht="28" x14ac:dyDescent="0.35">
      <c r="A20">
        <v>130</v>
      </c>
      <c r="B20">
        <f t="shared" si="0"/>
        <v>19.5</v>
      </c>
      <c r="C20" s="66"/>
      <c r="D20">
        <v>7.4276</v>
      </c>
      <c r="E20">
        <v>1.7209000000000001</v>
      </c>
      <c r="F20" s="66"/>
      <c r="G20">
        <v>7.8779000000000003</v>
      </c>
      <c r="H20">
        <v>1.95</v>
      </c>
      <c r="I20" s="66"/>
      <c r="J20">
        <v>8.3089999999999993</v>
      </c>
      <c r="K20">
        <v>2.1798999999999999</v>
      </c>
      <c r="L20" s="66"/>
      <c r="O20" s="74" t="s">
        <v>58</v>
      </c>
      <c r="P20" s="74"/>
      <c r="Q20" s="74" t="e">
        <f>'f29 simulations'!R16/R13</f>
        <v>#DIV/0!</v>
      </c>
      <c r="R20" s="71">
        <f>R12/'f37 simulations'!R9</f>
        <v>2.7500000000000004</v>
      </c>
    </row>
    <row r="21" spans="1:18" x14ac:dyDescent="0.2">
      <c r="A21">
        <v>135</v>
      </c>
      <c r="B21">
        <f t="shared" si="0"/>
        <v>20.25</v>
      </c>
      <c r="C21" s="66"/>
      <c r="D21">
        <v>7.7119</v>
      </c>
      <c r="E21">
        <v>1.7874000000000001</v>
      </c>
      <c r="F21" s="66"/>
      <c r="G21">
        <v>8.1792999999999996</v>
      </c>
      <c r="H21">
        <v>2.0253999999999999</v>
      </c>
      <c r="I21" s="66"/>
      <c r="J21">
        <v>8.6272000000000002</v>
      </c>
      <c r="K21">
        <v>2.2642000000000002</v>
      </c>
      <c r="L21" s="66"/>
    </row>
    <row r="22" spans="1:18" x14ac:dyDescent="0.2">
      <c r="A22">
        <v>140</v>
      </c>
      <c r="B22">
        <f t="shared" si="0"/>
        <v>21</v>
      </c>
      <c r="C22" s="66"/>
      <c r="D22">
        <v>7.9962</v>
      </c>
      <c r="E22">
        <v>1.8539000000000001</v>
      </c>
      <c r="F22" s="66"/>
      <c r="G22">
        <v>8.4802999999999997</v>
      </c>
      <c r="H22">
        <v>2.1009000000000002</v>
      </c>
      <c r="I22" s="66"/>
      <c r="J22">
        <v>8.9443999999999999</v>
      </c>
      <c r="K22">
        <v>2.3485</v>
      </c>
      <c r="L22" s="66"/>
    </row>
    <row r="23" spans="1:18" x14ac:dyDescent="0.2">
      <c r="A23">
        <v>145</v>
      </c>
      <c r="B23">
        <f t="shared" si="0"/>
        <v>21.750000000000004</v>
      </c>
      <c r="C23" s="66"/>
      <c r="D23">
        <v>8.2800999999999991</v>
      </c>
      <c r="E23">
        <v>1.9205000000000001</v>
      </c>
      <c r="F23" s="66"/>
      <c r="G23">
        <v>8.7819000000000003</v>
      </c>
      <c r="H23">
        <v>2.1762999999999999</v>
      </c>
      <c r="I23" s="66"/>
      <c r="J23">
        <v>9.2613000000000003</v>
      </c>
      <c r="K23">
        <v>2.4329000000000001</v>
      </c>
      <c r="L23" s="66"/>
    </row>
    <row r="24" spans="1:18" x14ac:dyDescent="0.2">
      <c r="A24">
        <v>150</v>
      </c>
      <c r="B24">
        <f t="shared" si="0"/>
        <v>22.500000000000004</v>
      </c>
      <c r="C24" s="66"/>
      <c r="D24">
        <v>8.5638000000000005</v>
      </c>
      <c r="E24">
        <v>1.9871000000000001</v>
      </c>
      <c r="F24" s="66"/>
      <c r="G24">
        <v>9.0823999999999998</v>
      </c>
      <c r="H24">
        <v>2.2517999999999998</v>
      </c>
      <c r="I24" s="66"/>
      <c r="J24">
        <v>9.5778999999999996</v>
      </c>
      <c r="K24">
        <v>2.5173999999999999</v>
      </c>
      <c r="L24" s="66"/>
    </row>
    <row r="25" spans="1:18" x14ac:dyDescent="0.2">
      <c r="A25">
        <v>155</v>
      </c>
      <c r="B25">
        <f t="shared" si="0"/>
        <v>23.25</v>
      </c>
      <c r="C25" s="66"/>
      <c r="D25">
        <v>8.8480000000000008</v>
      </c>
      <c r="E25">
        <v>2.0537000000000001</v>
      </c>
      <c r="F25" s="66"/>
      <c r="G25">
        <v>9.3826999999999998</v>
      </c>
      <c r="H25">
        <v>2.3273000000000001</v>
      </c>
      <c r="I25" s="66"/>
      <c r="J25">
        <v>9.8945000000000007</v>
      </c>
      <c r="K25">
        <v>2.6019000000000001</v>
      </c>
      <c r="L25" s="66"/>
    </row>
    <row r="26" spans="1:18" x14ac:dyDescent="0.2">
      <c r="A26">
        <v>160</v>
      </c>
      <c r="B26">
        <f t="shared" si="0"/>
        <v>24</v>
      </c>
      <c r="C26" s="66"/>
      <c r="D26">
        <v>9.1312999999999995</v>
      </c>
      <c r="E26">
        <v>2.1204000000000001</v>
      </c>
      <c r="F26" s="66"/>
      <c r="G26">
        <v>9.6827000000000005</v>
      </c>
      <c r="H26">
        <v>2.4028999999999998</v>
      </c>
      <c r="I26" s="66"/>
      <c r="J26">
        <v>10.211</v>
      </c>
      <c r="K26">
        <v>2.6863999999999999</v>
      </c>
      <c r="L26" s="66"/>
    </row>
    <row r="27" spans="1:18" x14ac:dyDescent="0.2">
      <c r="A27">
        <v>165</v>
      </c>
      <c r="B27">
        <f t="shared" si="0"/>
        <v>24.75</v>
      </c>
      <c r="C27" s="66"/>
      <c r="D27">
        <v>9.4143000000000008</v>
      </c>
      <c r="E27">
        <v>2.1871</v>
      </c>
      <c r="F27" s="66"/>
      <c r="G27">
        <v>9.9829000000000008</v>
      </c>
      <c r="H27">
        <v>2.4786000000000001</v>
      </c>
      <c r="I27" s="66"/>
      <c r="J27">
        <v>10.528</v>
      </c>
      <c r="K27">
        <v>2.7709999999999999</v>
      </c>
      <c r="L27" s="66"/>
    </row>
    <row r="28" spans="1:18" x14ac:dyDescent="0.2">
      <c r="A28">
        <v>170</v>
      </c>
      <c r="B28">
        <f t="shared" si="0"/>
        <v>25.500000000000004</v>
      </c>
      <c r="C28" s="66"/>
      <c r="D28">
        <v>9.6971000000000007</v>
      </c>
      <c r="E28">
        <v>2.2538</v>
      </c>
      <c r="F28" s="66"/>
      <c r="G28">
        <v>10.282999999999999</v>
      </c>
      <c r="H28">
        <v>2.5541999999999998</v>
      </c>
      <c r="I28" s="66"/>
      <c r="J28">
        <v>10.845000000000001</v>
      </c>
      <c r="K28">
        <v>2.8555999999999999</v>
      </c>
      <c r="L28" s="66"/>
    </row>
    <row r="29" spans="1:18" x14ac:dyDescent="0.2">
      <c r="A29">
        <v>175</v>
      </c>
      <c r="B29">
        <f t="shared" si="0"/>
        <v>26.250000000000004</v>
      </c>
      <c r="C29" s="66"/>
      <c r="D29">
        <v>9.9801000000000002</v>
      </c>
      <c r="E29">
        <v>2.3206000000000002</v>
      </c>
      <c r="F29" s="66"/>
      <c r="G29">
        <v>10.583</v>
      </c>
      <c r="H29">
        <v>2.6299000000000001</v>
      </c>
      <c r="I29" s="66"/>
      <c r="J29">
        <v>11.161</v>
      </c>
      <c r="K29">
        <v>2.9401999999999999</v>
      </c>
      <c r="L29" s="66"/>
    </row>
    <row r="30" spans="1:18" x14ac:dyDescent="0.2">
      <c r="A30">
        <v>180</v>
      </c>
      <c r="B30">
        <f t="shared" si="0"/>
        <v>27.000000000000004</v>
      </c>
      <c r="C30" s="66"/>
      <c r="D30">
        <v>10.263</v>
      </c>
      <c r="E30">
        <v>2.3874</v>
      </c>
      <c r="F30" s="66"/>
      <c r="G30">
        <v>10.884</v>
      </c>
      <c r="H30">
        <v>2.7056</v>
      </c>
      <c r="I30" s="66"/>
      <c r="J30">
        <v>11.478</v>
      </c>
      <c r="K30">
        <v>3.0247999999999999</v>
      </c>
      <c r="L30" s="66"/>
    </row>
    <row r="31" spans="1:18" x14ac:dyDescent="0.2">
      <c r="A31">
        <v>185</v>
      </c>
      <c r="B31">
        <f t="shared" si="0"/>
        <v>27.75</v>
      </c>
      <c r="C31" s="66"/>
      <c r="D31">
        <v>10.545999999999999</v>
      </c>
      <c r="E31">
        <v>2.4542000000000002</v>
      </c>
      <c r="F31" s="66"/>
      <c r="G31">
        <v>11.183999999999999</v>
      </c>
      <c r="H31">
        <v>2.7814000000000001</v>
      </c>
      <c r="I31" s="66"/>
      <c r="J31">
        <v>11.795</v>
      </c>
      <c r="K31">
        <v>3.1095000000000002</v>
      </c>
      <c r="L31" s="66"/>
    </row>
    <row r="32" spans="1:18" x14ac:dyDescent="0.2">
      <c r="A32">
        <v>190</v>
      </c>
      <c r="B32">
        <f t="shared" si="0"/>
        <v>28.5</v>
      </c>
      <c r="C32" s="66"/>
      <c r="D32">
        <v>10.829000000000001</v>
      </c>
      <c r="E32">
        <v>2.5211000000000001</v>
      </c>
      <c r="F32" s="66"/>
      <c r="G32">
        <v>11.484</v>
      </c>
      <c r="H32">
        <v>2.8571</v>
      </c>
      <c r="I32" s="66"/>
      <c r="J32">
        <v>12.111000000000001</v>
      </c>
      <c r="K32">
        <v>3.1941999999999999</v>
      </c>
      <c r="L32" s="66"/>
    </row>
    <row r="33" spans="1:12" x14ac:dyDescent="0.2">
      <c r="A33">
        <v>195</v>
      </c>
      <c r="B33">
        <f t="shared" si="0"/>
        <v>29.25</v>
      </c>
      <c r="C33" s="66"/>
      <c r="D33">
        <v>11.112</v>
      </c>
      <c r="E33">
        <v>2.5880000000000001</v>
      </c>
      <c r="F33" s="66"/>
      <c r="G33">
        <v>11.784000000000001</v>
      </c>
      <c r="H33">
        <v>2.9329000000000001</v>
      </c>
      <c r="I33" s="66"/>
      <c r="J33">
        <v>12.428000000000001</v>
      </c>
      <c r="K33">
        <v>3.2789000000000001</v>
      </c>
      <c r="L33" s="66"/>
    </row>
    <row r="34" spans="1:12" x14ac:dyDescent="0.2">
      <c r="A34">
        <v>200</v>
      </c>
      <c r="B34">
        <f t="shared" si="0"/>
        <v>30.000000000000007</v>
      </c>
      <c r="C34" s="66"/>
      <c r="D34">
        <v>11.395</v>
      </c>
      <c r="E34">
        <v>2.6549</v>
      </c>
      <c r="F34" s="66"/>
      <c r="G34">
        <v>12.084</v>
      </c>
      <c r="H34">
        <v>3.0087000000000002</v>
      </c>
      <c r="I34" s="66"/>
      <c r="J34">
        <v>12.744</v>
      </c>
      <c r="K34">
        <v>3.3637000000000001</v>
      </c>
      <c r="L34" s="66"/>
    </row>
    <row r="35" spans="1:12" x14ac:dyDescent="0.2">
      <c r="A35">
        <v>205</v>
      </c>
      <c r="B35">
        <f t="shared" si="0"/>
        <v>30.750000000000004</v>
      </c>
      <c r="C35" s="66"/>
      <c r="D35">
        <v>11.678000000000001</v>
      </c>
      <c r="E35">
        <v>2.7218</v>
      </c>
      <c r="F35" s="66"/>
      <c r="G35">
        <v>12.384</v>
      </c>
      <c r="H35">
        <v>3.0846</v>
      </c>
      <c r="I35" s="66"/>
      <c r="J35">
        <v>13.06</v>
      </c>
      <c r="K35">
        <v>3.4485000000000001</v>
      </c>
      <c r="L35" s="66"/>
    </row>
    <row r="36" spans="1:12" x14ac:dyDescent="0.2">
      <c r="A36">
        <v>210</v>
      </c>
      <c r="B36">
        <f t="shared" si="0"/>
        <v>31.5</v>
      </c>
      <c r="C36" s="66"/>
      <c r="D36">
        <v>11.961</v>
      </c>
      <c r="E36">
        <v>2.7887</v>
      </c>
      <c r="F36" s="66"/>
      <c r="G36">
        <v>12.683999999999999</v>
      </c>
      <c r="H36">
        <v>3.1604000000000001</v>
      </c>
      <c r="I36" s="66"/>
      <c r="J36">
        <v>13.375</v>
      </c>
      <c r="K36">
        <v>3.5333000000000001</v>
      </c>
      <c r="L36" s="66"/>
    </row>
    <row r="37" spans="1:12" x14ac:dyDescent="0.2">
      <c r="A37">
        <v>215</v>
      </c>
      <c r="B37">
        <f t="shared" si="0"/>
        <v>32.25</v>
      </c>
      <c r="C37" s="66"/>
      <c r="D37">
        <v>12.244</v>
      </c>
      <c r="E37">
        <v>2.8557000000000001</v>
      </c>
      <c r="F37" s="66"/>
      <c r="G37">
        <v>12.983000000000001</v>
      </c>
      <c r="H37">
        <v>3.2363</v>
      </c>
      <c r="I37" s="66"/>
      <c r="J37">
        <v>13.691000000000001</v>
      </c>
      <c r="K37">
        <v>3.6181000000000001</v>
      </c>
      <c r="L37" s="66"/>
    </row>
    <row r="38" spans="1:12" x14ac:dyDescent="0.2">
      <c r="A38">
        <v>220</v>
      </c>
      <c r="B38">
        <f t="shared" si="0"/>
        <v>33</v>
      </c>
      <c r="C38" s="66"/>
      <c r="D38">
        <v>12.526</v>
      </c>
      <c r="E38">
        <v>2.9226999999999999</v>
      </c>
      <c r="F38" s="66"/>
      <c r="G38">
        <v>13.282999999999999</v>
      </c>
      <c r="H38">
        <v>3.3123</v>
      </c>
      <c r="I38" s="66"/>
      <c r="J38">
        <v>14.007</v>
      </c>
      <c r="K38">
        <v>3.7029999999999998</v>
      </c>
      <c r="L38" s="66"/>
    </row>
    <row r="39" spans="1:12" x14ac:dyDescent="0.2">
      <c r="A39">
        <v>225</v>
      </c>
      <c r="B39">
        <f t="shared" si="0"/>
        <v>33.75</v>
      </c>
      <c r="C39" s="66"/>
      <c r="D39">
        <v>12.808999999999999</v>
      </c>
      <c r="E39">
        <v>2.9897</v>
      </c>
      <c r="F39" s="66"/>
      <c r="G39">
        <v>13.582000000000001</v>
      </c>
      <c r="H39">
        <v>3.3881999999999999</v>
      </c>
      <c r="I39" s="66"/>
      <c r="J39">
        <v>14.321999999999999</v>
      </c>
      <c r="K39">
        <v>3.7879</v>
      </c>
      <c r="L39" s="66"/>
    </row>
    <row r="40" spans="1:12" x14ac:dyDescent="0.2">
      <c r="A40">
        <v>230</v>
      </c>
      <c r="B40">
        <f t="shared" si="0"/>
        <v>34.5</v>
      </c>
      <c r="C40" s="66"/>
      <c r="D40">
        <v>13.090999999999999</v>
      </c>
      <c r="E40">
        <v>3.0567000000000002</v>
      </c>
      <c r="F40" s="66"/>
      <c r="G40">
        <v>13.881</v>
      </c>
      <c r="H40">
        <v>3.4641999999999999</v>
      </c>
      <c r="I40" s="66"/>
      <c r="J40">
        <v>14.638</v>
      </c>
      <c r="K40">
        <v>3.8727</v>
      </c>
      <c r="L40" s="66"/>
    </row>
    <row r="41" spans="1:12" x14ac:dyDescent="0.2">
      <c r="A41">
        <v>235</v>
      </c>
      <c r="B41">
        <f t="shared" si="0"/>
        <v>35.25</v>
      </c>
      <c r="C41" s="66"/>
      <c r="D41">
        <v>13.372999999999999</v>
      </c>
      <c r="E41">
        <v>3.1238000000000001</v>
      </c>
      <c r="F41" s="66"/>
      <c r="G41">
        <v>14.18</v>
      </c>
      <c r="H41">
        <v>3.5402</v>
      </c>
      <c r="I41" s="66"/>
      <c r="J41">
        <v>14.952999999999999</v>
      </c>
      <c r="K41">
        <v>3.9575999999999998</v>
      </c>
      <c r="L41" s="66"/>
    </row>
    <row r="42" spans="1:12" x14ac:dyDescent="0.2">
      <c r="A42">
        <v>240</v>
      </c>
      <c r="B42">
        <f t="shared" si="0"/>
        <v>36.000000000000007</v>
      </c>
      <c r="C42" s="66"/>
      <c r="D42">
        <v>13.654999999999999</v>
      </c>
      <c r="E42">
        <v>3.1907999999999999</v>
      </c>
      <c r="F42" s="66"/>
      <c r="G42">
        <v>14.478999999999999</v>
      </c>
      <c r="H42">
        <v>3.6162000000000001</v>
      </c>
      <c r="I42" s="66"/>
      <c r="J42">
        <v>15.269</v>
      </c>
      <c r="K42">
        <v>4.0425000000000004</v>
      </c>
      <c r="L42" s="66"/>
    </row>
    <row r="43" spans="1:12" x14ac:dyDescent="0.2">
      <c r="A43">
        <v>245</v>
      </c>
      <c r="B43">
        <f t="shared" si="0"/>
        <v>36.750000000000007</v>
      </c>
      <c r="C43" s="66"/>
      <c r="D43">
        <v>13.936999999999999</v>
      </c>
      <c r="E43">
        <v>3.2578999999999998</v>
      </c>
      <c r="F43" s="66"/>
      <c r="G43">
        <v>14.779</v>
      </c>
      <c r="H43">
        <v>3.6922000000000001</v>
      </c>
      <c r="I43" s="66"/>
      <c r="J43">
        <v>15.585000000000001</v>
      </c>
      <c r="K43">
        <v>4.1273999999999997</v>
      </c>
      <c r="L43" s="66"/>
    </row>
    <row r="44" spans="1:12" x14ac:dyDescent="0.2">
      <c r="A44">
        <v>250</v>
      </c>
      <c r="B44">
        <f t="shared" si="0"/>
        <v>37.500000000000007</v>
      </c>
      <c r="C44" s="66"/>
      <c r="D44">
        <v>14.218999999999999</v>
      </c>
      <c r="E44">
        <v>3.3250999999999999</v>
      </c>
      <c r="F44" s="66"/>
      <c r="G44">
        <v>15.077999999999999</v>
      </c>
      <c r="H44">
        <v>3.7682000000000002</v>
      </c>
      <c r="I44" s="66"/>
      <c r="J44">
        <v>15.9</v>
      </c>
      <c r="K44">
        <v>4.2122000000000002</v>
      </c>
      <c r="L44" s="66"/>
    </row>
    <row r="45" spans="1:12" x14ac:dyDescent="0.2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</row>
    <row r="47" spans="1:12" ht="26" x14ac:dyDescent="0.3">
      <c r="A47" s="74" t="s">
        <v>59</v>
      </c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</row>
    <row r="48" spans="1:12" x14ac:dyDescent="0.2">
      <c r="A48" s="66"/>
      <c r="B48" s="66"/>
      <c r="C48" s="66"/>
      <c r="D48" s="67" t="s">
        <v>41</v>
      </c>
      <c r="E48" s="66"/>
      <c r="F48" s="66"/>
      <c r="G48" s="67" t="s">
        <v>42</v>
      </c>
      <c r="H48" s="66"/>
      <c r="I48" s="66"/>
      <c r="J48" s="67" t="s">
        <v>43</v>
      </c>
      <c r="K48" s="66"/>
      <c r="L48" s="66"/>
    </row>
    <row r="49" spans="1:12" x14ac:dyDescent="0.2">
      <c r="A49" s="68" t="s">
        <v>60</v>
      </c>
      <c r="B49" s="68" t="s">
        <v>45</v>
      </c>
      <c r="C49" s="66"/>
      <c r="D49" s="68" t="s">
        <v>46</v>
      </c>
      <c r="E49" s="68" t="s">
        <v>47</v>
      </c>
      <c r="F49" s="66"/>
      <c r="G49" s="68" t="s">
        <v>46</v>
      </c>
      <c r="H49" s="68" t="s">
        <v>47</v>
      </c>
      <c r="I49" s="66"/>
      <c r="J49" s="68" t="s">
        <v>46</v>
      </c>
      <c r="K49" s="68" t="s">
        <v>47</v>
      </c>
      <c r="L49" s="66"/>
    </row>
    <row r="50" spans="1:12" x14ac:dyDescent="0.2">
      <c r="A50">
        <v>29</v>
      </c>
      <c r="B50">
        <f>A50*0.000000001*1200*1000*1000</f>
        <v>34.799999999999997</v>
      </c>
      <c r="C50" s="66"/>
      <c r="D50">
        <v>11.263999999999999</v>
      </c>
      <c r="E50">
        <v>2.6242000000000001</v>
      </c>
      <c r="F50" s="66"/>
      <c r="G50">
        <v>11.946</v>
      </c>
      <c r="H50">
        <v>2.9740000000000002</v>
      </c>
      <c r="I50" s="66"/>
      <c r="J50">
        <v>12.598000000000001</v>
      </c>
      <c r="K50">
        <v>3.3249</v>
      </c>
      <c r="L50" s="66"/>
    </row>
    <row r="51" spans="1:12" x14ac:dyDescent="0.2">
      <c r="A51">
        <v>29.5</v>
      </c>
      <c r="B51">
        <f>A51*0.000000001*1200*1000*1000</f>
        <v>35.400000000000006</v>
      </c>
      <c r="C51" s="66"/>
      <c r="D51">
        <v>11.457000000000001</v>
      </c>
      <c r="E51">
        <v>2.6698</v>
      </c>
      <c r="F51" s="66"/>
      <c r="G51">
        <v>12.15</v>
      </c>
      <c r="H51">
        <v>3.0257000000000001</v>
      </c>
      <c r="I51" s="66"/>
      <c r="J51">
        <v>12.813000000000001</v>
      </c>
      <c r="K51">
        <v>3.3826999999999998</v>
      </c>
      <c r="L51" s="66"/>
    </row>
    <row r="52" spans="1:12" x14ac:dyDescent="0.2">
      <c r="A52">
        <v>30</v>
      </c>
      <c r="B52">
        <f>A52*0.000000001*1200*1000*1000</f>
        <v>36.000000000000007</v>
      </c>
      <c r="C52" s="66"/>
      <c r="D52">
        <v>11.65</v>
      </c>
      <c r="E52">
        <v>2.7155</v>
      </c>
      <c r="F52" s="66"/>
      <c r="G52">
        <v>12.355</v>
      </c>
      <c r="H52">
        <v>3.0773999999999999</v>
      </c>
      <c r="I52" s="66"/>
      <c r="J52">
        <v>13.029</v>
      </c>
      <c r="K52">
        <v>3.4405000000000001</v>
      </c>
      <c r="L52" s="66"/>
    </row>
    <row r="53" spans="1:12" x14ac:dyDescent="0.2">
      <c r="A53">
        <v>30.5</v>
      </c>
      <c r="B53">
        <f>A53*0.000000001*1200*1000*1000</f>
        <v>36.6</v>
      </c>
      <c r="C53" s="66"/>
      <c r="D53">
        <v>11.843</v>
      </c>
      <c r="E53">
        <v>2.7610999999999999</v>
      </c>
      <c r="F53" s="66"/>
      <c r="G53">
        <v>12.558999999999999</v>
      </c>
      <c r="H53">
        <v>3.1291000000000002</v>
      </c>
      <c r="I53" s="66"/>
      <c r="J53">
        <v>13.244</v>
      </c>
      <c r="K53">
        <v>3.4983</v>
      </c>
      <c r="L53" s="66"/>
    </row>
    <row r="54" spans="1:12" x14ac:dyDescent="0.2">
      <c r="A54">
        <v>31</v>
      </c>
      <c r="B54">
        <f>A54*0.000000001*1200*1000*1000</f>
        <v>37.199999999999996</v>
      </c>
      <c r="C54" s="66"/>
      <c r="D54">
        <v>12.036</v>
      </c>
      <c r="E54">
        <v>2.8067000000000002</v>
      </c>
      <c r="F54" s="66"/>
      <c r="G54">
        <v>12.763</v>
      </c>
      <c r="H54">
        <v>3.1808999999999998</v>
      </c>
      <c r="I54" s="66"/>
      <c r="J54">
        <v>13.459</v>
      </c>
      <c r="K54">
        <v>3.5562</v>
      </c>
      <c r="L54" s="66"/>
    </row>
    <row r="55" spans="1:12" x14ac:dyDescent="0.2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</row>
    <row r="57" spans="1:12" ht="26" x14ac:dyDescent="0.3">
      <c r="A57" s="74" t="s">
        <v>61</v>
      </c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</row>
    <row r="58" spans="1:12" x14ac:dyDescent="0.2">
      <c r="A58" s="66"/>
      <c r="B58" s="66"/>
      <c r="C58" s="66"/>
      <c r="D58" s="67" t="s">
        <v>41</v>
      </c>
      <c r="E58" s="66"/>
      <c r="F58" s="66"/>
      <c r="G58" s="67" t="s">
        <v>42</v>
      </c>
      <c r="H58" s="66"/>
      <c r="I58" s="66"/>
      <c r="J58" s="67" t="s">
        <v>43</v>
      </c>
      <c r="K58" s="66"/>
      <c r="L58" s="66"/>
    </row>
    <row r="59" spans="1:12" x14ac:dyDescent="0.2">
      <c r="A59" s="68" t="s">
        <v>44</v>
      </c>
      <c r="B59" s="68" t="s">
        <v>45</v>
      </c>
      <c r="C59" s="66"/>
      <c r="D59" s="68" t="s">
        <v>46</v>
      </c>
      <c r="E59" s="68" t="s">
        <v>47</v>
      </c>
      <c r="F59" s="66"/>
      <c r="G59" s="68" t="s">
        <v>46</v>
      </c>
      <c r="H59" s="68" t="s">
        <v>47</v>
      </c>
      <c r="I59" s="66"/>
      <c r="J59" s="68" t="s">
        <v>46</v>
      </c>
      <c r="K59" s="68" t="s">
        <v>47</v>
      </c>
      <c r="L59" s="66"/>
    </row>
    <row r="60" spans="1:12" x14ac:dyDescent="0.2">
      <c r="A60">
        <v>2</v>
      </c>
      <c r="B60">
        <f t="shared" ref="B60:B67" si="1">A60*0.000000001*2400*1000*1000</f>
        <v>4.8000000000000007</v>
      </c>
      <c r="C60" s="66"/>
      <c r="D60">
        <v>1.5307999999999999</v>
      </c>
      <c r="E60">
        <v>0.3523</v>
      </c>
      <c r="F60" s="66"/>
      <c r="G60">
        <v>1.6241000000000001</v>
      </c>
      <c r="H60">
        <v>0.39921000000000001</v>
      </c>
      <c r="I60" s="66"/>
      <c r="J60">
        <v>1.7135</v>
      </c>
      <c r="K60">
        <v>0.44625999999999999</v>
      </c>
      <c r="L60" s="66"/>
    </row>
    <row r="61" spans="1:12" x14ac:dyDescent="0.2">
      <c r="A61">
        <v>3</v>
      </c>
      <c r="B61">
        <f t="shared" si="1"/>
        <v>7.2000000000000011</v>
      </c>
      <c r="C61" s="66"/>
      <c r="D61">
        <v>2.2953000000000001</v>
      </c>
      <c r="E61">
        <v>0.52875000000000005</v>
      </c>
      <c r="F61" s="66"/>
      <c r="G61">
        <v>2.4352</v>
      </c>
      <c r="H61">
        <v>0.59909999999999997</v>
      </c>
      <c r="I61" s="66"/>
      <c r="J61">
        <v>2.5691999999999999</v>
      </c>
      <c r="K61">
        <v>0.66966000000000003</v>
      </c>
      <c r="L61" s="66"/>
    </row>
    <row r="62" spans="1:12" x14ac:dyDescent="0.2">
      <c r="A62">
        <v>4</v>
      </c>
      <c r="B62">
        <f t="shared" si="1"/>
        <v>9.6000000000000014</v>
      </c>
      <c r="C62" s="66"/>
      <c r="D62">
        <v>3.0594000000000001</v>
      </c>
      <c r="E62">
        <v>0.70521</v>
      </c>
      <c r="F62" s="66"/>
      <c r="G62">
        <v>3.2458</v>
      </c>
      <c r="H62">
        <v>0.79900000000000004</v>
      </c>
      <c r="I62" s="66"/>
      <c r="J62">
        <v>3.4243000000000001</v>
      </c>
      <c r="K62">
        <v>0.89302999999999999</v>
      </c>
      <c r="L62" s="66"/>
    </row>
    <row r="63" spans="1:12" x14ac:dyDescent="0.2">
      <c r="A63">
        <v>5</v>
      </c>
      <c r="B63">
        <f t="shared" si="1"/>
        <v>12</v>
      </c>
      <c r="C63" s="66"/>
      <c r="D63">
        <v>3.8228</v>
      </c>
      <c r="E63">
        <v>0.88168000000000002</v>
      </c>
      <c r="F63" s="66"/>
      <c r="G63">
        <v>4.0552000000000001</v>
      </c>
      <c r="H63">
        <v>0.99888999999999994</v>
      </c>
      <c r="I63" s="66"/>
      <c r="J63">
        <v>4.2778999999999998</v>
      </c>
      <c r="K63">
        <v>1.1165</v>
      </c>
      <c r="L63" s="66"/>
    </row>
    <row r="64" spans="1:12" x14ac:dyDescent="0.2">
      <c r="A64">
        <v>6</v>
      </c>
      <c r="B64">
        <f t="shared" si="1"/>
        <v>14.400000000000002</v>
      </c>
      <c r="C64" s="66"/>
      <c r="D64">
        <v>4.5843999999999996</v>
      </c>
      <c r="E64">
        <v>1.0582</v>
      </c>
      <c r="F64" s="66"/>
      <c r="G64">
        <v>4.8627000000000002</v>
      </c>
      <c r="H64">
        <v>1.1990000000000001</v>
      </c>
      <c r="I64" s="66"/>
      <c r="J64">
        <v>5.1292999999999997</v>
      </c>
      <c r="K64">
        <v>1.3402000000000001</v>
      </c>
      <c r="L64" s="66"/>
    </row>
    <row r="65" spans="1:12" x14ac:dyDescent="0.2">
      <c r="A65">
        <v>7</v>
      </c>
      <c r="B65">
        <f t="shared" si="1"/>
        <v>16.8</v>
      </c>
      <c r="C65" s="66"/>
      <c r="D65">
        <v>5.3445999999999998</v>
      </c>
      <c r="E65">
        <v>1.2351000000000001</v>
      </c>
      <c r="F65" s="66"/>
      <c r="G65">
        <v>5.6688000000000001</v>
      </c>
      <c r="H65">
        <v>1.3994</v>
      </c>
      <c r="I65" s="66"/>
      <c r="J65">
        <v>5.9791999999999996</v>
      </c>
      <c r="K65">
        <v>1.5643</v>
      </c>
      <c r="L65" s="66"/>
    </row>
    <row r="66" spans="1:12" x14ac:dyDescent="0.2">
      <c r="A66">
        <v>8</v>
      </c>
      <c r="B66">
        <f t="shared" si="1"/>
        <v>19.200000000000003</v>
      </c>
      <c r="C66" s="66"/>
      <c r="D66">
        <v>6.1036000000000001</v>
      </c>
      <c r="E66">
        <v>1.4120999999999999</v>
      </c>
      <c r="F66" s="66"/>
      <c r="G66">
        <v>6.4737</v>
      </c>
      <c r="H66">
        <v>1.6001000000000001</v>
      </c>
      <c r="I66" s="66"/>
      <c r="J66">
        <v>6.8282999999999996</v>
      </c>
      <c r="K66">
        <v>1.7887999999999999</v>
      </c>
      <c r="L66" s="66"/>
    </row>
    <row r="67" spans="1:12" x14ac:dyDescent="0.2">
      <c r="A67">
        <v>9</v>
      </c>
      <c r="B67">
        <f t="shared" si="1"/>
        <v>21.600000000000005</v>
      </c>
      <c r="C67" s="66"/>
      <c r="D67">
        <v>6.8621999999999996</v>
      </c>
      <c r="E67">
        <v>1.5894999999999999</v>
      </c>
      <c r="F67" s="66"/>
      <c r="G67">
        <v>7.2785000000000002</v>
      </c>
      <c r="H67">
        <v>1.8010999999999999</v>
      </c>
      <c r="I67" s="66"/>
      <c r="J67">
        <v>7.6773999999999996</v>
      </c>
      <c r="K67">
        <v>2.0135000000000001</v>
      </c>
      <c r="L67" s="66"/>
    </row>
    <row r="68" spans="1:12" x14ac:dyDescent="0.2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</row>
  </sheetData>
  <mergeCells count="11">
    <mergeCell ref="A1:L1"/>
    <mergeCell ref="O5:Q5"/>
    <mergeCell ref="O6:Q6"/>
    <mergeCell ref="O7:Q7"/>
    <mergeCell ref="O8:Q8"/>
    <mergeCell ref="A57:L57"/>
    <mergeCell ref="O9:Q9"/>
    <mergeCell ref="O12:Q12"/>
    <mergeCell ref="O16:Q16"/>
    <mergeCell ref="O20:Q20"/>
    <mergeCell ref="A47:L4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2"/>
  <sheetViews>
    <sheetView topLeftCell="F1" zoomScale="68" zoomScaleNormal="55" workbookViewId="0">
      <selection activeCell="M2" sqref="M2:M36"/>
    </sheetView>
  </sheetViews>
  <sheetFormatPr baseColWidth="10" defaultColWidth="10.5" defaultRowHeight="16" x14ac:dyDescent="0.2"/>
  <cols>
    <col min="2" max="2" width="22.6640625" customWidth="1"/>
  </cols>
  <sheetData>
    <row r="1" spans="1:13" x14ac:dyDescent="0.2">
      <c r="A1" s="21" t="s">
        <v>1</v>
      </c>
      <c r="B1" s="4" t="s">
        <v>5</v>
      </c>
      <c r="C1" s="21" t="s">
        <v>21</v>
      </c>
      <c r="D1" s="21" t="s">
        <v>23</v>
      </c>
      <c r="E1" s="25" t="s">
        <v>62</v>
      </c>
      <c r="F1" s="25" t="s">
        <v>63</v>
      </c>
      <c r="I1" t="s">
        <v>35</v>
      </c>
      <c r="J1" t="s">
        <v>36</v>
      </c>
      <c r="K1">
        <v>6</v>
      </c>
      <c r="L1">
        <v>8</v>
      </c>
      <c r="M1">
        <v>10</v>
      </c>
    </row>
    <row r="2" spans="1:13" x14ac:dyDescent="0.2">
      <c r="A2" s="29">
        <v>238.21428571428601</v>
      </c>
      <c r="B2" s="4">
        <v>35.739227963525799</v>
      </c>
      <c r="C2" s="35">
        <v>19.821739999999998</v>
      </c>
      <c r="D2" s="39">
        <v>19.99841</v>
      </c>
      <c r="E2" s="43">
        <v>4.4846335029690998</v>
      </c>
      <c r="F2" s="30">
        <v>150</v>
      </c>
      <c r="I2" s="63">
        <v>150</v>
      </c>
      <c r="J2" s="63">
        <f>'f37 simulations'!B4</f>
        <v>6</v>
      </c>
      <c r="K2" s="63">
        <f>'f37 simulations'!D4</f>
        <v>0.80371999999999999</v>
      </c>
      <c r="L2" s="63">
        <f>'f37 simulations'!G4</f>
        <v>0.96531</v>
      </c>
      <c r="M2" s="63">
        <f>'f37 simulations'!J4</f>
        <v>1.1092</v>
      </c>
    </row>
    <row r="3" spans="1:13" x14ac:dyDescent="0.2">
      <c r="A3" s="29">
        <v>234.777777777778</v>
      </c>
      <c r="B3" s="4">
        <v>35.223751773049699</v>
      </c>
      <c r="C3" s="35">
        <v>19.821739999999998</v>
      </c>
      <c r="D3" s="39">
        <v>19.99991</v>
      </c>
      <c r="E3" s="43">
        <v>6.1415577523335996</v>
      </c>
      <c r="F3" s="30">
        <v>150</v>
      </c>
      <c r="I3" s="63">
        <v>150</v>
      </c>
      <c r="J3" s="63">
        <f>'f37 simulations'!B5</f>
        <v>7.5000000000000018</v>
      </c>
      <c r="K3" s="63">
        <f>'f37 simulations'!D5</f>
        <v>1.0043</v>
      </c>
      <c r="L3" s="63">
        <f>'f37 simulations'!G5</f>
        <v>1.2062999999999999</v>
      </c>
      <c r="M3" s="63">
        <f>'f37 simulations'!J5</f>
        <v>1.3862000000000001</v>
      </c>
    </row>
    <row r="4" spans="1:13" x14ac:dyDescent="0.2">
      <c r="A4" s="29">
        <v>236.083333333333</v>
      </c>
      <c r="B4" s="4">
        <v>35.419585106383003</v>
      </c>
      <c r="C4" s="35">
        <v>19.821739999999998</v>
      </c>
      <c r="D4" s="39">
        <v>19.99118</v>
      </c>
      <c r="E4" s="43">
        <v>5.4743026862967001</v>
      </c>
      <c r="F4" s="30">
        <v>150</v>
      </c>
      <c r="I4" s="63">
        <v>150</v>
      </c>
      <c r="J4" s="63">
        <f>'f37 simulations'!B6</f>
        <v>9.0000000000000018</v>
      </c>
      <c r="K4" s="63">
        <f>'f37 simulations'!D6</f>
        <v>1.2048000000000001</v>
      </c>
      <c r="L4" s="63">
        <f>'f37 simulations'!G6</f>
        <v>1.4472</v>
      </c>
      <c r="M4" s="63">
        <f>'f37 simulations'!J6</f>
        <v>1.6631</v>
      </c>
    </row>
    <row r="5" spans="1:13" x14ac:dyDescent="0.2">
      <c r="A5" s="29">
        <v>234.777777777778</v>
      </c>
      <c r="B5" s="4">
        <v>35.223751773049699</v>
      </c>
      <c r="C5" s="35">
        <v>19.821739999999998</v>
      </c>
      <c r="D5" s="39">
        <v>20.002179999999999</v>
      </c>
      <c r="E5" s="43">
        <v>5.9366015919977997</v>
      </c>
      <c r="F5" s="30">
        <v>150</v>
      </c>
      <c r="I5" s="63">
        <v>150</v>
      </c>
      <c r="J5" s="63">
        <f>'f37 simulations'!B7</f>
        <v>10.5</v>
      </c>
      <c r="K5" s="63">
        <f>'f37 simulations'!D7</f>
        <v>1.4054</v>
      </c>
      <c r="L5" s="63">
        <f>'f37 simulations'!G7</f>
        <v>1.6881999999999999</v>
      </c>
      <c r="M5" s="63">
        <f>'f37 simulations'!J7</f>
        <v>1.94</v>
      </c>
    </row>
    <row r="6" spans="1:13" x14ac:dyDescent="0.2">
      <c r="A6" s="29">
        <v>239.25</v>
      </c>
      <c r="B6" s="4">
        <v>35.765437499999997</v>
      </c>
      <c r="C6" s="35">
        <v>19.821739999999998</v>
      </c>
      <c r="D6" s="39">
        <v>20.00282</v>
      </c>
      <c r="E6" s="43">
        <v>6.0815996154479999</v>
      </c>
      <c r="F6" s="30">
        <v>150</v>
      </c>
      <c r="I6" s="63">
        <v>150</v>
      </c>
      <c r="J6" s="63">
        <f>'f37 simulations'!B8</f>
        <v>12</v>
      </c>
      <c r="K6" s="63">
        <f>'f37 simulations'!D8</f>
        <v>1.6060000000000001</v>
      </c>
      <c r="L6" s="63">
        <f>'f37 simulations'!G8</f>
        <v>1.9291</v>
      </c>
      <c r="M6" s="63">
        <f>'f37 simulations'!J8</f>
        <v>2.2168000000000001</v>
      </c>
    </row>
    <row r="7" spans="1:13" x14ac:dyDescent="0.2">
      <c r="A7" s="29">
        <v>316.48275862068999</v>
      </c>
      <c r="B7" s="4">
        <v>47.3503512931035</v>
      </c>
      <c r="C7" s="35">
        <v>19.821739999999998</v>
      </c>
      <c r="D7" s="39">
        <v>20.010829999999999</v>
      </c>
      <c r="E7" s="43">
        <v>7.7586313494006998</v>
      </c>
      <c r="F7" s="30">
        <v>150</v>
      </c>
      <c r="I7" s="63">
        <v>150</v>
      </c>
      <c r="J7" s="63">
        <f>'f37 simulations'!B9</f>
        <v>13.500000000000002</v>
      </c>
      <c r="K7" s="63">
        <f>'f37 simulations'!D9</f>
        <v>1.8065</v>
      </c>
      <c r="L7" s="63">
        <f>'f37 simulations'!G9</f>
        <v>2.17</v>
      </c>
      <c r="M7" s="63">
        <f>'f37 simulations'!J9</f>
        <v>2.4935999999999998</v>
      </c>
    </row>
    <row r="8" spans="1:13" x14ac:dyDescent="0.2">
      <c r="A8" s="29">
        <v>326.5</v>
      </c>
      <c r="B8" s="4">
        <v>48.852937500000003</v>
      </c>
      <c r="C8" s="35">
        <v>19.821739999999998</v>
      </c>
      <c r="D8" s="39">
        <v>19.995170000000002</v>
      </c>
      <c r="E8" s="43">
        <v>8.3427502750562006</v>
      </c>
      <c r="F8" s="30">
        <v>150</v>
      </c>
      <c r="I8" s="63">
        <v>150</v>
      </c>
      <c r="J8" s="63">
        <f>'f37 simulations'!B10</f>
        <v>15.000000000000004</v>
      </c>
      <c r="K8" s="63">
        <f>'f37 simulations'!D10</f>
        <v>2.0070000000000001</v>
      </c>
      <c r="L8" s="63">
        <f>'f37 simulations'!G10</f>
        <v>2.4108000000000001</v>
      </c>
      <c r="M8" s="63">
        <f>'f37 simulations'!J10</f>
        <v>2.7703000000000002</v>
      </c>
    </row>
    <row r="9" spans="1:13" x14ac:dyDescent="0.2">
      <c r="A9" s="29">
        <v>326.777777777778</v>
      </c>
      <c r="B9" s="4">
        <v>48.894604166666703</v>
      </c>
      <c r="C9" s="35">
        <v>19.821739999999998</v>
      </c>
      <c r="D9" s="39">
        <v>19.991389999999999</v>
      </c>
      <c r="E9" s="43">
        <v>8.3582586945820001</v>
      </c>
      <c r="F9" s="30">
        <v>150</v>
      </c>
      <c r="I9" s="63">
        <v>150</v>
      </c>
      <c r="J9" s="63">
        <f>'f37 simulations'!B11</f>
        <v>16.5</v>
      </c>
      <c r="K9" s="63">
        <f>'f37 simulations'!D11</f>
        <v>2.2075</v>
      </c>
      <c r="L9" s="63">
        <f>'f37 simulations'!G11</f>
        <v>2.6516000000000002</v>
      </c>
      <c r="M9" s="63">
        <f>'f37 simulations'!J11</f>
        <v>3.0468999999999999</v>
      </c>
    </row>
    <row r="10" spans="1:13" x14ac:dyDescent="0.2">
      <c r="A10" s="29">
        <v>322.63636363636402</v>
      </c>
      <c r="B10" s="4">
        <v>48.2733920454545</v>
      </c>
      <c r="C10" s="35">
        <v>19.821739999999998</v>
      </c>
      <c r="D10" s="39">
        <v>20.00067</v>
      </c>
      <c r="E10" s="43">
        <v>8.1946038844589992</v>
      </c>
      <c r="F10" s="30">
        <v>150</v>
      </c>
      <c r="I10" s="63">
        <v>150</v>
      </c>
      <c r="J10" s="63">
        <f>'f37 simulations'!B12</f>
        <v>18.000000000000004</v>
      </c>
      <c r="K10" s="63">
        <f>'f37 simulations'!D12</f>
        <v>2.4079999999999999</v>
      </c>
      <c r="L10" s="63">
        <f>'f37 simulations'!G12</f>
        <v>2.8923000000000001</v>
      </c>
      <c r="M10" s="63">
        <f>'f37 simulations'!J12</f>
        <v>3.3233999999999999</v>
      </c>
    </row>
    <row r="11" spans="1:13" x14ac:dyDescent="0.2">
      <c r="A11" s="29">
        <v>326.89473684210498</v>
      </c>
      <c r="B11" s="4">
        <v>48.467585526315801</v>
      </c>
      <c r="C11" s="35">
        <v>19.821739999999998</v>
      </c>
      <c r="D11" s="39">
        <v>19.99025</v>
      </c>
      <c r="E11" s="43">
        <v>8.4499183958843993</v>
      </c>
      <c r="F11" s="30">
        <v>150</v>
      </c>
      <c r="I11" s="63">
        <v>150</v>
      </c>
      <c r="J11" s="63">
        <f>'f37 simulations'!B13</f>
        <v>19.5</v>
      </c>
      <c r="K11" s="63">
        <f>'f37 simulations'!D13</f>
        <v>2.6084000000000001</v>
      </c>
      <c r="L11" s="63">
        <f>'f37 simulations'!G13</f>
        <v>3.133</v>
      </c>
      <c r="M11" s="63">
        <f>'f37 simulations'!J13</f>
        <v>3.5998999999999999</v>
      </c>
    </row>
    <row r="12" spans="1:13" x14ac:dyDescent="0.2">
      <c r="A12" s="29">
        <v>79.042857142857102</v>
      </c>
      <c r="B12" s="4">
        <v>11.2898035714286</v>
      </c>
      <c r="C12" s="35">
        <v>19.821739999999998</v>
      </c>
      <c r="D12" s="39">
        <v>19.997520000000002</v>
      </c>
      <c r="E12" s="43">
        <v>1.4186693913849</v>
      </c>
      <c r="F12" s="30">
        <v>150</v>
      </c>
      <c r="I12" s="63">
        <v>150</v>
      </c>
      <c r="J12" s="63">
        <f>'f37 simulations'!B14</f>
        <v>21</v>
      </c>
      <c r="K12" s="63">
        <f>'f37 simulations'!D14</f>
        <v>2.8088000000000002</v>
      </c>
      <c r="L12" s="63">
        <f>'f37 simulations'!G14</f>
        <v>3.3736000000000002</v>
      </c>
      <c r="M12" s="63">
        <f>'f37 simulations'!J14</f>
        <v>3.8759999999999999</v>
      </c>
    </row>
    <row r="13" spans="1:13" x14ac:dyDescent="0.2">
      <c r="A13" s="29">
        <v>79.911111111111097</v>
      </c>
      <c r="B13" s="4">
        <v>11.4200416666667</v>
      </c>
      <c r="C13" s="35">
        <v>19.821739999999998</v>
      </c>
      <c r="D13" s="39">
        <v>19.997869999999999</v>
      </c>
      <c r="E13" s="43">
        <v>1.3982134966338999</v>
      </c>
      <c r="F13" s="30">
        <v>150</v>
      </c>
      <c r="I13" s="63">
        <v>150</v>
      </c>
      <c r="J13" s="63">
        <f>'f37 simulations'!B15</f>
        <v>22.500000000000004</v>
      </c>
      <c r="K13" s="63">
        <f>'f37 simulations'!D15</f>
        <v>3.0091000000000001</v>
      </c>
      <c r="L13" s="63">
        <f>'f37 simulations'!G15</f>
        <v>3.6139999999999999</v>
      </c>
      <c r="M13" s="63">
        <f>'f37 simulations'!J15</f>
        <v>4.1517999999999997</v>
      </c>
    </row>
    <row r="14" spans="1:13" x14ac:dyDescent="0.2">
      <c r="A14" s="29">
        <v>80.2</v>
      </c>
      <c r="B14" s="4">
        <v>11.463374999999999</v>
      </c>
      <c r="C14" s="35">
        <v>19.821739999999998</v>
      </c>
      <c r="D14" s="39">
        <v>20.001090000000001</v>
      </c>
      <c r="E14" s="43">
        <v>1.3641001010635001</v>
      </c>
      <c r="F14" s="30">
        <v>150</v>
      </c>
      <c r="I14" s="63">
        <v>150</v>
      </c>
      <c r="J14" s="63">
        <f>'f37 simulations'!B16</f>
        <v>24</v>
      </c>
      <c r="K14" s="63">
        <f>'f37 simulations'!D16</f>
        <v>3.2094</v>
      </c>
      <c r="L14" s="63">
        <f>'f37 simulations'!G16</f>
        <v>3.8542999999999998</v>
      </c>
      <c r="M14" s="63">
        <f>'f37 simulations'!J16</f>
        <v>4.4272999999999998</v>
      </c>
    </row>
    <row r="15" spans="1:13" x14ac:dyDescent="0.2">
      <c r="A15" s="29">
        <v>81</v>
      </c>
      <c r="B15" s="4">
        <v>11.583375</v>
      </c>
      <c r="C15" s="35">
        <v>19.821739999999998</v>
      </c>
      <c r="D15" s="39">
        <v>19.995650000000001</v>
      </c>
      <c r="E15" s="43">
        <v>1.3916741109918001</v>
      </c>
      <c r="F15" s="30">
        <v>150</v>
      </c>
      <c r="I15" s="63">
        <v>150</v>
      </c>
      <c r="J15" s="63">
        <f>'f37 simulations'!B17</f>
        <v>25.500000000000004</v>
      </c>
      <c r="K15" s="63">
        <f>'f37 simulations'!D17</f>
        <v>3.4097</v>
      </c>
      <c r="L15" s="63">
        <f>'f37 simulations'!G17</f>
        <v>4.0942999999999996</v>
      </c>
      <c r="M15" s="63">
        <f>'f37 simulations'!J17</f>
        <v>4.7027000000000001</v>
      </c>
    </row>
    <row r="16" spans="1:13" x14ac:dyDescent="0.2">
      <c r="A16" s="29">
        <v>81.394736842105303</v>
      </c>
      <c r="B16" s="4">
        <v>12.3363355263158</v>
      </c>
      <c r="C16" s="35">
        <v>19.821739999999998</v>
      </c>
      <c r="D16" s="39">
        <v>19.99625</v>
      </c>
      <c r="E16" s="43">
        <v>1.3264485301457001</v>
      </c>
      <c r="F16" s="30">
        <v>150</v>
      </c>
      <c r="I16" s="63">
        <v>150</v>
      </c>
      <c r="J16" s="63">
        <f>'f37 simulations'!B18</f>
        <v>27.000000000000004</v>
      </c>
      <c r="K16" s="63">
        <f>'f37 simulations'!D18</f>
        <v>3.6097999999999999</v>
      </c>
      <c r="L16" s="63">
        <f>'f37 simulations'!G18</f>
        <v>4.3341000000000003</v>
      </c>
      <c r="M16" s="63">
        <f>'f37 simulations'!J18</f>
        <v>4.9779</v>
      </c>
    </row>
    <row r="17" spans="1:13" x14ac:dyDescent="0.2">
      <c r="A17" s="29">
        <v>40.809090909090898</v>
      </c>
      <c r="B17" s="4">
        <v>6.24848863636364</v>
      </c>
      <c r="C17" s="35">
        <v>19.821739999999998</v>
      </c>
      <c r="D17" s="39">
        <v>20.006430000000002</v>
      </c>
      <c r="E17" s="43">
        <v>0.210589738916898</v>
      </c>
      <c r="F17" s="30">
        <v>150</v>
      </c>
      <c r="I17" s="63">
        <v>150</v>
      </c>
      <c r="J17" s="63">
        <f>'f37 simulations'!B19</f>
        <v>28.5</v>
      </c>
      <c r="K17" s="63">
        <f>'f37 simulations'!D19</f>
        <v>3.8098000000000001</v>
      </c>
      <c r="L17" s="63">
        <f>'f37 simulations'!G19</f>
        <v>4.5736999999999997</v>
      </c>
      <c r="M17" s="63">
        <f>'f37 simulations'!J19</f>
        <v>5.2529000000000003</v>
      </c>
    </row>
    <row r="18" spans="1:13" x14ac:dyDescent="0.2">
      <c r="A18" s="29">
        <v>41.1142857142857</v>
      </c>
      <c r="B18" s="4">
        <v>6.2942678571428603</v>
      </c>
      <c r="C18" s="35">
        <v>19.821739999999998</v>
      </c>
      <c r="D18" s="39">
        <v>19.998740000000002</v>
      </c>
      <c r="E18" s="43">
        <v>4.6991977453000502E-2</v>
      </c>
      <c r="F18" s="30">
        <v>150</v>
      </c>
      <c r="I18" s="63">
        <v>150</v>
      </c>
      <c r="J18" s="63">
        <f>'f37 simulations'!B20</f>
        <v>30.000000000000007</v>
      </c>
      <c r="K18" s="63">
        <f>'f37 simulations'!D20</f>
        <v>4.0095999999999998</v>
      </c>
      <c r="L18" s="63">
        <f>'f37 simulations'!G20</f>
        <v>4.8132000000000001</v>
      </c>
      <c r="M18" s="63">
        <f>'f37 simulations'!J20</f>
        <v>5.5278</v>
      </c>
    </row>
    <row r="19" spans="1:13" x14ac:dyDescent="0.2">
      <c r="A19" s="29">
        <v>41.185714285714297</v>
      </c>
      <c r="B19" s="4">
        <v>6.3049821428571402</v>
      </c>
      <c r="C19" s="35">
        <v>19.821739999999998</v>
      </c>
      <c r="D19" s="39">
        <v>20.002220000000001</v>
      </c>
      <c r="E19" s="43">
        <v>0.36459321021110103</v>
      </c>
      <c r="F19" s="30">
        <v>150</v>
      </c>
      <c r="I19" s="63">
        <v>150</v>
      </c>
      <c r="J19" s="63">
        <f>'f37 simulations'!B21</f>
        <v>31.5</v>
      </c>
      <c r="K19" s="63">
        <f>'f37 simulations'!D21</f>
        <v>4.2092000000000001</v>
      </c>
      <c r="L19" s="63">
        <f>'f37 simulations'!G21</f>
        <v>5.0526</v>
      </c>
      <c r="M19" s="63">
        <f>'f37 simulations'!J21</f>
        <v>5.8025000000000002</v>
      </c>
    </row>
    <row r="20" spans="1:13" x14ac:dyDescent="0.2">
      <c r="A20" s="29">
        <v>41.7384615384615</v>
      </c>
      <c r="B20" s="4">
        <v>6.3878942307692297</v>
      </c>
      <c r="C20" s="35">
        <v>19.821739999999998</v>
      </c>
      <c r="D20" s="39">
        <v>20.00357</v>
      </c>
      <c r="E20" s="43">
        <v>0.128940503681399</v>
      </c>
      <c r="F20" s="30">
        <v>150</v>
      </c>
      <c r="I20" s="63">
        <v>150</v>
      </c>
      <c r="J20" s="63">
        <f>'f37 simulations'!B22</f>
        <v>33</v>
      </c>
      <c r="K20" s="63">
        <f>'f37 simulations'!D22</f>
        <v>4.4086999999999996</v>
      </c>
      <c r="L20" s="63">
        <f>'f37 simulations'!G22</f>
        <v>5.2919</v>
      </c>
      <c r="M20" s="63">
        <f>'f37 simulations'!J22</f>
        <v>6.077</v>
      </c>
    </row>
    <row r="21" spans="1:13" x14ac:dyDescent="0.2">
      <c r="A21" s="29">
        <v>330.57142857142901</v>
      </c>
      <c r="B21" s="4">
        <v>49.7139248120301</v>
      </c>
      <c r="C21" s="35">
        <v>19.821739999999998</v>
      </c>
      <c r="D21" s="39">
        <v>19.99905</v>
      </c>
      <c r="E21" s="43">
        <v>4.8601585972320001</v>
      </c>
      <c r="F21" s="30">
        <v>150</v>
      </c>
      <c r="I21" s="63">
        <v>150</v>
      </c>
      <c r="J21" s="63">
        <f>'f37 simulations'!B23</f>
        <v>34.5</v>
      </c>
      <c r="K21" s="63">
        <f>'f37 simulations'!D23</f>
        <v>4.6082000000000001</v>
      </c>
      <c r="L21" s="63">
        <f>'f37 simulations'!G23</f>
        <v>5.5309999999999997</v>
      </c>
      <c r="M21" s="63">
        <f>'f37 simulations'!J23</f>
        <v>6.3516000000000004</v>
      </c>
    </row>
    <row r="22" spans="1:13" x14ac:dyDescent="0.2">
      <c r="A22" s="29">
        <v>330.5</v>
      </c>
      <c r="B22" s="4">
        <v>49.7032105263158</v>
      </c>
      <c r="C22" s="35">
        <v>19.821739999999998</v>
      </c>
      <c r="D22" s="39">
        <v>20.00712</v>
      </c>
      <c r="E22" s="43">
        <v>5.1318706631413997</v>
      </c>
      <c r="F22" s="30">
        <v>150</v>
      </c>
      <c r="I22" s="63">
        <v>150</v>
      </c>
      <c r="J22" s="63">
        <f>'f37 simulations'!B24</f>
        <v>36.000000000000007</v>
      </c>
      <c r="K22" s="63">
        <f>'f37 simulations'!D24</f>
        <v>4.8075000000000001</v>
      </c>
      <c r="L22" s="63">
        <f>'f37 simulations'!G24</f>
        <v>5.77</v>
      </c>
      <c r="M22" s="63">
        <f>'f37 simulations'!J24</f>
        <v>6.6261000000000001</v>
      </c>
    </row>
    <row r="23" spans="1:13" x14ac:dyDescent="0.2">
      <c r="A23" s="29">
        <v>320</v>
      </c>
      <c r="B23" s="4">
        <v>48.128210526315797</v>
      </c>
      <c r="C23" s="35">
        <v>19.821739999999998</v>
      </c>
      <c r="D23" s="39">
        <v>20.00787</v>
      </c>
      <c r="E23" s="43">
        <v>4.8045132317563999</v>
      </c>
      <c r="F23" s="30">
        <v>150</v>
      </c>
      <c r="I23" s="63">
        <v>150</v>
      </c>
      <c r="J23" s="63">
        <f>'f37 simulations'!B25</f>
        <v>37.500000000000007</v>
      </c>
      <c r="K23" s="63">
        <f>'f37 simulations'!D25</f>
        <v>5.0068000000000001</v>
      </c>
      <c r="L23" s="63">
        <f>'f37 simulations'!G25</f>
        <v>6.0088999999999997</v>
      </c>
      <c r="M23" s="63">
        <f>'f37 simulations'!J25</f>
        <v>6.9006999999999996</v>
      </c>
    </row>
    <row r="24" spans="1:13" x14ac:dyDescent="0.2">
      <c r="A24" s="29">
        <v>187.28571428571399</v>
      </c>
      <c r="B24" s="4">
        <v>28.2210676691729</v>
      </c>
      <c r="C24" s="35">
        <v>19.821739999999998</v>
      </c>
      <c r="D24" s="39">
        <v>20.007290000000001</v>
      </c>
      <c r="E24" s="43">
        <v>3.7289200766800001</v>
      </c>
      <c r="F24" s="30">
        <v>150</v>
      </c>
      <c r="I24" s="63">
        <v>150</v>
      </c>
      <c r="J24" s="63">
        <f>'f37 simulations'!B26</f>
        <v>39</v>
      </c>
      <c r="K24" s="63">
        <f>'f37 simulations'!D26</f>
        <v>5.2058999999999997</v>
      </c>
      <c r="L24" s="63">
        <f>'f37 simulations'!G26</f>
        <v>6.2477999999999998</v>
      </c>
      <c r="M24" s="63">
        <f>'f37 simulations'!J26</f>
        <v>7.1753</v>
      </c>
    </row>
    <row r="25" spans="1:13" x14ac:dyDescent="0.2">
      <c r="A25" s="29">
        <v>187.26315789473699</v>
      </c>
      <c r="B25" s="4">
        <v>28.217684210526301</v>
      </c>
      <c r="C25" s="35">
        <v>19.821739999999998</v>
      </c>
      <c r="D25" s="39">
        <v>20.012810000000002</v>
      </c>
      <c r="E25" s="43">
        <v>3.4909067974210002</v>
      </c>
      <c r="F25" s="30">
        <v>150</v>
      </c>
      <c r="I25" s="63">
        <v>150</v>
      </c>
      <c r="J25" s="63">
        <f>'f37 simulations'!B27</f>
        <v>40.5</v>
      </c>
      <c r="K25" s="63">
        <f>'f37 simulations'!D27</f>
        <v>5.4050000000000002</v>
      </c>
      <c r="L25" s="63">
        <f>'f37 simulations'!G27</f>
        <v>6.4866999999999999</v>
      </c>
      <c r="M25" s="63">
        <f>'f37 simulations'!J27</f>
        <v>7.4499000000000004</v>
      </c>
    </row>
    <row r="26" spans="1:13" x14ac:dyDescent="0.2">
      <c r="A26" s="29">
        <v>187</v>
      </c>
      <c r="B26" s="4">
        <v>28.178210526315802</v>
      </c>
      <c r="C26" s="35">
        <v>19.821739999999998</v>
      </c>
      <c r="D26" s="39">
        <v>20.001169999999998</v>
      </c>
      <c r="E26" s="43">
        <v>3.6742570013867999</v>
      </c>
      <c r="F26" s="30">
        <v>150</v>
      </c>
      <c r="I26" s="63">
        <v>150</v>
      </c>
      <c r="J26" s="63">
        <f>'f37 simulations'!B28</f>
        <v>42</v>
      </c>
      <c r="K26" s="63">
        <f>'f37 simulations'!D28</f>
        <v>5.6040000000000001</v>
      </c>
      <c r="L26" s="63">
        <f>'f37 simulations'!G28</f>
        <v>6.7256</v>
      </c>
      <c r="M26" s="63">
        <f>'f37 simulations'!J28</f>
        <v>7.7244000000000002</v>
      </c>
    </row>
    <row r="27" spans="1:13" x14ac:dyDescent="0.2">
      <c r="A27" s="29">
        <v>187.789473684211</v>
      </c>
      <c r="B27" s="4">
        <v>28.296631578947402</v>
      </c>
      <c r="C27" s="35">
        <v>19.821739999999998</v>
      </c>
      <c r="D27" s="39">
        <v>20.00459</v>
      </c>
      <c r="E27" s="43">
        <v>3.6207042016724</v>
      </c>
      <c r="F27" s="30">
        <v>150</v>
      </c>
      <c r="I27" s="63">
        <v>150</v>
      </c>
      <c r="J27" s="63">
        <f>'f37 simulations'!B29</f>
        <v>43.500000000000007</v>
      </c>
      <c r="K27" s="63">
        <f>'f37 simulations'!D29</f>
        <v>5.8029000000000002</v>
      </c>
      <c r="L27" s="63">
        <f>'f37 simulations'!G29</f>
        <v>6.9645999999999999</v>
      </c>
      <c r="M27" s="63">
        <f>'f37 simulations'!J29</f>
        <v>7.9988999999999999</v>
      </c>
    </row>
    <row r="28" spans="1:13" x14ac:dyDescent="0.2">
      <c r="A28" s="29">
        <v>127.333333333333</v>
      </c>
      <c r="B28" s="4">
        <v>19.118666666666702</v>
      </c>
      <c r="C28" s="35">
        <v>19.821739999999998</v>
      </c>
      <c r="D28" s="39">
        <v>20.00198</v>
      </c>
      <c r="E28" s="43">
        <v>2.2271773523771001</v>
      </c>
      <c r="F28" s="30">
        <v>150</v>
      </c>
      <c r="I28" s="63">
        <v>150</v>
      </c>
      <c r="J28" s="63">
        <f>'f37 simulations'!B30</f>
        <v>45.000000000000007</v>
      </c>
      <c r="K28" s="63">
        <f>'f37 simulations'!D30</f>
        <v>6.0016999999999996</v>
      </c>
      <c r="L28" s="63">
        <f>'f37 simulations'!G30</f>
        <v>7.2035</v>
      </c>
      <c r="M28" s="63">
        <f>'f37 simulations'!J30</f>
        <v>8.2728999999999999</v>
      </c>
    </row>
    <row r="29" spans="1:13" x14ac:dyDescent="0.2">
      <c r="A29" s="29">
        <v>129.9375</v>
      </c>
      <c r="B29" s="4">
        <v>19.509291666666702</v>
      </c>
      <c r="C29" s="35">
        <v>19.821739999999998</v>
      </c>
      <c r="D29" s="39">
        <v>20.00038</v>
      </c>
      <c r="E29" s="43">
        <v>2.5624698868135001</v>
      </c>
      <c r="F29" s="30">
        <v>150</v>
      </c>
      <c r="I29" s="63">
        <v>150</v>
      </c>
      <c r="J29" s="63">
        <f>'f37 simulations'!B31</f>
        <v>46.5</v>
      </c>
      <c r="K29" s="63">
        <f>'f37 simulations'!D31</f>
        <v>6.2004999999999999</v>
      </c>
      <c r="L29" s="63">
        <f>'f37 simulations'!G31</f>
        <v>7.4424000000000001</v>
      </c>
      <c r="M29" s="63">
        <f>'f37 simulations'!J31</f>
        <v>8.5466999999999995</v>
      </c>
    </row>
    <row r="30" spans="1:13" x14ac:dyDescent="0.2">
      <c r="A30" s="29">
        <v>128.29411764705901</v>
      </c>
      <c r="B30" s="4">
        <v>19.262784313725501</v>
      </c>
      <c r="C30" s="35">
        <v>19.821739999999998</v>
      </c>
      <c r="D30" s="39">
        <v>19.99738</v>
      </c>
      <c r="E30" s="43">
        <v>2.5477061590941998</v>
      </c>
      <c r="F30" s="30">
        <v>150</v>
      </c>
      <c r="I30" s="63">
        <v>150</v>
      </c>
      <c r="J30" s="63">
        <f>'f37 simulations'!B32</f>
        <v>48</v>
      </c>
      <c r="K30" s="63">
        <f>'f37 simulations'!D32</f>
        <v>6.3994</v>
      </c>
      <c r="L30" s="63">
        <f>'f37 simulations'!G32</f>
        <v>7.6813000000000002</v>
      </c>
      <c r="M30" s="63">
        <f>'f37 simulations'!J32</f>
        <v>8.82</v>
      </c>
    </row>
    <row r="31" spans="1:13" x14ac:dyDescent="0.2">
      <c r="A31" s="29">
        <v>128.842105263158</v>
      </c>
      <c r="B31" s="4">
        <v>19.344982456140301</v>
      </c>
      <c r="C31" s="35">
        <v>19.821739999999998</v>
      </c>
      <c r="D31" s="39">
        <v>20.008040000000001</v>
      </c>
      <c r="E31" s="43">
        <v>2.5803991315779</v>
      </c>
      <c r="F31" s="30">
        <v>150</v>
      </c>
      <c r="I31" s="63">
        <v>150</v>
      </c>
      <c r="J31" s="63">
        <f>'f37 simulations'!B33</f>
        <v>49.5</v>
      </c>
      <c r="K31" s="63">
        <f>'f37 simulations'!D33</f>
        <v>6.5983000000000001</v>
      </c>
      <c r="L31" s="63">
        <f>'f37 simulations'!G33</f>
        <v>7.9202000000000004</v>
      </c>
      <c r="M31" s="63">
        <f>'f37 simulations'!J33</f>
        <v>9.0930999999999997</v>
      </c>
    </row>
    <row r="32" spans="1:13" x14ac:dyDescent="0.2">
      <c r="A32" s="29">
        <v>365.29166666666703</v>
      </c>
      <c r="B32" s="4">
        <v>54.812416666666699</v>
      </c>
      <c r="C32" s="35">
        <v>19.821739999999998</v>
      </c>
      <c r="D32" s="39">
        <v>19.99701</v>
      </c>
      <c r="E32" s="43">
        <v>8.7712438411851998</v>
      </c>
      <c r="F32" s="30">
        <v>150</v>
      </c>
      <c r="I32" s="63">
        <v>150</v>
      </c>
      <c r="J32" s="63">
        <f>'f37 simulations'!B34</f>
        <v>51.000000000000007</v>
      </c>
      <c r="K32" s="63">
        <f>'f37 simulations'!D34</f>
        <v>6.7972000000000001</v>
      </c>
      <c r="L32" s="63">
        <f>'f37 simulations'!G34</f>
        <v>8.1587999999999994</v>
      </c>
      <c r="M32" s="63">
        <f>'f37 simulations'!J34</f>
        <v>9.3659999999999997</v>
      </c>
    </row>
    <row r="33" spans="1:13" x14ac:dyDescent="0.2">
      <c r="A33" s="29">
        <v>368.03448275862098</v>
      </c>
      <c r="B33" s="4">
        <v>55.223839080459797</v>
      </c>
      <c r="C33" s="35">
        <v>19.821739999999998</v>
      </c>
      <c r="D33" s="39">
        <v>20.004180000000002</v>
      </c>
      <c r="E33" s="43">
        <v>8.7181439165985992</v>
      </c>
      <c r="F33" s="30">
        <v>150</v>
      </c>
      <c r="I33" s="63">
        <v>150</v>
      </c>
      <c r="J33" s="63">
        <f>'f37 simulations'!B35</f>
        <v>52.500000000000007</v>
      </c>
      <c r="K33" s="63">
        <f>'f37 simulations'!D35</f>
        <v>6.9961000000000002</v>
      </c>
      <c r="L33" s="63">
        <f>'f37 simulations'!G35</f>
        <v>8.3971</v>
      </c>
      <c r="M33" s="63">
        <f>'f37 simulations'!J35</f>
        <v>9.6388999999999996</v>
      </c>
    </row>
    <row r="34" spans="1:13" x14ac:dyDescent="0.2">
      <c r="A34" s="29">
        <v>372.15789473684202</v>
      </c>
      <c r="B34" s="4">
        <v>55.842350877192999</v>
      </c>
      <c r="C34" s="35">
        <v>19.821739999999998</v>
      </c>
      <c r="D34" s="39">
        <v>20.00272</v>
      </c>
      <c r="E34" s="43">
        <v>9.1057875554326007</v>
      </c>
      <c r="F34" s="30">
        <v>150</v>
      </c>
      <c r="I34" s="63">
        <v>150</v>
      </c>
      <c r="J34" s="63">
        <f>'f37 simulations'!B36</f>
        <v>54.000000000000007</v>
      </c>
      <c r="K34" s="63">
        <f>'f37 simulations'!D36</f>
        <v>7.1950000000000003</v>
      </c>
      <c r="L34" s="63">
        <f>'f37 simulations'!G36</f>
        <v>8.6351999999999993</v>
      </c>
      <c r="M34" s="63">
        <f>'f37 simulations'!J36</f>
        <v>9.9118999999999993</v>
      </c>
    </row>
    <row r="35" spans="1:13" x14ac:dyDescent="0.2">
      <c r="A35" s="29">
        <v>375.555555555556</v>
      </c>
      <c r="B35" s="4">
        <v>56.351999999999997</v>
      </c>
      <c r="C35" s="35">
        <v>19.821739999999998</v>
      </c>
      <c r="D35" s="39">
        <v>20.011469999999999</v>
      </c>
      <c r="E35" s="43">
        <v>9.4302617655272005</v>
      </c>
      <c r="F35" s="30">
        <v>150</v>
      </c>
      <c r="I35" s="63">
        <v>150</v>
      </c>
      <c r="J35" s="63">
        <f>'f37 simulations'!B37</f>
        <v>55.5</v>
      </c>
      <c r="K35" s="63">
        <f>'f37 simulations'!D37</f>
        <v>7.3939000000000004</v>
      </c>
      <c r="L35" s="63">
        <f>'f37 simulations'!G37</f>
        <v>8.8727999999999998</v>
      </c>
      <c r="M35" s="63">
        <f>'f37 simulations'!J37</f>
        <v>10.185</v>
      </c>
    </row>
    <row r="36" spans="1:13" x14ac:dyDescent="0.2">
      <c r="A36" s="29">
        <v>376.642857142857</v>
      </c>
      <c r="B36" s="4">
        <v>56.515095238095199</v>
      </c>
      <c r="C36" s="35">
        <v>19.821739999999998</v>
      </c>
      <c r="D36" s="39">
        <v>19.997119999999999</v>
      </c>
      <c r="E36" s="43">
        <v>9.5283138093619009</v>
      </c>
      <c r="F36" s="30">
        <v>150</v>
      </c>
      <c r="I36" s="63">
        <v>150</v>
      </c>
      <c r="J36" s="63">
        <f>'f37 simulations'!B38</f>
        <v>57</v>
      </c>
      <c r="K36" s="63">
        <f>'f37 simulations'!D38</f>
        <v>7.5928000000000004</v>
      </c>
      <c r="L36" s="63">
        <f>'f37 simulations'!G38</f>
        <v>9.1104000000000003</v>
      </c>
      <c r="M36" s="63">
        <f>'f37 simulations'!J38</f>
        <v>10.458</v>
      </c>
    </row>
    <row r="37" spans="1:13" x14ac:dyDescent="0.2">
      <c r="A37" s="29">
        <v>15.6828230769231</v>
      </c>
      <c r="B37" s="4">
        <v>37.357963384615402</v>
      </c>
      <c r="C37" s="35">
        <v>19.84806</v>
      </c>
      <c r="D37" s="39">
        <v>20.001139999999999</v>
      </c>
      <c r="E37" s="43">
        <v>4.9725879338984003</v>
      </c>
      <c r="F37" s="30">
        <v>2400</v>
      </c>
      <c r="I37" s="65">
        <v>2400</v>
      </c>
      <c r="J37" s="65">
        <f>'f37 simulations'!B44</f>
        <v>12</v>
      </c>
      <c r="K37" s="65">
        <f>'f37 simulations'!D44</f>
        <v>1.3371</v>
      </c>
      <c r="L37" s="65">
        <f>'f37 simulations'!G44</f>
        <v>1.6068</v>
      </c>
      <c r="M37" s="65">
        <f>'f37 simulations'!J44</f>
        <v>1.847</v>
      </c>
    </row>
    <row r="38" spans="1:13" x14ac:dyDescent="0.2">
      <c r="A38" s="29">
        <v>15.249840000000001</v>
      </c>
      <c r="B38" s="4">
        <v>36.277596000000003</v>
      </c>
      <c r="C38" s="35">
        <v>19.852789999999999</v>
      </c>
      <c r="D38" s="39">
        <v>19.995360000000002</v>
      </c>
      <c r="E38" s="43">
        <v>4.8690206265203004</v>
      </c>
      <c r="F38" s="30">
        <v>2400</v>
      </c>
      <c r="I38" s="65">
        <v>2400</v>
      </c>
      <c r="J38" s="65">
        <f>'f37 simulations'!B45</f>
        <v>24</v>
      </c>
      <c r="K38" s="65">
        <f>'f37 simulations'!D45</f>
        <v>2.6724000000000001</v>
      </c>
      <c r="L38" s="65">
        <f>'f37 simulations'!G45</f>
        <v>3.2111000000000001</v>
      </c>
      <c r="M38" s="65">
        <f>'f37 simulations'!J45</f>
        <v>3.6905999999999999</v>
      </c>
    </row>
    <row r="39" spans="1:13" x14ac:dyDescent="0.2">
      <c r="A39" s="29">
        <v>15.538441176470601</v>
      </c>
      <c r="B39" s="4">
        <v>37.012506096256701</v>
      </c>
      <c r="C39" s="35">
        <v>19.824179999999998</v>
      </c>
      <c r="D39" s="39">
        <v>20.01257</v>
      </c>
      <c r="E39" s="43">
        <v>4.9086010190089997</v>
      </c>
      <c r="F39" s="30">
        <v>2400</v>
      </c>
      <c r="I39" s="65">
        <v>2400</v>
      </c>
      <c r="J39" s="65">
        <f>'f37 simulations'!B46</f>
        <v>36.000000000000007</v>
      </c>
      <c r="K39" s="65">
        <f>'f37 simulations'!D46</f>
        <v>4.0056000000000003</v>
      </c>
      <c r="L39" s="65">
        <f>'f37 simulations'!G46</f>
        <v>4.8106</v>
      </c>
      <c r="M39" s="65">
        <f>'f37 simulations'!J46</f>
        <v>5.5263999999999998</v>
      </c>
    </row>
    <row r="40" spans="1:13" x14ac:dyDescent="0.2">
      <c r="A40" s="29">
        <v>8.2707692307692309</v>
      </c>
      <c r="B40" s="4">
        <v>19.555067972027999</v>
      </c>
      <c r="C40" s="35">
        <v>19.845179999999999</v>
      </c>
      <c r="D40" s="39">
        <v>20.003900000000002</v>
      </c>
      <c r="E40" s="43">
        <v>2.5214289920385</v>
      </c>
      <c r="F40" s="30">
        <v>2400</v>
      </c>
      <c r="I40" s="65">
        <v>2400</v>
      </c>
      <c r="J40" s="65">
        <f>'f37 simulations'!B47</f>
        <v>48</v>
      </c>
      <c r="K40" s="65">
        <f>'f37 simulations'!D47</f>
        <v>5.3338000000000001</v>
      </c>
      <c r="L40" s="65">
        <f>'f37 simulations'!G47</f>
        <v>6.4040999999999997</v>
      </c>
      <c r="M40" s="65">
        <f>'f37 simulations'!J47</f>
        <v>7.3567999999999998</v>
      </c>
    </row>
    <row r="41" spans="1:13" x14ac:dyDescent="0.2">
      <c r="A41" s="29">
        <v>8.3256187500000003</v>
      </c>
      <c r="B41" s="4">
        <v>19.676223461538498</v>
      </c>
      <c r="C41" s="35">
        <v>19.875450000000001</v>
      </c>
      <c r="D41" s="39">
        <v>20.002929999999999</v>
      </c>
      <c r="E41" s="43">
        <v>2.6685649347454001</v>
      </c>
      <c r="F41" s="30">
        <v>2400</v>
      </c>
      <c r="I41" s="65">
        <v>2400</v>
      </c>
      <c r="J41" s="65">
        <f>'f37 simulations'!B48</f>
        <v>60.000000000000014</v>
      </c>
      <c r="K41" s="65">
        <f>'f37 simulations'!D48</f>
        <v>6.6590999999999996</v>
      </c>
      <c r="L41" s="65">
        <f>'f37 simulations'!G48</f>
        <v>7.9962999999999997</v>
      </c>
      <c r="M41" s="65">
        <f>'f37 simulations'!J48</f>
        <v>9.1829000000000001</v>
      </c>
    </row>
    <row r="42" spans="1:13" x14ac:dyDescent="0.2">
      <c r="A42" s="29">
        <v>8.1102538461538494</v>
      </c>
      <c r="B42" s="4">
        <v>19.192600341880301</v>
      </c>
      <c r="C42" s="35">
        <v>19.908930000000002</v>
      </c>
      <c r="D42" s="39">
        <v>20.004750000000001</v>
      </c>
      <c r="E42" s="43">
        <v>2.6173237328515002</v>
      </c>
      <c r="F42" s="30">
        <v>2400</v>
      </c>
      <c r="I42" s="65">
        <v>2400</v>
      </c>
      <c r="J42" s="65">
        <f>'f37 simulations'!B49</f>
        <v>72.000000000000014</v>
      </c>
      <c r="K42" s="65">
        <f>'f37 simulations'!D49</f>
        <v>7.984</v>
      </c>
      <c r="L42" s="65">
        <f>'f37 simulations'!G49</f>
        <v>9.5821000000000005</v>
      </c>
      <c r="M42" s="65">
        <f>'f37 simulations'!J49</f>
        <v>11.006</v>
      </c>
    </row>
    <row r="43" spans="1:13" x14ac:dyDescent="0.2">
      <c r="A43" s="29">
        <v>2.6761166666666698</v>
      </c>
      <c r="B43" s="4">
        <v>6.0977384615384604</v>
      </c>
      <c r="C43" s="35">
        <v>19.908930000000002</v>
      </c>
      <c r="D43" s="39">
        <v>20.007439999999999</v>
      </c>
      <c r="E43" s="43">
        <v>0.84996430126599898</v>
      </c>
      <c r="F43" s="30">
        <v>2400</v>
      </c>
      <c r="I43" s="65">
        <v>2400</v>
      </c>
      <c r="J43" s="65">
        <f>'f37 simulations'!B50</f>
        <v>84</v>
      </c>
      <c r="K43" s="65">
        <f>'f37 simulations'!D50</f>
        <v>9.3040000000000003</v>
      </c>
      <c r="L43" s="65">
        <f>'f37 simulations'!G50</f>
        <v>11.169</v>
      </c>
      <c r="M43" s="65">
        <f>'f37 simulations'!J50</f>
        <v>12.826000000000001</v>
      </c>
    </row>
    <row r="44" spans="1:13" x14ac:dyDescent="0.2">
      <c r="A44" s="29">
        <v>3.5263399999999998</v>
      </c>
      <c r="B44" s="4">
        <v>8.1970632727272701</v>
      </c>
      <c r="C44" s="35">
        <v>19.8691</v>
      </c>
      <c r="D44" s="39">
        <v>20.016210000000001</v>
      </c>
      <c r="E44" s="43">
        <v>1.0099196485580999</v>
      </c>
      <c r="F44" s="30">
        <v>2400</v>
      </c>
      <c r="I44" s="65">
        <v>2401</v>
      </c>
      <c r="J44" s="65">
        <f>'f37 simulations'!B51</f>
        <v>96</v>
      </c>
      <c r="K44" s="65">
        <f>'f37 simulations'!D51</f>
        <v>10.622</v>
      </c>
      <c r="L44" s="65">
        <f>'f37 simulations'!G51</f>
        <v>12.752000000000001</v>
      </c>
      <c r="M44" s="65">
        <f>'f37 simulations'!J51</f>
        <v>14.641999999999999</v>
      </c>
    </row>
    <row r="45" spans="1:13" x14ac:dyDescent="0.2">
      <c r="A45" s="29">
        <v>3.4117769230769199</v>
      </c>
      <c r="B45" s="4">
        <v>7.8709191608391604</v>
      </c>
      <c r="C45" s="35">
        <v>19.833189999999998</v>
      </c>
      <c r="D45" s="39">
        <v>20.02094</v>
      </c>
      <c r="E45" s="43">
        <v>1.1911533965507</v>
      </c>
      <c r="F45" s="30">
        <v>2400</v>
      </c>
      <c r="I45" s="65">
        <v>2402</v>
      </c>
      <c r="J45" s="65">
        <f>'f37 simulations'!B52</f>
        <v>108.00000000000001</v>
      </c>
      <c r="K45" s="65">
        <f>'f37 simulations'!D52</f>
        <v>11.944000000000001</v>
      </c>
      <c r="L45" s="65">
        <f>'f37 simulations'!G52</f>
        <v>14.332000000000001</v>
      </c>
      <c r="M45" s="65">
        <f>'f37 simulations'!J52</f>
        <v>16.456</v>
      </c>
    </row>
    <row r="46" spans="1:13" x14ac:dyDescent="0.2">
      <c r="A46" s="29">
        <v>32.640825</v>
      </c>
      <c r="B46" s="4">
        <v>77.825358461538499</v>
      </c>
      <c r="C46" s="35">
        <v>19.87501</v>
      </c>
      <c r="D46" s="39">
        <v>20.030429999999999</v>
      </c>
      <c r="E46" s="43">
        <v>11.4882119652073</v>
      </c>
      <c r="F46" s="30">
        <v>2400</v>
      </c>
      <c r="I46" s="65">
        <v>2403</v>
      </c>
      <c r="J46" s="65">
        <f>'f37 simulations'!B53</f>
        <v>120.00000000000003</v>
      </c>
      <c r="K46" s="65">
        <f>'f37 simulations'!D53</f>
        <v>13.26</v>
      </c>
      <c r="L46" s="65">
        <f>'f37 simulations'!G53</f>
        <v>15.912000000000001</v>
      </c>
      <c r="M46" s="65">
        <f>'f37 simulations'!J53</f>
        <v>18.265000000000001</v>
      </c>
    </row>
    <row r="47" spans="1:13" x14ac:dyDescent="0.2">
      <c r="A47" s="29">
        <v>32.421855555555602</v>
      </c>
      <c r="B47" s="4">
        <v>77.429994871794904</v>
      </c>
      <c r="C47" s="35">
        <v>19.88768</v>
      </c>
      <c r="D47" s="39">
        <v>20.02543</v>
      </c>
      <c r="E47" s="43">
        <v>11.748118594719299</v>
      </c>
      <c r="F47" s="30">
        <v>2400</v>
      </c>
      <c r="I47" s="65">
        <v>2404</v>
      </c>
      <c r="J47" s="65">
        <f>'f37 simulations'!B54</f>
        <v>132</v>
      </c>
      <c r="K47" s="65">
        <f>'f37 simulations'!D54</f>
        <v>14.574999999999999</v>
      </c>
      <c r="L47" s="65">
        <f>'f37 simulations'!G54</f>
        <v>17.488</v>
      </c>
      <c r="M47" s="65">
        <f>'f37 simulations'!J54</f>
        <v>20.071999999999999</v>
      </c>
    </row>
    <row r="48" spans="1:13" x14ac:dyDescent="0.2">
      <c r="A48" s="29">
        <v>32.187660000000001</v>
      </c>
      <c r="B48" s="4">
        <v>76.934808000000004</v>
      </c>
      <c r="C48" s="35">
        <v>19.82396</v>
      </c>
      <c r="D48" s="39">
        <v>20.024370000000001</v>
      </c>
      <c r="E48" s="43">
        <v>11.394402148266201</v>
      </c>
      <c r="F48" s="30">
        <v>2400</v>
      </c>
      <c r="I48" s="65">
        <v>2405</v>
      </c>
      <c r="J48" s="65">
        <f>'f37 simulations'!B55</f>
        <v>144.00000000000003</v>
      </c>
      <c r="K48" s="65">
        <f>'f37 simulations'!D55</f>
        <v>15.888999999999999</v>
      </c>
      <c r="L48" s="65">
        <f>'f37 simulations'!G55</f>
        <v>19.061</v>
      </c>
      <c r="M48" s="65">
        <f>'f37 simulations'!J55</f>
        <v>21.879000000000001</v>
      </c>
    </row>
    <row r="49" spans="1:13" x14ac:dyDescent="0.2">
      <c r="A49" s="29">
        <v>88.343688888888906</v>
      </c>
      <c r="B49" s="4">
        <v>210.85214274509801</v>
      </c>
      <c r="C49" s="35">
        <v>19.872630000000001</v>
      </c>
      <c r="D49" s="39">
        <v>20.064260000000001</v>
      </c>
      <c r="E49" s="43">
        <v>27.428608616033699</v>
      </c>
      <c r="F49" s="30">
        <v>2400</v>
      </c>
      <c r="I49" s="65">
        <v>2406</v>
      </c>
      <c r="J49" s="65">
        <f>'f37 simulations'!B56</f>
        <v>156</v>
      </c>
      <c r="K49" s="65">
        <f>'f37 simulations'!D56</f>
        <v>17.201000000000001</v>
      </c>
      <c r="L49" s="65">
        <f>'f37 simulations'!G56</f>
        <v>20.632999999999999</v>
      </c>
      <c r="M49" s="65">
        <f>'f37 simulations'!J56</f>
        <v>23.684999999999999</v>
      </c>
    </row>
    <row r="50" spans="1:13" x14ac:dyDescent="0.2">
      <c r="A50" s="29">
        <v>88.559622222222202</v>
      </c>
      <c r="B50" s="4">
        <v>211.86496410256399</v>
      </c>
      <c r="C50" s="35">
        <v>19.84862</v>
      </c>
      <c r="D50" s="39">
        <v>20.05123</v>
      </c>
      <c r="E50" s="43">
        <v>26.0245564329018</v>
      </c>
      <c r="F50" s="30">
        <v>2400</v>
      </c>
      <c r="I50" s="65">
        <v>2407</v>
      </c>
      <c r="J50" s="65">
        <f>'f37 simulations'!B57</f>
        <v>168</v>
      </c>
      <c r="K50" s="65">
        <f>'f37 simulations'!D57</f>
        <v>18.510999999999999</v>
      </c>
      <c r="L50" s="65">
        <f>'f37 simulations'!G57</f>
        <v>22.204999999999998</v>
      </c>
      <c r="M50" s="65">
        <f>'f37 simulations'!J57</f>
        <v>25.49</v>
      </c>
    </row>
    <row r="51" spans="1:13" x14ac:dyDescent="0.2">
      <c r="A51" s="29">
        <v>87.896669230769305</v>
      </c>
      <c r="B51" s="4">
        <v>210.52266797202799</v>
      </c>
      <c r="C51" s="35">
        <v>19.840769999999999</v>
      </c>
      <c r="D51" s="39">
        <v>20.0458</v>
      </c>
      <c r="E51" s="43">
        <v>26.3169787880841</v>
      </c>
      <c r="F51" s="30">
        <v>2400</v>
      </c>
      <c r="I51" s="65">
        <v>2408</v>
      </c>
      <c r="J51" s="65">
        <f>'f37 simulations'!B58</f>
        <v>180.00000000000003</v>
      </c>
      <c r="K51" s="65">
        <f>'f37 simulations'!D58</f>
        <v>19.82</v>
      </c>
      <c r="L51" s="65">
        <f>'f37 simulations'!G58</f>
        <v>23.777000000000001</v>
      </c>
      <c r="M51" s="65">
        <f>'f37 simulations'!J58</f>
        <v>27.292999999999999</v>
      </c>
    </row>
    <row r="52" spans="1:13" x14ac:dyDescent="0.2">
      <c r="A52" s="29">
        <v>86.761718181818196</v>
      </c>
      <c r="B52" s="4">
        <v>207.81683422459901</v>
      </c>
      <c r="C52" s="35">
        <v>19.848559999999999</v>
      </c>
      <c r="D52" s="39">
        <v>20.051680000000001</v>
      </c>
      <c r="E52" s="43">
        <v>25.525968018934702</v>
      </c>
      <c r="F52" s="30">
        <v>2400</v>
      </c>
      <c r="I52" s="65">
        <v>2409</v>
      </c>
      <c r="J52" s="65">
        <f>'f37 simulations'!B59</f>
        <v>192</v>
      </c>
      <c r="K52" s="65">
        <f>'f37 simulations'!D59</f>
        <v>21.129000000000001</v>
      </c>
      <c r="L52" s="65">
        <f>'f37 simulations'!G59</f>
        <v>25.347999999999999</v>
      </c>
      <c r="M52" s="65">
        <f>'f37 simulations'!J59</f>
        <v>29.091999999999999</v>
      </c>
    </row>
    <row r="53" spans="1:13" x14ac:dyDescent="0.2">
      <c r="A53" s="29">
        <v>64.670659999999998</v>
      </c>
      <c r="B53" s="4">
        <v>154.878187636364</v>
      </c>
      <c r="C53" s="35">
        <v>19.847290000000001</v>
      </c>
      <c r="D53" s="39">
        <v>20.025069999999999</v>
      </c>
      <c r="E53" s="43">
        <v>18.7198589032378</v>
      </c>
      <c r="F53" s="30">
        <v>2400</v>
      </c>
      <c r="I53" s="65">
        <v>2410</v>
      </c>
      <c r="J53" s="65">
        <f>'f37 simulations'!B60</f>
        <v>204.00000000000003</v>
      </c>
      <c r="K53" s="65">
        <f>'f37 simulations'!D60</f>
        <v>22.437999999999999</v>
      </c>
      <c r="L53" s="65">
        <f>'f37 simulations'!G60</f>
        <v>26.917000000000002</v>
      </c>
      <c r="M53" s="65">
        <f>'f37 simulations'!J60</f>
        <v>30.893000000000001</v>
      </c>
    </row>
    <row r="54" spans="1:13" x14ac:dyDescent="0.2">
      <c r="A54" s="29">
        <v>64.471851851851895</v>
      </c>
      <c r="B54" s="4">
        <v>154.11530158730201</v>
      </c>
      <c r="C54" s="35">
        <v>19.831939999999999</v>
      </c>
      <c r="D54" s="39">
        <v>20.02693</v>
      </c>
      <c r="E54" s="43">
        <v>18.501287253472999</v>
      </c>
      <c r="F54" s="30">
        <v>2400</v>
      </c>
      <c r="I54" s="65">
        <v>2411</v>
      </c>
      <c r="J54" s="65">
        <f>'f37 simulations'!B61</f>
        <v>216.00000000000003</v>
      </c>
      <c r="K54" s="65">
        <f>'f37 simulations'!D61</f>
        <v>23.745999999999999</v>
      </c>
      <c r="L54" s="65">
        <f>'f37 simulations'!G61</f>
        <v>28.483000000000001</v>
      </c>
      <c r="M54" s="65">
        <f>'f37 simulations'!J61</f>
        <v>32.694000000000003</v>
      </c>
    </row>
    <row r="55" spans="1:13" x14ac:dyDescent="0.2">
      <c r="A55" s="29">
        <v>64.154869230769194</v>
      </c>
      <c r="B55" s="4">
        <v>153.97168615384601</v>
      </c>
      <c r="C55" s="35">
        <v>19.851420000000001</v>
      </c>
      <c r="D55" s="39">
        <v>20.03041</v>
      </c>
      <c r="E55" s="43">
        <v>18.669921953300499</v>
      </c>
      <c r="F55" s="30">
        <v>2400</v>
      </c>
    </row>
    <row r="56" spans="1:13" x14ac:dyDescent="0.2">
      <c r="A56" s="29">
        <v>41.239983333333299</v>
      </c>
      <c r="B56" s="4">
        <v>98.596736000000007</v>
      </c>
      <c r="C56" s="35">
        <v>19.851579999999998</v>
      </c>
      <c r="D56" s="39">
        <v>20.010480000000001</v>
      </c>
      <c r="E56" s="43">
        <v>12.431179169273999</v>
      </c>
      <c r="F56" s="30">
        <v>2400</v>
      </c>
    </row>
    <row r="57" spans="1:13" x14ac:dyDescent="0.2">
      <c r="A57" s="29">
        <v>40.408329999999999</v>
      </c>
      <c r="B57" s="4">
        <v>96.1674548571429</v>
      </c>
      <c r="C57" s="35">
        <v>19.839739999999999</v>
      </c>
      <c r="D57" s="39">
        <v>20.024170000000002</v>
      </c>
      <c r="E57" s="43">
        <v>12.2775100553617</v>
      </c>
      <c r="F57" s="30">
        <v>2400</v>
      </c>
    </row>
    <row r="58" spans="1:13" x14ac:dyDescent="0.2">
      <c r="A58" s="29">
        <v>40.392009999999999</v>
      </c>
      <c r="B58" s="4">
        <v>96.622278545454506</v>
      </c>
      <c r="C58" s="35">
        <v>19.860810000000001</v>
      </c>
      <c r="D58" s="39">
        <v>20.03256</v>
      </c>
      <c r="E58" s="43">
        <v>12.358622049110499</v>
      </c>
      <c r="F58" s="30">
        <v>2400</v>
      </c>
    </row>
    <row r="59" spans="1:13" x14ac:dyDescent="0.2">
      <c r="A59" s="29">
        <v>53.163592307692298</v>
      </c>
      <c r="B59" s="4">
        <v>127.25315653846199</v>
      </c>
      <c r="C59" s="35">
        <v>19.9025</v>
      </c>
      <c r="D59" s="39">
        <v>20.032509999999998</v>
      </c>
      <c r="E59" s="43">
        <v>16.663191182046202</v>
      </c>
      <c r="F59" s="30">
        <v>2400</v>
      </c>
    </row>
    <row r="61" spans="1:13" x14ac:dyDescent="0.2">
      <c r="A61">
        <f>MIN(A2:A36)</f>
        <v>40.809090909090898</v>
      </c>
      <c r="B61">
        <f>MIN(B2:B59)</f>
        <v>6.0977384615384604</v>
      </c>
    </row>
    <row r="62" spans="1:13" x14ac:dyDescent="0.2">
      <c r="A62">
        <f>MAX(A2:A36)</f>
        <v>376.642857142857</v>
      </c>
      <c r="B62">
        <f>MAX(B2:B59)</f>
        <v>211.86496410256399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Roman,Regular"&amp;Kffffff&amp;A</oddHeader>
    <oddFooter>&amp;C&amp;"Times New Roman,Regular"&amp;KffffffPage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C889-3D62-1142-9F93-E9CD6F9A8895}">
  <dimension ref="A1:C42"/>
  <sheetViews>
    <sheetView tabSelected="1" workbookViewId="0">
      <selection sqref="A1:C1"/>
    </sheetView>
  </sheetViews>
  <sheetFormatPr baseColWidth="10" defaultRowHeight="16" x14ac:dyDescent="0.2"/>
  <cols>
    <col min="1" max="1" width="11.6640625" style="76" bestFit="1" customWidth="1"/>
    <col min="2" max="2" width="10.6640625" bestFit="1" customWidth="1"/>
    <col min="3" max="3" width="11" customWidth="1"/>
  </cols>
  <sheetData>
    <row r="1" spans="1:3" s="77" customFormat="1" x14ac:dyDescent="0.2">
      <c r="A1" s="78" t="s">
        <v>68</v>
      </c>
      <c r="B1" s="78" t="s">
        <v>69</v>
      </c>
      <c r="C1" s="78" t="s">
        <v>70</v>
      </c>
    </row>
    <row r="2" spans="1:3" x14ac:dyDescent="0.2">
      <c r="A2" s="76">
        <v>7.5</v>
      </c>
      <c r="B2">
        <v>2.8673000000000002</v>
      </c>
      <c r="C2">
        <v>3.2090000000000001</v>
      </c>
    </row>
    <row r="3" spans="1:3" x14ac:dyDescent="0.2">
      <c r="A3" s="76">
        <v>8.25</v>
      </c>
      <c r="B3">
        <v>3.1536</v>
      </c>
      <c r="C3">
        <v>3.5293999999999999</v>
      </c>
    </row>
    <row r="4" spans="1:3" x14ac:dyDescent="0.2">
      <c r="A4" s="76">
        <v>9</v>
      </c>
      <c r="B4">
        <v>3.4398</v>
      </c>
      <c r="C4">
        <v>3.8494999999999999</v>
      </c>
    </row>
    <row r="5" spans="1:3" x14ac:dyDescent="0.2">
      <c r="A5" s="76">
        <v>9.75</v>
      </c>
      <c r="B5">
        <v>3.7259000000000002</v>
      </c>
      <c r="C5">
        <v>4.1692</v>
      </c>
    </row>
    <row r="6" spans="1:3" x14ac:dyDescent="0.2">
      <c r="A6" s="76">
        <v>10.5</v>
      </c>
      <c r="B6">
        <v>4.0117000000000003</v>
      </c>
      <c r="C6">
        <v>4.4885000000000002</v>
      </c>
    </row>
    <row r="7" spans="1:3" x14ac:dyDescent="0.2">
      <c r="A7" s="76">
        <v>11.25</v>
      </c>
      <c r="B7">
        <v>4.2971000000000004</v>
      </c>
      <c r="C7">
        <v>4.8076999999999996</v>
      </c>
    </row>
    <row r="8" spans="1:3" x14ac:dyDescent="0.2">
      <c r="A8" s="76">
        <v>12</v>
      </c>
      <c r="B8">
        <v>4.5823999999999998</v>
      </c>
      <c r="C8">
        <v>5.1265999999999998</v>
      </c>
    </row>
    <row r="9" spans="1:3" x14ac:dyDescent="0.2">
      <c r="A9" s="76">
        <v>12.75</v>
      </c>
      <c r="B9">
        <v>4.8673999999999999</v>
      </c>
      <c r="C9">
        <v>5.4452999999999996</v>
      </c>
    </row>
    <row r="10" spans="1:3" x14ac:dyDescent="0.2">
      <c r="A10" s="76">
        <v>13.5</v>
      </c>
      <c r="B10">
        <v>5.1523000000000003</v>
      </c>
      <c r="C10">
        <v>5.7637</v>
      </c>
    </row>
    <row r="11" spans="1:3" x14ac:dyDescent="0.2">
      <c r="A11" s="76">
        <v>14.25</v>
      </c>
      <c r="B11">
        <v>5.4370000000000003</v>
      </c>
      <c r="C11">
        <v>6.0819999999999999</v>
      </c>
    </row>
    <row r="12" spans="1:3" x14ac:dyDescent="0.2">
      <c r="A12" s="76">
        <v>15</v>
      </c>
      <c r="B12">
        <v>5.7215999999999996</v>
      </c>
      <c r="C12">
        <v>6.4001999999999999</v>
      </c>
    </row>
    <row r="13" spans="1:3" x14ac:dyDescent="0.2">
      <c r="A13" s="76">
        <v>15.75</v>
      </c>
      <c r="B13">
        <v>6.0060000000000002</v>
      </c>
      <c r="C13">
        <v>6.7183999999999999</v>
      </c>
    </row>
    <row r="14" spans="1:3" x14ac:dyDescent="0.2">
      <c r="A14" s="76">
        <v>16.5</v>
      </c>
      <c r="B14">
        <v>6.2903000000000002</v>
      </c>
      <c r="C14">
        <v>7.0366999999999997</v>
      </c>
    </row>
    <row r="15" spans="1:3" x14ac:dyDescent="0.2">
      <c r="A15" s="76">
        <v>17.25</v>
      </c>
      <c r="B15">
        <v>6.5746000000000002</v>
      </c>
      <c r="C15">
        <v>7.3548999999999998</v>
      </c>
    </row>
    <row r="16" spans="1:3" x14ac:dyDescent="0.2">
      <c r="A16" s="76">
        <v>18</v>
      </c>
      <c r="B16">
        <v>6.859</v>
      </c>
      <c r="C16">
        <v>7.6730999999999998</v>
      </c>
    </row>
    <row r="17" spans="1:3" x14ac:dyDescent="0.2">
      <c r="A17" s="76">
        <v>18.75</v>
      </c>
      <c r="B17">
        <v>7.1433</v>
      </c>
      <c r="C17">
        <v>7.9912000000000001</v>
      </c>
    </row>
    <row r="18" spans="1:3" x14ac:dyDescent="0.2">
      <c r="A18" s="76">
        <v>19.5</v>
      </c>
      <c r="B18">
        <v>7.4276</v>
      </c>
      <c r="C18">
        <v>8.3089999999999993</v>
      </c>
    </row>
    <row r="19" spans="1:3" x14ac:dyDescent="0.2">
      <c r="A19" s="76">
        <v>20.25</v>
      </c>
      <c r="B19">
        <v>7.7119</v>
      </c>
      <c r="C19">
        <v>8.6272000000000002</v>
      </c>
    </row>
    <row r="20" spans="1:3" x14ac:dyDescent="0.2">
      <c r="A20" s="76">
        <v>21</v>
      </c>
      <c r="B20">
        <v>7.9962</v>
      </c>
      <c r="C20">
        <v>8.9443999999999999</v>
      </c>
    </row>
    <row r="21" spans="1:3" x14ac:dyDescent="0.2">
      <c r="A21" s="76">
        <v>21.75</v>
      </c>
      <c r="B21">
        <v>8.2800999999999991</v>
      </c>
      <c r="C21">
        <v>9.2613000000000003</v>
      </c>
    </row>
    <row r="22" spans="1:3" x14ac:dyDescent="0.2">
      <c r="A22" s="76">
        <v>22.5</v>
      </c>
      <c r="B22">
        <v>8.5638000000000005</v>
      </c>
      <c r="C22">
        <v>9.5778999999999996</v>
      </c>
    </row>
    <row r="23" spans="1:3" x14ac:dyDescent="0.2">
      <c r="A23" s="76">
        <v>23.25</v>
      </c>
      <c r="B23">
        <v>8.8480000000000008</v>
      </c>
      <c r="C23">
        <v>9.8945000000000007</v>
      </c>
    </row>
    <row r="24" spans="1:3" x14ac:dyDescent="0.2">
      <c r="A24" s="76">
        <v>24</v>
      </c>
      <c r="B24">
        <v>9.1312999999999995</v>
      </c>
      <c r="C24">
        <v>10.211</v>
      </c>
    </row>
    <row r="25" spans="1:3" x14ac:dyDescent="0.2">
      <c r="A25" s="76">
        <v>24.75</v>
      </c>
      <c r="B25">
        <v>9.4143000000000008</v>
      </c>
      <c r="C25">
        <v>10.528</v>
      </c>
    </row>
    <row r="26" spans="1:3" x14ac:dyDescent="0.2">
      <c r="A26" s="76">
        <v>25.5</v>
      </c>
      <c r="B26">
        <v>9.6971000000000007</v>
      </c>
      <c r="C26">
        <v>10.845000000000001</v>
      </c>
    </row>
    <row r="27" spans="1:3" x14ac:dyDescent="0.2">
      <c r="A27" s="76">
        <v>26.25</v>
      </c>
      <c r="B27">
        <v>9.9801000000000002</v>
      </c>
      <c r="C27">
        <v>11.161</v>
      </c>
    </row>
    <row r="28" spans="1:3" x14ac:dyDescent="0.2">
      <c r="A28" s="76">
        <v>27</v>
      </c>
      <c r="B28">
        <v>10.263</v>
      </c>
      <c r="C28">
        <v>11.478</v>
      </c>
    </row>
    <row r="29" spans="1:3" x14ac:dyDescent="0.2">
      <c r="A29" s="76">
        <v>27.75</v>
      </c>
      <c r="B29">
        <v>10.545999999999999</v>
      </c>
      <c r="C29">
        <v>11.795</v>
      </c>
    </row>
    <row r="30" spans="1:3" x14ac:dyDescent="0.2">
      <c r="A30" s="76">
        <v>28.5</v>
      </c>
      <c r="B30">
        <v>10.829000000000001</v>
      </c>
      <c r="C30">
        <v>12.111000000000001</v>
      </c>
    </row>
    <row r="31" spans="1:3" x14ac:dyDescent="0.2">
      <c r="A31" s="76">
        <v>29.25</v>
      </c>
      <c r="B31">
        <v>11.112</v>
      </c>
      <c r="C31">
        <v>12.428000000000001</v>
      </c>
    </row>
    <row r="32" spans="1:3" x14ac:dyDescent="0.2">
      <c r="A32" s="76">
        <v>30</v>
      </c>
      <c r="B32">
        <v>11.395</v>
      </c>
      <c r="C32">
        <v>12.744</v>
      </c>
    </row>
    <row r="33" spans="1:3" x14ac:dyDescent="0.2">
      <c r="A33" s="76">
        <v>30.75</v>
      </c>
      <c r="B33">
        <v>11.678000000000001</v>
      </c>
      <c r="C33">
        <v>13.06</v>
      </c>
    </row>
    <row r="34" spans="1:3" x14ac:dyDescent="0.2">
      <c r="A34" s="76">
        <v>31.5</v>
      </c>
      <c r="B34">
        <v>11.961</v>
      </c>
      <c r="C34">
        <v>13.375</v>
      </c>
    </row>
    <row r="35" spans="1:3" x14ac:dyDescent="0.2">
      <c r="A35" s="76">
        <v>32.25</v>
      </c>
      <c r="B35">
        <v>12.244</v>
      </c>
      <c r="C35">
        <v>13.691000000000001</v>
      </c>
    </row>
    <row r="36" spans="1:3" x14ac:dyDescent="0.2">
      <c r="A36" s="76">
        <v>33</v>
      </c>
      <c r="B36">
        <v>12.526</v>
      </c>
      <c r="C36">
        <v>14.007</v>
      </c>
    </row>
    <row r="37" spans="1:3" x14ac:dyDescent="0.2">
      <c r="A37" s="76">
        <v>33.75</v>
      </c>
      <c r="B37">
        <v>12.808999999999999</v>
      </c>
      <c r="C37">
        <v>14.321999999999999</v>
      </c>
    </row>
    <row r="38" spans="1:3" x14ac:dyDescent="0.2">
      <c r="A38" s="76">
        <v>34.5</v>
      </c>
      <c r="B38">
        <v>13.090999999999999</v>
      </c>
      <c r="C38">
        <v>14.638</v>
      </c>
    </row>
    <row r="39" spans="1:3" x14ac:dyDescent="0.2">
      <c r="A39" s="76">
        <v>35.25</v>
      </c>
      <c r="B39">
        <v>13.372999999999999</v>
      </c>
      <c r="C39">
        <v>14.952999999999999</v>
      </c>
    </row>
    <row r="40" spans="1:3" x14ac:dyDescent="0.2">
      <c r="A40" s="76">
        <v>36</v>
      </c>
      <c r="B40">
        <v>13.654999999999999</v>
      </c>
      <c r="C40">
        <v>15.269</v>
      </c>
    </row>
    <row r="41" spans="1:3" x14ac:dyDescent="0.2">
      <c r="A41" s="76">
        <v>36.75</v>
      </c>
      <c r="B41">
        <v>13.936999999999999</v>
      </c>
      <c r="C41">
        <v>15.585000000000001</v>
      </c>
    </row>
    <row r="42" spans="1:3" x14ac:dyDescent="0.2">
      <c r="A42" s="76">
        <v>37.5</v>
      </c>
      <c r="B42">
        <v>14.218999999999999</v>
      </c>
      <c r="C42">
        <v>15.9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A21D8-40D1-B54C-8B09-C674D963B00A}">
  <dimension ref="A1:C36"/>
  <sheetViews>
    <sheetView workbookViewId="0">
      <selection activeCell="G13" sqref="G13"/>
    </sheetView>
  </sheetViews>
  <sheetFormatPr baseColWidth="10" defaultRowHeight="16" x14ac:dyDescent="0.2"/>
  <cols>
    <col min="1" max="1" width="11.6640625" style="76" bestFit="1" customWidth="1"/>
    <col min="2" max="2" width="10.83203125" bestFit="1" customWidth="1"/>
    <col min="3" max="3" width="11.33203125" bestFit="1" customWidth="1"/>
  </cols>
  <sheetData>
    <row r="1" spans="1:3" s="79" customFormat="1" x14ac:dyDescent="0.2">
      <c r="A1" s="78" t="s">
        <v>68</v>
      </c>
      <c r="B1" s="78" t="s">
        <v>69</v>
      </c>
      <c r="C1" s="78" t="s">
        <v>70</v>
      </c>
    </row>
    <row r="2" spans="1:3" x14ac:dyDescent="0.2">
      <c r="A2" s="76">
        <v>6</v>
      </c>
      <c r="B2">
        <v>0.80371999999999999</v>
      </c>
      <c r="C2">
        <v>1.1092</v>
      </c>
    </row>
    <row r="3" spans="1:3" x14ac:dyDescent="0.2">
      <c r="A3" s="76">
        <v>7.5000000000000018</v>
      </c>
      <c r="B3">
        <v>1.0043</v>
      </c>
      <c r="C3">
        <v>1.3862000000000001</v>
      </c>
    </row>
    <row r="4" spans="1:3" x14ac:dyDescent="0.2">
      <c r="A4" s="76">
        <v>9.0000000000000018</v>
      </c>
      <c r="B4">
        <v>1.2048000000000001</v>
      </c>
      <c r="C4">
        <v>1.6631</v>
      </c>
    </row>
    <row r="5" spans="1:3" x14ac:dyDescent="0.2">
      <c r="A5" s="76">
        <v>10.5</v>
      </c>
      <c r="B5">
        <v>1.4054</v>
      </c>
      <c r="C5">
        <v>1.94</v>
      </c>
    </row>
    <row r="6" spans="1:3" x14ac:dyDescent="0.2">
      <c r="A6" s="76">
        <v>12</v>
      </c>
      <c r="B6">
        <v>1.6060000000000001</v>
      </c>
      <c r="C6">
        <v>2.2168000000000001</v>
      </c>
    </row>
    <row r="7" spans="1:3" x14ac:dyDescent="0.2">
      <c r="A7" s="76">
        <v>13.500000000000002</v>
      </c>
      <c r="B7">
        <v>1.8065</v>
      </c>
      <c r="C7">
        <v>2.4935999999999998</v>
      </c>
    </row>
    <row r="8" spans="1:3" x14ac:dyDescent="0.2">
      <c r="A8" s="76">
        <v>15.000000000000004</v>
      </c>
      <c r="B8">
        <v>2.0070000000000001</v>
      </c>
      <c r="C8">
        <v>2.7703000000000002</v>
      </c>
    </row>
    <row r="9" spans="1:3" x14ac:dyDescent="0.2">
      <c r="A9" s="76">
        <v>16.5</v>
      </c>
      <c r="B9">
        <v>2.2075</v>
      </c>
      <c r="C9">
        <v>3.0468999999999999</v>
      </c>
    </row>
    <row r="10" spans="1:3" x14ac:dyDescent="0.2">
      <c r="A10" s="76">
        <v>18.000000000000004</v>
      </c>
      <c r="B10">
        <v>2.4079999999999999</v>
      </c>
      <c r="C10">
        <v>3.3233999999999999</v>
      </c>
    </row>
    <row r="11" spans="1:3" x14ac:dyDescent="0.2">
      <c r="A11" s="76">
        <v>19.5</v>
      </c>
      <c r="B11">
        <v>2.6084000000000001</v>
      </c>
      <c r="C11">
        <v>3.5998999999999999</v>
      </c>
    </row>
    <row r="12" spans="1:3" x14ac:dyDescent="0.2">
      <c r="A12" s="76">
        <v>21</v>
      </c>
      <c r="B12">
        <v>2.8088000000000002</v>
      </c>
      <c r="C12">
        <v>3.8759999999999999</v>
      </c>
    </row>
    <row r="13" spans="1:3" x14ac:dyDescent="0.2">
      <c r="A13" s="76">
        <v>22.500000000000004</v>
      </c>
      <c r="B13">
        <v>3.0091000000000001</v>
      </c>
      <c r="C13">
        <v>4.1517999999999997</v>
      </c>
    </row>
    <row r="14" spans="1:3" x14ac:dyDescent="0.2">
      <c r="A14" s="76">
        <v>24</v>
      </c>
      <c r="B14">
        <v>3.2094</v>
      </c>
      <c r="C14">
        <v>4.4272999999999998</v>
      </c>
    </row>
    <row r="15" spans="1:3" x14ac:dyDescent="0.2">
      <c r="A15" s="76">
        <v>25.500000000000004</v>
      </c>
      <c r="B15">
        <v>3.4097</v>
      </c>
      <c r="C15">
        <v>4.7027000000000001</v>
      </c>
    </row>
    <row r="16" spans="1:3" x14ac:dyDescent="0.2">
      <c r="A16" s="76">
        <v>27.000000000000004</v>
      </c>
      <c r="B16">
        <v>3.6097999999999999</v>
      </c>
      <c r="C16">
        <v>4.9779</v>
      </c>
    </row>
    <row r="17" spans="1:3" x14ac:dyDescent="0.2">
      <c r="A17" s="76">
        <v>28.5</v>
      </c>
      <c r="B17">
        <v>3.8098000000000001</v>
      </c>
      <c r="C17">
        <v>5.2529000000000003</v>
      </c>
    </row>
    <row r="18" spans="1:3" x14ac:dyDescent="0.2">
      <c r="A18" s="76">
        <v>30.000000000000007</v>
      </c>
      <c r="B18">
        <v>4.0095999999999998</v>
      </c>
      <c r="C18">
        <v>5.5278</v>
      </c>
    </row>
    <row r="19" spans="1:3" x14ac:dyDescent="0.2">
      <c r="A19" s="76">
        <v>31.5</v>
      </c>
      <c r="B19">
        <v>4.2092000000000001</v>
      </c>
      <c r="C19">
        <v>5.8025000000000002</v>
      </c>
    </row>
    <row r="20" spans="1:3" x14ac:dyDescent="0.2">
      <c r="A20" s="76">
        <v>33</v>
      </c>
      <c r="B20">
        <v>4.4086999999999996</v>
      </c>
      <c r="C20">
        <v>6.077</v>
      </c>
    </row>
    <row r="21" spans="1:3" x14ac:dyDescent="0.2">
      <c r="A21" s="76">
        <v>34.5</v>
      </c>
      <c r="B21">
        <v>4.6082000000000001</v>
      </c>
      <c r="C21">
        <v>6.3516000000000004</v>
      </c>
    </row>
    <row r="22" spans="1:3" x14ac:dyDescent="0.2">
      <c r="A22" s="76">
        <v>36.000000000000007</v>
      </c>
      <c r="B22">
        <v>4.8075000000000001</v>
      </c>
      <c r="C22">
        <v>6.6261000000000001</v>
      </c>
    </row>
    <row r="23" spans="1:3" x14ac:dyDescent="0.2">
      <c r="A23" s="76">
        <v>37.500000000000007</v>
      </c>
      <c r="B23">
        <v>5.0068000000000001</v>
      </c>
      <c r="C23">
        <v>6.9006999999999996</v>
      </c>
    </row>
    <row r="24" spans="1:3" x14ac:dyDescent="0.2">
      <c r="A24" s="76">
        <v>39</v>
      </c>
      <c r="B24">
        <v>5.2058999999999997</v>
      </c>
      <c r="C24">
        <v>7.1753</v>
      </c>
    </row>
    <row r="25" spans="1:3" x14ac:dyDescent="0.2">
      <c r="A25" s="76">
        <v>40.5</v>
      </c>
      <c r="B25">
        <v>5.4050000000000002</v>
      </c>
      <c r="C25">
        <v>7.4499000000000004</v>
      </c>
    </row>
    <row r="26" spans="1:3" x14ac:dyDescent="0.2">
      <c r="A26" s="76">
        <v>42</v>
      </c>
      <c r="B26">
        <v>5.6040000000000001</v>
      </c>
      <c r="C26">
        <v>7.7244000000000002</v>
      </c>
    </row>
    <row r="27" spans="1:3" x14ac:dyDescent="0.2">
      <c r="A27" s="76">
        <v>43.500000000000007</v>
      </c>
      <c r="B27">
        <v>5.8029000000000002</v>
      </c>
      <c r="C27">
        <v>7.9988999999999999</v>
      </c>
    </row>
    <row r="28" spans="1:3" x14ac:dyDescent="0.2">
      <c r="A28" s="76">
        <v>45.000000000000007</v>
      </c>
      <c r="B28">
        <v>6.0016999999999996</v>
      </c>
      <c r="C28">
        <v>8.2728999999999999</v>
      </c>
    </row>
    <row r="29" spans="1:3" x14ac:dyDescent="0.2">
      <c r="A29" s="76">
        <v>46.5</v>
      </c>
      <c r="B29">
        <v>6.2004999999999999</v>
      </c>
      <c r="C29">
        <v>8.5466999999999995</v>
      </c>
    </row>
    <row r="30" spans="1:3" x14ac:dyDescent="0.2">
      <c r="A30" s="76">
        <v>48</v>
      </c>
      <c r="B30">
        <v>6.3994</v>
      </c>
      <c r="C30">
        <v>8.82</v>
      </c>
    </row>
    <row r="31" spans="1:3" x14ac:dyDescent="0.2">
      <c r="A31" s="76">
        <v>49.5</v>
      </c>
      <c r="B31">
        <v>6.5983000000000001</v>
      </c>
      <c r="C31">
        <v>9.0930999999999997</v>
      </c>
    </row>
    <row r="32" spans="1:3" x14ac:dyDescent="0.2">
      <c r="A32" s="76">
        <v>51.000000000000007</v>
      </c>
      <c r="B32">
        <v>6.7972000000000001</v>
      </c>
      <c r="C32">
        <v>9.3659999999999997</v>
      </c>
    </row>
    <row r="33" spans="1:3" x14ac:dyDescent="0.2">
      <c r="A33" s="76">
        <v>52.500000000000007</v>
      </c>
      <c r="B33">
        <v>6.9961000000000002</v>
      </c>
      <c r="C33">
        <v>9.6388999999999996</v>
      </c>
    </row>
    <row r="34" spans="1:3" x14ac:dyDescent="0.2">
      <c r="A34" s="76">
        <v>54.000000000000007</v>
      </c>
      <c r="B34">
        <v>7.1950000000000003</v>
      </c>
      <c r="C34">
        <v>9.9118999999999993</v>
      </c>
    </row>
    <row r="35" spans="1:3" x14ac:dyDescent="0.2">
      <c r="A35" s="76">
        <v>55.5</v>
      </c>
      <c r="B35">
        <v>7.3939000000000004</v>
      </c>
      <c r="C35">
        <v>10.185</v>
      </c>
    </row>
    <row r="36" spans="1:3" x14ac:dyDescent="0.2">
      <c r="A36" s="76">
        <v>57</v>
      </c>
      <c r="B36">
        <v>7.5928000000000004</v>
      </c>
      <c r="C36">
        <v>10.458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2"/>
  <sheetViews>
    <sheetView zoomScale="55" zoomScaleNormal="55" workbookViewId="0">
      <selection activeCell="D4" sqref="D4"/>
    </sheetView>
  </sheetViews>
  <sheetFormatPr baseColWidth="10" defaultColWidth="10.5" defaultRowHeight="16" x14ac:dyDescent="0.2"/>
  <cols>
    <col min="2" max="2" width="14.33203125" customWidth="1"/>
    <col min="4" max="4" width="14.33203125" customWidth="1"/>
    <col min="5" max="5" width="12.5" customWidth="1"/>
    <col min="7" max="7" width="14.1640625" customWidth="1"/>
    <col min="8" max="8" width="13.33203125" customWidth="1"/>
    <col min="10" max="10" width="15.5" customWidth="1"/>
    <col min="11" max="11" width="12.33203125" customWidth="1"/>
    <col min="16" max="16" width="10.1640625" customWidth="1"/>
    <col min="17" max="17" width="17.33203125" customWidth="1"/>
    <col min="18" max="18" width="16" customWidth="1"/>
    <col min="19" max="20" width="18.33203125" customWidth="1"/>
  </cols>
  <sheetData>
    <row r="1" spans="1:20" ht="26" x14ac:dyDescent="0.3">
      <c r="A1" s="74" t="s">
        <v>40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20" ht="26" x14ac:dyDescent="0.3">
      <c r="A2" s="66"/>
      <c r="B2" s="66"/>
      <c r="C2" s="66"/>
      <c r="D2" s="67"/>
      <c r="E2" s="66"/>
      <c r="F2" s="66"/>
      <c r="G2" s="67"/>
      <c r="H2" s="66"/>
      <c r="I2" s="66"/>
      <c r="J2" s="67"/>
      <c r="K2" s="66"/>
      <c r="L2" s="66"/>
      <c r="O2" s="74"/>
      <c r="P2" s="74"/>
      <c r="Q2" s="74"/>
      <c r="R2" s="1"/>
    </row>
    <row r="3" spans="1:20" ht="31" x14ac:dyDescent="0.35">
      <c r="A3" s="68" t="s">
        <v>44</v>
      </c>
      <c r="B3" s="68" t="s">
        <v>45</v>
      </c>
      <c r="C3" s="66"/>
      <c r="D3" s="68" t="s">
        <v>46</v>
      </c>
      <c r="E3" s="68" t="s">
        <v>47</v>
      </c>
      <c r="F3" s="66"/>
      <c r="G3" s="68" t="s">
        <v>46</v>
      </c>
      <c r="H3" s="68" t="s">
        <v>47</v>
      </c>
      <c r="I3" s="66"/>
      <c r="J3" s="68" t="s">
        <v>46</v>
      </c>
      <c r="K3" s="68" t="s">
        <v>47</v>
      </c>
      <c r="L3" s="66"/>
      <c r="O3" s="75" t="s">
        <v>48</v>
      </c>
      <c r="P3" s="75"/>
      <c r="Q3" s="75"/>
      <c r="R3" s="72">
        <v>7.9999999999999996E-6</v>
      </c>
      <c r="S3" s="72">
        <v>1.9999999999999999E-6</v>
      </c>
      <c r="T3" s="71" t="s">
        <v>49</v>
      </c>
    </row>
    <row r="4" spans="1:20" ht="31" x14ac:dyDescent="0.35">
      <c r="A4">
        <v>40</v>
      </c>
      <c r="B4">
        <f t="shared" ref="B4:B38" si="0">A4*0.000000001*150*1000*1000</f>
        <v>6</v>
      </c>
      <c r="C4" s="66"/>
      <c r="D4">
        <v>0.80371999999999999</v>
      </c>
      <c r="E4">
        <v>4.6831999999999999E-2</v>
      </c>
      <c r="F4" s="66"/>
      <c r="G4">
        <v>0.96531</v>
      </c>
      <c r="H4">
        <v>7.9702999999999996E-2</v>
      </c>
      <c r="I4" s="66"/>
      <c r="J4">
        <v>1.1092</v>
      </c>
      <c r="K4">
        <v>0.11726</v>
      </c>
      <c r="L4" s="66"/>
      <c r="O4" s="75" t="s">
        <v>50</v>
      </c>
      <c r="P4" s="75"/>
      <c r="Q4" s="75"/>
      <c r="R4" s="72">
        <v>4.0000000000000001E-3</v>
      </c>
      <c r="S4" s="71"/>
      <c r="T4" s="71" t="s">
        <v>49</v>
      </c>
    </row>
    <row r="5" spans="1:20" ht="31" x14ac:dyDescent="0.35">
      <c r="A5">
        <v>50</v>
      </c>
      <c r="B5">
        <f t="shared" si="0"/>
        <v>7.5000000000000018</v>
      </c>
      <c r="C5" s="66"/>
      <c r="D5">
        <v>1.0043</v>
      </c>
      <c r="E5">
        <v>5.8564999999999999E-2</v>
      </c>
      <c r="F5" s="66"/>
      <c r="G5">
        <v>1.2062999999999999</v>
      </c>
      <c r="H5">
        <v>9.9677000000000002E-2</v>
      </c>
      <c r="I5" s="66"/>
      <c r="J5">
        <v>1.3862000000000001</v>
      </c>
      <c r="K5">
        <v>0.14663999999999999</v>
      </c>
      <c r="L5" s="66"/>
      <c r="O5" s="75" t="s">
        <v>51</v>
      </c>
      <c r="P5" s="75"/>
      <c r="Q5" s="75"/>
      <c r="R5" s="72">
        <v>0.05</v>
      </c>
      <c r="S5" s="71"/>
      <c r="T5" s="71" t="s">
        <v>49</v>
      </c>
    </row>
    <row r="6" spans="1:20" ht="31" x14ac:dyDescent="0.35">
      <c r="A6">
        <v>60</v>
      </c>
      <c r="B6">
        <f t="shared" si="0"/>
        <v>9.0000000000000018</v>
      </c>
      <c r="C6" s="66"/>
      <c r="D6">
        <v>1.2048000000000001</v>
      </c>
      <c r="E6">
        <v>7.0306999999999994E-2</v>
      </c>
      <c r="F6" s="66"/>
      <c r="G6">
        <v>1.4472</v>
      </c>
      <c r="H6">
        <v>0.11966</v>
      </c>
      <c r="I6" s="66"/>
      <c r="J6">
        <v>1.6631</v>
      </c>
      <c r="K6">
        <v>0.17604</v>
      </c>
      <c r="L6" s="66"/>
      <c r="O6" s="75" t="s">
        <v>52</v>
      </c>
      <c r="P6" s="75"/>
      <c r="Q6" s="75"/>
      <c r="R6" s="71">
        <v>3.0000000000000001E-3</v>
      </c>
      <c r="S6" s="71"/>
      <c r="T6" s="71" t="s">
        <v>53</v>
      </c>
    </row>
    <row r="7" spans="1:20" x14ac:dyDescent="0.2">
      <c r="A7">
        <v>70</v>
      </c>
      <c r="B7">
        <f t="shared" si="0"/>
        <v>10.5</v>
      </c>
      <c r="C7" s="66"/>
      <c r="D7">
        <v>1.4054</v>
      </c>
      <c r="E7">
        <v>8.2056000000000004E-2</v>
      </c>
      <c r="F7" s="66"/>
      <c r="G7">
        <v>1.6881999999999999</v>
      </c>
      <c r="H7">
        <v>0.13966000000000001</v>
      </c>
      <c r="I7" s="66"/>
      <c r="J7">
        <v>1.94</v>
      </c>
      <c r="K7">
        <v>0.20546</v>
      </c>
      <c r="L7" s="66"/>
    </row>
    <row r="8" spans="1:20" x14ac:dyDescent="0.2">
      <c r="A8">
        <v>80</v>
      </c>
      <c r="B8">
        <f t="shared" si="0"/>
        <v>12</v>
      </c>
      <c r="C8" s="66"/>
      <c r="D8">
        <v>1.6060000000000001</v>
      </c>
      <c r="E8">
        <v>9.3810000000000004E-2</v>
      </c>
      <c r="F8" s="66"/>
      <c r="G8">
        <v>1.9291</v>
      </c>
      <c r="H8">
        <v>0.15967000000000001</v>
      </c>
      <c r="I8" s="66"/>
      <c r="J8">
        <v>2.2168000000000001</v>
      </c>
      <c r="K8">
        <v>0.23488000000000001</v>
      </c>
      <c r="L8" s="66"/>
    </row>
    <row r="9" spans="1:20" ht="28" x14ac:dyDescent="0.35">
      <c r="A9">
        <v>90</v>
      </c>
      <c r="B9">
        <f t="shared" si="0"/>
        <v>13.500000000000002</v>
      </c>
      <c r="C9" s="66"/>
      <c r="D9">
        <v>1.8065</v>
      </c>
      <c r="E9">
        <v>0.10557</v>
      </c>
      <c r="F9" s="66"/>
      <c r="G9">
        <v>2.17</v>
      </c>
      <c r="H9">
        <v>0.17968000000000001</v>
      </c>
      <c r="I9" s="66"/>
      <c r="J9">
        <v>2.4935999999999998</v>
      </c>
      <c r="K9">
        <v>0.26432</v>
      </c>
      <c r="L9" s="66"/>
      <c r="O9" s="74" t="s">
        <v>54</v>
      </c>
      <c r="P9" s="74"/>
      <c r="Q9" s="74"/>
      <c r="R9" s="72">
        <f>R3/(R4*R5*R6)</f>
        <v>13.33333333333333</v>
      </c>
      <c r="T9" s="71" t="s">
        <v>55</v>
      </c>
    </row>
    <row r="10" spans="1:20" x14ac:dyDescent="0.2">
      <c r="A10">
        <v>100</v>
      </c>
      <c r="B10">
        <f t="shared" si="0"/>
        <v>15.000000000000004</v>
      </c>
      <c r="C10" s="66"/>
      <c r="D10">
        <v>2.0070000000000001</v>
      </c>
      <c r="E10">
        <v>0.11733</v>
      </c>
      <c r="F10" s="66"/>
      <c r="G10">
        <v>2.4108000000000001</v>
      </c>
      <c r="H10">
        <v>0.19969999999999999</v>
      </c>
      <c r="I10" s="66"/>
      <c r="J10">
        <v>2.7703000000000002</v>
      </c>
      <c r="K10">
        <v>0.29376000000000002</v>
      </c>
      <c r="L10" s="66"/>
    </row>
    <row r="11" spans="1:20" x14ac:dyDescent="0.2">
      <c r="A11">
        <v>110</v>
      </c>
      <c r="B11">
        <f t="shared" si="0"/>
        <v>16.5</v>
      </c>
      <c r="C11" s="66"/>
      <c r="D11">
        <v>2.2075</v>
      </c>
      <c r="E11">
        <v>0.12909999999999999</v>
      </c>
      <c r="F11" s="66"/>
      <c r="G11">
        <v>2.6516000000000002</v>
      </c>
      <c r="H11">
        <v>0.21972</v>
      </c>
      <c r="I11" s="66"/>
      <c r="J11">
        <v>3.0468999999999999</v>
      </c>
      <c r="K11">
        <v>0.32321</v>
      </c>
      <c r="L11" s="66"/>
    </row>
    <row r="12" spans="1:20" x14ac:dyDescent="0.2">
      <c r="A12">
        <v>120</v>
      </c>
      <c r="B12">
        <f t="shared" si="0"/>
        <v>18.000000000000004</v>
      </c>
      <c r="C12" s="66"/>
      <c r="D12">
        <v>2.4079999999999999</v>
      </c>
      <c r="E12">
        <v>0.14087</v>
      </c>
      <c r="F12" s="66"/>
      <c r="G12">
        <v>2.8923000000000001</v>
      </c>
      <c r="H12">
        <v>0.23974999999999999</v>
      </c>
      <c r="I12" s="66"/>
      <c r="J12">
        <v>3.3233999999999999</v>
      </c>
      <c r="K12">
        <v>0.35266999999999998</v>
      </c>
      <c r="L12" s="66"/>
    </row>
    <row r="13" spans="1:20" ht="26" x14ac:dyDescent="0.3">
      <c r="A13">
        <v>130</v>
      </c>
      <c r="B13">
        <f t="shared" si="0"/>
        <v>19.5</v>
      </c>
      <c r="C13" s="66"/>
      <c r="D13">
        <v>2.6084000000000001</v>
      </c>
      <c r="E13">
        <v>0.15264</v>
      </c>
      <c r="F13" s="66"/>
      <c r="G13">
        <v>3.133</v>
      </c>
      <c r="H13">
        <v>0.25979000000000002</v>
      </c>
      <c r="I13" s="66"/>
      <c r="J13">
        <v>3.5998999999999999</v>
      </c>
      <c r="K13">
        <v>0.38213000000000003</v>
      </c>
      <c r="L13" s="66"/>
      <c r="O13" s="74" t="s">
        <v>56</v>
      </c>
      <c r="P13" s="74"/>
      <c r="Q13" s="74"/>
      <c r="R13" s="70">
        <v>6.96</v>
      </c>
      <c r="T13" s="70" t="s">
        <v>57</v>
      </c>
    </row>
    <row r="14" spans="1:20" x14ac:dyDescent="0.2">
      <c r="A14">
        <v>140</v>
      </c>
      <c r="B14">
        <f t="shared" si="0"/>
        <v>21</v>
      </c>
      <c r="C14" s="66"/>
      <c r="D14">
        <v>2.8088000000000002</v>
      </c>
      <c r="E14">
        <v>0.16442000000000001</v>
      </c>
      <c r="F14" s="66"/>
      <c r="G14">
        <v>3.3736000000000002</v>
      </c>
      <c r="H14">
        <v>0.27983000000000002</v>
      </c>
      <c r="I14" s="66"/>
      <c r="J14">
        <v>3.8759999999999999</v>
      </c>
      <c r="K14">
        <v>0.41160999999999998</v>
      </c>
      <c r="L14" s="66"/>
    </row>
    <row r="15" spans="1:20" x14ac:dyDescent="0.2">
      <c r="A15">
        <v>150</v>
      </c>
      <c r="B15">
        <f t="shared" si="0"/>
        <v>22.500000000000004</v>
      </c>
      <c r="C15" s="66"/>
      <c r="D15">
        <v>3.0091000000000001</v>
      </c>
      <c r="E15">
        <v>0.1762</v>
      </c>
      <c r="F15" s="66"/>
      <c r="G15">
        <v>3.6139999999999999</v>
      </c>
      <c r="H15">
        <v>0.29987000000000003</v>
      </c>
      <c r="I15" s="66"/>
      <c r="J15">
        <v>4.1517999999999997</v>
      </c>
      <c r="K15">
        <v>0.44108999999999998</v>
      </c>
      <c r="L15" s="66"/>
    </row>
    <row r="16" spans="1:20" ht="28" x14ac:dyDescent="0.35">
      <c r="A16">
        <v>160</v>
      </c>
      <c r="B16">
        <f t="shared" si="0"/>
        <v>24</v>
      </c>
      <c r="C16" s="66"/>
      <c r="D16">
        <v>3.2094</v>
      </c>
      <c r="E16">
        <v>0.18798000000000001</v>
      </c>
      <c r="F16" s="66"/>
      <c r="G16">
        <v>3.8542999999999998</v>
      </c>
      <c r="H16">
        <v>0.31991999999999998</v>
      </c>
      <c r="I16" s="66"/>
      <c r="J16">
        <v>4.4272999999999998</v>
      </c>
      <c r="K16">
        <v>0.47059000000000001</v>
      </c>
      <c r="L16" s="66"/>
      <c r="O16" s="74" t="s">
        <v>58</v>
      </c>
      <c r="P16" s="74"/>
      <c r="Q16" s="74">
        <f>'f29 simulations'!R12/R9</f>
        <v>2.7500000000000004</v>
      </c>
      <c r="R16" s="71">
        <f>'f29 simulations'!R12/R9</f>
        <v>2.7500000000000004</v>
      </c>
      <c r="S16" s="71"/>
      <c r="T16" s="71"/>
    </row>
    <row r="17" spans="1:12" x14ac:dyDescent="0.2">
      <c r="A17">
        <v>170</v>
      </c>
      <c r="B17">
        <f t="shared" si="0"/>
        <v>25.500000000000004</v>
      </c>
      <c r="C17" s="66"/>
      <c r="D17">
        <v>3.4097</v>
      </c>
      <c r="E17">
        <v>0.19977</v>
      </c>
      <c r="F17" s="66"/>
      <c r="G17">
        <v>4.0942999999999996</v>
      </c>
      <c r="H17">
        <v>0.33998</v>
      </c>
      <c r="I17" s="66"/>
      <c r="J17">
        <v>4.7027000000000001</v>
      </c>
      <c r="K17">
        <v>0.50011000000000005</v>
      </c>
      <c r="L17" s="66"/>
    </row>
    <row r="18" spans="1:12" x14ac:dyDescent="0.2">
      <c r="A18">
        <v>180</v>
      </c>
      <c r="B18">
        <f t="shared" si="0"/>
        <v>27.000000000000004</v>
      </c>
      <c r="C18" s="66"/>
      <c r="D18">
        <v>3.6097999999999999</v>
      </c>
      <c r="E18">
        <v>0.21156</v>
      </c>
      <c r="F18" s="66"/>
      <c r="G18">
        <v>4.3341000000000003</v>
      </c>
      <c r="H18">
        <v>0.36004999999999998</v>
      </c>
      <c r="I18" s="66"/>
      <c r="J18">
        <v>4.9779</v>
      </c>
      <c r="K18">
        <v>0.52963000000000005</v>
      </c>
      <c r="L18" s="66"/>
    </row>
    <row r="19" spans="1:12" x14ac:dyDescent="0.2">
      <c r="A19">
        <v>190</v>
      </c>
      <c r="B19">
        <f t="shared" si="0"/>
        <v>28.5</v>
      </c>
      <c r="C19" s="66"/>
      <c r="D19">
        <v>3.8098000000000001</v>
      </c>
      <c r="E19">
        <v>0.22334999999999999</v>
      </c>
      <c r="F19" s="66"/>
      <c r="G19">
        <v>4.5736999999999997</v>
      </c>
      <c r="H19">
        <v>0.38013000000000002</v>
      </c>
      <c r="I19" s="66"/>
      <c r="J19">
        <v>5.2529000000000003</v>
      </c>
      <c r="K19">
        <v>0.55918000000000001</v>
      </c>
      <c r="L19" s="66"/>
    </row>
    <row r="20" spans="1:12" x14ac:dyDescent="0.2">
      <c r="A20">
        <v>200</v>
      </c>
      <c r="B20">
        <f t="shared" si="0"/>
        <v>30.000000000000007</v>
      </c>
      <c r="C20" s="66"/>
      <c r="D20">
        <v>4.0095999999999998</v>
      </c>
      <c r="E20">
        <v>0.23515</v>
      </c>
      <c r="F20" s="66"/>
      <c r="G20">
        <v>4.8132000000000001</v>
      </c>
      <c r="H20">
        <v>0.40022000000000002</v>
      </c>
      <c r="I20" s="66"/>
      <c r="J20">
        <v>5.5278</v>
      </c>
      <c r="K20">
        <v>0.58872999999999998</v>
      </c>
      <c r="L20" s="66"/>
    </row>
    <row r="21" spans="1:12" x14ac:dyDescent="0.2">
      <c r="A21">
        <v>210</v>
      </c>
      <c r="B21">
        <f t="shared" si="0"/>
        <v>31.5</v>
      </c>
      <c r="C21" s="66"/>
      <c r="D21">
        <v>4.2092000000000001</v>
      </c>
      <c r="E21">
        <v>0.24695</v>
      </c>
      <c r="F21" s="66"/>
      <c r="G21">
        <v>5.0526</v>
      </c>
      <c r="H21">
        <v>0.42031000000000002</v>
      </c>
      <c r="I21" s="66"/>
      <c r="J21">
        <v>5.8025000000000002</v>
      </c>
      <c r="K21">
        <v>0.61829999999999996</v>
      </c>
      <c r="L21" s="66"/>
    </row>
    <row r="22" spans="1:12" x14ac:dyDescent="0.2">
      <c r="A22">
        <v>220</v>
      </c>
      <c r="B22">
        <f t="shared" si="0"/>
        <v>33</v>
      </c>
      <c r="C22" s="66"/>
      <c r="D22">
        <v>4.4086999999999996</v>
      </c>
      <c r="E22">
        <v>0.25874999999999998</v>
      </c>
      <c r="F22" s="66"/>
      <c r="G22">
        <v>5.2919</v>
      </c>
      <c r="H22">
        <v>0.44041999999999998</v>
      </c>
      <c r="I22" s="66"/>
      <c r="J22">
        <v>6.077</v>
      </c>
      <c r="K22">
        <v>0.64788999999999997</v>
      </c>
      <c r="L22" s="66"/>
    </row>
    <row r="23" spans="1:12" x14ac:dyDescent="0.2">
      <c r="A23">
        <v>230</v>
      </c>
      <c r="B23">
        <f t="shared" si="0"/>
        <v>34.5</v>
      </c>
      <c r="C23" s="66"/>
      <c r="D23">
        <v>4.6082000000000001</v>
      </c>
      <c r="E23">
        <v>0.27056000000000002</v>
      </c>
      <c r="F23" s="66"/>
      <c r="G23">
        <v>5.5309999999999997</v>
      </c>
      <c r="H23">
        <v>0.46052999999999999</v>
      </c>
      <c r="I23" s="66"/>
      <c r="J23">
        <v>6.3516000000000004</v>
      </c>
      <c r="K23">
        <v>0.67749000000000004</v>
      </c>
      <c r="L23" s="66"/>
    </row>
    <row r="24" spans="1:12" x14ac:dyDescent="0.2">
      <c r="A24">
        <v>240</v>
      </c>
      <c r="B24">
        <f t="shared" si="0"/>
        <v>36.000000000000007</v>
      </c>
      <c r="C24" s="66"/>
      <c r="D24">
        <v>4.8075000000000001</v>
      </c>
      <c r="E24">
        <v>0.28237000000000001</v>
      </c>
      <c r="F24" s="66"/>
      <c r="G24">
        <v>5.77</v>
      </c>
      <c r="H24">
        <v>0.48065999999999998</v>
      </c>
      <c r="I24" s="66"/>
      <c r="J24">
        <v>6.6261000000000001</v>
      </c>
      <c r="K24">
        <v>0.70709999999999995</v>
      </c>
      <c r="L24" s="66"/>
    </row>
    <row r="25" spans="1:12" x14ac:dyDescent="0.2">
      <c r="A25">
        <v>250</v>
      </c>
      <c r="B25">
        <f t="shared" si="0"/>
        <v>37.500000000000007</v>
      </c>
      <c r="C25" s="66"/>
      <c r="D25">
        <v>5.0068000000000001</v>
      </c>
      <c r="E25">
        <v>0.29419000000000001</v>
      </c>
      <c r="F25" s="66"/>
      <c r="G25">
        <v>6.0088999999999997</v>
      </c>
      <c r="H25">
        <v>0.50078999999999996</v>
      </c>
      <c r="I25" s="66"/>
      <c r="J25">
        <v>6.9006999999999996</v>
      </c>
      <c r="K25">
        <v>0.73673</v>
      </c>
      <c r="L25" s="66"/>
    </row>
    <row r="26" spans="1:12" x14ac:dyDescent="0.2">
      <c r="A26">
        <v>260</v>
      </c>
      <c r="B26">
        <f t="shared" si="0"/>
        <v>39</v>
      </c>
      <c r="C26" s="66"/>
      <c r="D26">
        <v>5.2058999999999997</v>
      </c>
      <c r="E26">
        <v>0.30602000000000001</v>
      </c>
      <c r="F26" s="66"/>
      <c r="G26">
        <v>6.2477999999999998</v>
      </c>
      <c r="H26">
        <v>0.52093</v>
      </c>
      <c r="I26" s="66"/>
      <c r="J26">
        <v>7.1753</v>
      </c>
      <c r="K26">
        <v>0.76636000000000004</v>
      </c>
      <c r="L26" s="66"/>
    </row>
    <row r="27" spans="1:12" x14ac:dyDescent="0.2">
      <c r="A27">
        <v>270</v>
      </c>
      <c r="B27">
        <f t="shared" si="0"/>
        <v>40.5</v>
      </c>
      <c r="C27" s="66"/>
      <c r="D27">
        <v>5.4050000000000002</v>
      </c>
      <c r="E27">
        <v>0.31785000000000002</v>
      </c>
      <c r="F27" s="66"/>
      <c r="G27">
        <v>6.4866999999999999</v>
      </c>
      <c r="H27">
        <v>0.54108000000000001</v>
      </c>
      <c r="I27" s="66"/>
      <c r="J27">
        <v>7.4499000000000004</v>
      </c>
      <c r="K27">
        <v>0.79600000000000004</v>
      </c>
      <c r="L27" s="66"/>
    </row>
    <row r="28" spans="1:12" x14ac:dyDescent="0.2">
      <c r="A28">
        <v>280</v>
      </c>
      <c r="B28">
        <f t="shared" si="0"/>
        <v>42</v>
      </c>
      <c r="C28" s="66"/>
      <c r="D28">
        <v>5.6040000000000001</v>
      </c>
      <c r="E28">
        <v>0.32967999999999997</v>
      </c>
      <c r="F28" s="66"/>
      <c r="G28">
        <v>6.7256</v>
      </c>
      <c r="H28">
        <v>0.56123999999999996</v>
      </c>
      <c r="I28" s="66"/>
      <c r="J28">
        <v>7.7244000000000002</v>
      </c>
      <c r="K28">
        <v>0.82565999999999995</v>
      </c>
      <c r="L28" s="66"/>
    </row>
    <row r="29" spans="1:12" x14ac:dyDescent="0.2">
      <c r="A29">
        <v>290</v>
      </c>
      <c r="B29">
        <f t="shared" si="0"/>
        <v>43.500000000000007</v>
      </c>
      <c r="C29" s="66"/>
      <c r="D29">
        <v>5.8029000000000002</v>
      </c>
      <c r="E29">
        <v>0.34151999999999999</v>
      </c>
      <c r="F29" s="66"/>
      <c r="G29">
        <v>6.9645999999999999</v>
      </c>
      <c r="H29">
        <v>0.58140999999999998</v>
      </c>
      <c r="I29" s="66"/>
      <c r="J29">
        <v>7.9988999999999999</v>
      </c>
      <c r="K29">
        <v>0.85531999999999997</v>
      </c>
      <c r="L29" s="66"/>
    </row>
    <row r="30" spans="1:12" x14ac:dyDescent="0.2">
      <c r="A30">
        <v>300</v>
      </c>
      <c r="B30">
        <f t="shared" si="0"/>
        <v>45.000000000000007</v>
      </c>
      <c r="C30" s="66"/>
      <c r="D30">
        <v>6.0016999999999996</v>
      </c>
      <c r="E30">
        <v>0.35337000000000002</v>
      </c>
      <c r="F30" s="66"/>
      <c r="G30">
        <v>7.2035</v>
      </c>
      <c r="H30">
        <v>0.60158</v>
      </c>
      <c r="I30" s="66"/>
      <c r="J30">
        <v>8.2728999999999999</v>
      </c>
      <c r="K30">
        <v>0.88497999999999999</v>
      </c>
      <c r="L30" s="66"/>
    </row>
    <row r="31" spans="1:12" x14ac:dyDescent="0.2">
      <c r="A31">
        <v>310</v>
      </c>
      <c r="B31">
        <f t="shared" si="0"/>
        <v>46.5</v>
      </c>
      <c r="C31" s="66"/>
      <c r="D31">
        <v>6.2004999999999999</v>
      </c>
      <c r="E31">
        <v>0.36520999999999998</v>
      </c>
      <c r="F31" s="66"/>
      <c r="G31">
        <v>7.4424000000000001</v>
      </c>
      <c r="H31">
        <v>0.62175999999999998</v>
      </c>
      <c r="I31" s="66"/>
      <c r="J31">
        <v>8.5466999999999995</v>
      </c>
      <c r="K31">
        <v>0.91466000000000003</v>
      </c>
      <c r="L31" s="66"/>
    </row>
    <row r="32" spans="1:12" x14ac:dyDescent="0.2">
      <c r="A32">
        <v>320</v>
      </c>
      <c r="B32">
        <f t="shared" si="0"/>
        <v>48</v>
      </c>
      <c r="C32" s="66"/>
      <c r="D32">
        <v>6.3994</v>
      </c>
      <c r="E32">
        <v>0.37707000000000002</v>
      </c>
      <c r="F32" s="66"/>
      <c r="G32">
        <v>7.6813000000000002</v>
      </c>
      <c r="H32">
        <v>0.64195000000000002</v>
      </c>
      <c r="I32" s="66"/>
      <c r="J32">
        <v>8.82</v>
      </c>
      <c r="K32">
        <v>0.94435000000000002</v>
      </c>
      <c r="L32" s="66"/>
    </row>
    <row r="33" spans="1:12" x14ac:dyDescent="0.2">
      <c r="A33">
        <v>330</v>
      </c>
      <c r="B33">
        <f t="shared" si="0"/>
        <v>49.5</v>
      </c>
      <c r="C33" s="66"/>
      <c r="D33">
        <v>6.5983000000000001</v>
      </c>
      <c r="E33">
        <v>0.38893</v>
      </c>
      <c r="F33" s="66"/>
      <c r="G33">
        <v>7.9202000000000004</v>
      </c>
      <c r="H33">
        <v>0.66213999999999995</v>
      </c>
      <c r="I33" s="66"/>
      <c r="J33">
        <v>9.0930999999999997</v>
      </c>
      <c r="K33">
        <v>0.97406000000000004</v>
      </c>
      <c r="L33" s="66"/>
    </row>
    <row r="34" spans="1:12" x14ac:dyDescent="0.2">
      <c r="A34">
        <v>340</v>
      </c>
      <c r="B34">
        <f t="shared" si="0"/>
        <v>51.000000000000007</v>
      </c>
      <c r="C34" s="66"/>
      <c r="D34">
        <v>6.7972000000000001</v>
      </c>
      <c r="E34">
        <v>0.40078999999999998</v>
      </c>
      <c r="F34" s="66"/>
      <c r="G34">
        <v>8.1587999999999994</v>
      </c>
      <c r="H34">
        <v>0.68233999999999995</v>
      </c>
      <c r="I34" s="66"/>
      <c r="J34">
        <v>9.3659999999999997</v>
      </c>
      <c r="K34">
        <v>1.0038</v>
      </c>
      <c r="L34" s="66"/>
    </row>
    <row r="35" spans="1:12" x14ac:dyDescent="0.2">
      <c r="A35">
        <v>350</v>
      </c>
      <c r="B35">
        <f t="shared" si="0"/>
        <v>52.500000000000007</v>
      </c>
      <c r="C35" s="66"/>
      <c r="D35">
        <v>6.9961000000000002</v>
      </c>
      <c r="E35">
        <v>0.41266000000000003</v>
      </c>
      <c r="F35" s="66"/>
      <c r="G35">
        <v>8.3971</v>
      </c>
      <c r="H35">
        <v>0.70254000000000005</v>
      </c>
      <c r="I35" s="66"/>
      <c r="J35">
        <v>9.6388999999999996</v>
      </c>
      <c r="K35">
        <v>1.0335000000000001</v>
      </c>
      <c r="L35" s="66"/>
    </row>
    <row r="36" spans="1:12" x14ac:dyDescent="0.2">
      <c r="A36">
        <v>360</v>
      </c>
      <c r="B36">
        <f t="shared" si="0"/>
        <v>54.000000000000007</v>
      </c>
      <c r="C36" s="66"/>
      <c r="D36">
        <v>7.1950000000000003</v>
      </c>
      <c r="E36">
        <v>0.42453000000000002</v>
      </c>
      <c r="F36" s="66"/>
      <c r="G36">
        <v>8.6351999999999993</v>
      </c>
      <c r="H36">
        <v>0.72275</v>
      </c>
      <c r="I36" s="66"/>
      <c r="J36">
        <v>9.9118999999999993</v>
      </c>
      <c r="K36">
        <v>1.0632999999999999</v>
      </c>
      <c r="L36" s="66"/>
    </row>
    <row r="37" spans="1:12" x14ac:dyDescent="0.2">
      <c r="A37">
        <v>370</v>
      </c>
      <c r="B37">
        <f t="shared" si="0"/>
        <v>55.5</v>
      </c>
      <c r="C37" s="66"/>
      <c r="D37">
        <v>7.3939000000000004</v>
      </c>
      <c r="E37">
        <v>0.43640000000000001</v>
      </c>
      <c r="F37" s="66"/>
      <c r="G37">
        <v>8.8727999999999998</v>
      </c>
      <c r="H37">
        <v>0.74297000000000002</v>
      </c>
      <c r="I37" s="66"/>
      <c r="J37">
        <v>10.185</v>
      </c>
      <c r="K37">
        <v>1.093</v>
      </c>
      <c r="L37" s="66"/>
    </row>
    <row r="38" spans="1:12" x14ac:dyDescent="0.2">
      <c r="A38">
        <v>380</v>
      </c>
      <c r="B38">
        <f t="shared" si="0"/>
        <v>57</v>
      </c>
      <c r="C38" s="66"/>
      <c r="D38">
        <v>7.5928000000000004</v>
      </c>
      <c r="E38">
        <v>0.44828000000000001</v>
      </c>
      <c r="F38" s="66"/>
      <c r="G38">
        <v>9.1104000000000003</v>
      </c>
      <c r="H38">
        <v>0.76319000000000004</v>
      </c>
      <c r="I38" s="66"/>
      <c r="J38">
        <v>10.458</v>
      </c>
      <c r="K38">
        <v>1.1228</v>
      </c>
      <c r="L38" s="66"/>
    </row>
    <row r="39" spans="1:12" x14ac:dyDescent="0.2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</row>
    <row r="41" spans="1:12" ht="26" x14ac:dyDescent="0.3">
      <c r="A41" s="74" t="s">
        <v>61</v>
      </c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</row>
    <row r="42" spans="1:12" x14ac:dyDescent="0.2">
      <c r="A42" s="66"/>
      <c r="B42" s="66"/>
      <c r="C42" s="66"/>
      <c r="D42" s="67" t="s">
        <v>64</v>
      </c>
      <c r="E42" s="66"/>
      <c r="F42" s="66"/>
      <c r="G42" s="67" t="s">
        <v>41</v>
      </c>
      <c r="H42" s="66"/>
      <c r="I42" s="66"/>
      <c r="J42" s="67" t="s">
        <v>42</v>
      </c>
      <c r="K42" s="66"/>
      <c r="L42" s="66"/>
    </row>
    <row r="43" spans="1:12" x14ac:dyDescent="0.2">
      <c r="A43" s="68" t="s">
        <v>44</v>
      </c>
      <c r="B43" s="68" t="s">
        <v>45</v>
      </c>
      <c r="C43" s="66"/>
      <c r="D43" s="68" t="s">
        <v>46</v>
      </c>
      <c r="E43" s="68" t="s">
        <v>47</v>
      </c>
      <c r="F43" s="66"/>
      <c r="G43" s="68" t="s">
        <v>46</v>
      </c>
      <c r="H43" s="68" t="s">
        <v>47</v>
      </c>
      <c r="I43" s="66"/>
      <c r="J43" s="68" t="s">
        <v>46</v>
      </c>
      <c r="K43" s="68" t="s">
        <v>47</v>
      </c>
      <c r="L43" s="66"/>
    </row>
    <row r="44" spans="1:12" x14ac:dyDescent="0.2">
      <c r="A44">
        <v>5</v>
      </c>
      <c r="B44">
        <f t="shared" ref="B44:B61" si="1">A44*0.000000001*2400*1000*1000</f>
        <v>12</v>
      </c>
      <c r="C44" s="66"/>
      <c r="D44">
        <v>1.3371</v>
      </c>
      <c r="E44">
        <v>7.8197000000000003E-2</v>
      </c>
      <c r="F44" s="66"/>
      <c r="G44">
        <v>1.6068</v>
      </c>
      <c r="H44">
        <v>0.1331</v>
      </c>
      <c r="I44" s="66"/>
      <c r="J44">
        <v>1.847</v>
      </c>
      <c r="K44">
        <v>0.19581999999999999</v>
      </c>
      <c r="L44" s="66"/>
    </row>
    <row r="45" spans="1:12" x14ac:dyDescent="0.2">
      <c r="A45">
        <v>10</v>
      </c>
      <c r="B45">
        <f t="shared" si="1"/>
        <v>24</v>
      </c>
      <c r="C45" s="66"/>
      <c r="D45">
        <v>2.6724000000000001</v>
      </c>
      <c r="E45">
        <v>0.15668000000000001</v>
      </c>
      <c r="F45" s="66"/>
      <c r="G45">
        <v>3.2111000000000001</v>
      </c>
      <c r="H45">
        <v>0.26667999999999997</v>
      </c>
      <c r="I45" s="66"/>
      <c r="J45">
        <v>3.6905999999999999</v>
      </c>
      <c r="K45">
        <v>0.39229000000000003</v>
      </c>
      <c r="L45" s="66"/>
    </row>
    <row r="46" spans="1:12" x14ac:dyDescent="0.2">
      <c r="A46">
        <v>15</v>
      </c>
      <c r="B46">
        <f t="shared" si="1"/>
        <v>36.000000000000007</v>
      </c>
      <c r="C46" s="66"/>
      <c r="D46">
        <v>4.0056000000000003</v>
      </c>
      <c r="E46">
        <v>0.23532</v>
      </c>
      <c r="F46" s="66"/>
      <c r="G46">
        <v>4.8106</v>
      </c>
      <c r="H46">
        <v>0.40054000000000001</v>
      </c>
      <c r="I46" s="66"/>
      <c r="J46">
        <v>5.5263999999999998</v>
      </c>
      <c r="K46">
        <v>0.58925000000000005</v>
      </c>
      <c r="L46" s="66"/>
    </row>
    <row r="47" spans="1:12" x14ac:dyDescent="0.2">
      <c r="A47">
        <v>20</v>
      </c>
      <c r="B47">
        <f t="shared" si="1"/>
        <v>48</v>
      </c>
      <c r="C47" s="66"/>
      <c r="D47">
        <v>5.3338000000000001</v>
      </c>
      <c r="E47">
        <v>0.31414999999999998</v>
      </c>
      <c r="F47" s="66"/>
      <c r="G47">
        <v>6.4040999999999997</v>
      </c>
      <c r="H47">
        <v>0.53481999999999996</v>
      </c>
      <c r="I47" s="66"/>
      <c r="J47">
        <v>7.3567999999999998</v>
      </c>
      <c r="K47">
        <v>0.78681999999999996</v>
      </c>
      <c r="L47" s="66"/>
    </row>
    <row r="48" spans="1:12" x14ac:dyDescent="0.2">
      <c r="A48">
        <v>25</v>
      </c>
      <c r="B48">
        <f t="shared" si="1"/>
        <v>60.000000000000014</v>
      </c>
      <c r="C48" s="66"/>
      <c r="D48">
        <v>6.6590999999999996</v>
      </c>
      <c r="E48">
        <v>0.39319999999999999</v>
      </c>
      <c r="F48" s="66"/>
      <c r="G48">
        <v>7.9962999999999997</v>
      </c>
      <c r="H48">
        <v>0.66944999999999999</v>
      </c>
      <c r="I48" s="66"/>
      <c r="J48">
        <v>9.1829000000000001</v>
      </c>
      <c r="K48">
        <v>0.98485999999999996</v>
      </c>
      <c r="L48" s="66"/>
    </row>
    <row r="49" spans="1:12" x14ac:dyDescent="0.2">
      <c r="A49">
        <v>30</v>
      </c>
      <c r="B49">
        <f t="shared" si="1"/>
        <v>72.000000000000014</v>
      </c>
      <c r="C49" s="66"/>
      <c r="D49">
        <v>7.984</v>
      </c>
      <c r="E49">
        <v>0.47243000000000002</v>
      </c>
      <c r="F49" s="66"/>
      <c r="G49">
        <v>9.5821000000000005</v>
      </c>
      <c r="H49">
        <v>0.80437000000000003</v>
      </c>
      <c r="I49" s="66"/>
      <c r="J49">
        <v>11.006</v>
      </c>
      <c r="K49">
        <v>1.1835</v>
      </c>
      <c r="L49" s="66"/>
    </row>
    <row r="50" spans="1:12" x14ac:dyDescent="0.2">
      <c r="A50">
        <v>35</v>
      </c>
      <c r="B50">
        <f t="shared" si="1"/>
        <v>84</v>
      </c>
      <c r="C50" s="66"/>
      <c r="D50">
        <v>9.3040000000000003</v>
      </c>
      <c r="E50">
        <v>0.55181000000000002</v>
      </c>
      <c r="F50" s="66"/>
      <c r="G50">
        <v>11.169</v>
      </c>
      <c r="H50">
        <v>0.93966000000000005</v>
      </c>
      <c r="I50" s="66"/>
      <c r="J50">
        <v>12.826000000000001</v>
      </c>
      <c r="K50">
        <v>1.3828</v>
      </c>
      <c r="L50" s="66"/>
    </row>
    <row r="51" spans="1:12" x14ac:dyDescent="0.2">
      <c r="A51">
        <v>40</v>
      </c>
      <c r="B51">
        <f t="shared" si="1"/>
        <v>96</v>
      </c>
      <c r="C51" s="66"/>
      <c r="D51">
        <v>10.622</v>
      </c>
      <c r="E51">
        <v>0.63139999999999996</v>
      </c>
      <c r="F51" s="66"/>
      <c r="G51">
        <v>12.752000000000001</v>
      </c>
      <c r="H51">
        <v>1.0752999999999999</v>
      </c>
      <c r="I51" s="66"/>
      <c r="J51">
        <v>14.641999999999999</v>
      </c>
      <c r="K51">
        <v>1.5826</v>
      </c>
      <c r="L51" s="66"/>
    </row>
    <row r="52" spans="1:12" x14ac:dyDescent="0.2">
      <c r="A52">
        <v>45</v>
      </c>
      <c r="B52">
        <f t="shared" si="1"/>
        <v>108.00000000000001</v>
      </c>
      <c r="C52" s="66"/>
      <c r="D52">
        <v>11.944000000000001</v>
      </c>
      <c r="E52">
        <v>0.71116000000000001</v>
      </c>
      <c r="F52" s="66"/>
      <c r="G52">
        <v>14.332000000000001</v>
      </c>
      <c r="H52">
        <v>1.2112000000000001</v>
      </c>
      <c r="I52" s="66"/>
      <c r="J52">
        <v>16.456</v>
      </c>
      <c r="K52">
        <v>1.7829999999999999</v>
      </c>
      <c r="L52" s="66"/>
    </row>
    <row r="53" spans="1:12" x14ac:dyDescent="0.2">
      <c r="A53">
        <v>50</v>
      </c>
      <c r="B53">
        <f t="shared" si="1"/>
        <v>120.00000000000003</v>
      </c>
      <c r="C53" s="66"/>
      <c r="D53">
        <v>13.26</v>
      </c>
      <c r="E53">
        <v>0.79103999999999997</v>
      </c>
      <c r="F53" s="66"/>
      <c r="G53">
        <v>15.912000000000001</v>
      </c>
      <c r="H53">
        <v>1.3474999999999999</v>
      </c>
      <c r="I53" s="66"/>
      <c r="J53">
        <v>18.265000000000001</v>
      </c>
      <c r="K53">
        <v>1.9838</v>
      </c>
      <c r="L53" s="66"/>
    </row>
    <row r="54" spans="1:12" x14ac:dyDescent="0.2">
      <c r="A54">
        <v>55</v>
      </c>
      <c r="B54">
        <f t="shared" si="1"/>
        <v>132</v>
      </c>
      <c r="C54" s="66"/>
      <c r="D54">
        <v>14.574999999999999</v>
      </c>
      <c r="E54">
        <v>0.87107999999999997</v>
      </c>
      <c r="F54" s="66"/>
      <c r="G54">
        <v>17.488</v>
      </c>
      <c r="H54">
        <v>1.4841</v>
      </c>
      <c r="I54" s="66"/>
      <c r="J54">
        <v>20.071999999999999</v>
      </c>
      <c r="K54">
        <v>2.1852</v>
      </c>
      <c r="L54" s="66"/>
    </row>
    <row r="55" spans="1:12" x14ac:dyDescent="0.2">
      <c r="A55">
        <v>60</v>
      </c>
      <c r="B55">
        <f t="shared" si="1"/>
        <v>144.00000000000003</v>
      </c>
      <c r="C55" s="66"/>
      <c r="D55">
        <v>15.888999999999999</v>
      </c>
      <c r="E55">
        <v>0.95126999999999995</v>
      </c>
      <c r="F55" s="66"/>
      <c r="G55">
        <v>19.061</v>
      </c>
      <c r="H55">
        <v>1.621</v>
      </c>
      <c r="I55" s="66"/>
      <c r="J55">
        <v>21.879000000000001</v>
      </c>
      <c r="K55">
        <v>2.3871000000000002</v>
      </c>
      <c r="L55" s="66"/>
    </row>
    <row r="56" spans="1:12" x14ac:dyDescent="0.2">
      <c r="A56">
        <v>65</v>
      </c>
      <c r="B56">
        <f t="shared" si="1"/>
        <v>156</v>
      </c>
      <c r="C56" s="66"/>
      <c r="D56">
        <v>17.201000000000001</v>
      </c>
      <c r="E56">
        <v>1.0316000000000001</v>
      </c>
      <c r="F56" s="66"/>
      <c r="G56">
        <v>20.632999999999999</v>
      </c>
      <c r="H56">
        <v>1.7582</v>
      </c>
      <c r="I56" s="66"/>
      <c r="J56">
        <v>23.684999999999999</v>
      </c>
      <c r="K56">
        <v>2.5893999999999999</v>
      </c>
      <c r="L56" s="66"/>
    </row>
    <row r="57" spans="1:12" x14ac:dyDescent="0.2">
      <c r="A57">
        <v>70</v>
      </c>
      <c r="B57">
        <f t="shared" si="1"/>
        <v>168</v>
      </c>
      <c r="C57" s="66"/>
      <c r="D57">
        <v>18.510999999999999</v>
      </c>
      <c r="E57">
        <v>1.1121000000000001</v>
      </c>
      <c r="F57" s="66"/>
      <c r="G57">
        <v>22.204999999999998</v>
      </c>
      <c r="H57">
        <v>1.8956999999999999</v>
      </c>
      <c r="I57" s="66"/>
      <c r="J57">
        <v>25.49</v>
      </c>
      <c r="K57">
        <v>2.7919999999999998</v>
      </c>
      <c r="L57" s="66"/>
    </row>
    <row r="58" spans="1:12" x14ac:dyDescent="0.2">
      <c r="A58">
        <v>75</v>
      </c>
      <c r="B58">
        <f t="shared" si="1"/>
        <v>180.00000000000003</v>
      </c>
      <c r="C58" s="66"/>
      <c r="D58">
        <v>19.82</v>
      </c>
      <c r="E58">
        <v>1.1927000000000001</v>
      </c>
      <c r="F58" s="66"/>
      <c r="G58">
        <v>23.777000000000001</v>
      </c>
      <c r="H58">
        <v>2.0333999999999999</v>
      </c>
      <c r="I58" s="66"/>
      <c r="J58">
        <v>27.292999999999999</v>
      </c>
      <c r="K58">
        <v>2.9948999999999999</v>
      </c>
      <c r="L58" s="66"/>
    </row>
    <row r="59" spans="1:12" x14ac:dyDescent="0.2">
      <c r="A59">
        <v>80</v>
      </c>
      <c r="B59">
        <f t="shared" si="1"/>
        <v>192</v>
      </c>
      <c r="C59" s="66"/>
      <c r="D59">
        <v>21.129000000000001</v>
      </c>
      <c r="E59">
        <v>1.2735000000000001</v>
      </c>
      <c r="F59" s="66"/>
      <c r="G59">
        <v>25.347999999999999</v>
      </c>
      <c r="H59">
        <v>2.1714000000000002</v>
      </c>
      <c r="I59" s="66"/>
      <c r="J59">
        <v>29.091999999999999</v>
      </c>
      <c r="K59">
        <v>3.1981999999999999</v>
      </c>
      <c r="L59" s="66"/>
    </row>
    <row r="60" spans="1:12" x14ac:dyDescent="0.2">
      <c r="A60">
        <v>85</v>
      </c>
      <c r="B60">
        <f t="shared" si="1"/>
        <v>204.00000000000003</v>
      </c>
      <c r="C60" s="66"/>
      <c r="D60">
        <v>22.437999999999999</v>
      </c>
      <c r="E60">
        <v>1.3545</v>
      </c>
      <c r="F60" s="66"/>
      <c r="G60">
        <v>26.917000000000002</v>
      </c>
      <c r="H60">
        <v>2.3096000000000001</v>
      </c>
      <c r="I60" s="66"/>
      <c r="J60">
        <v>30.893000000000001</v>
      </c>
      <c r="K60">
        <v>3.4018999999999999</v>
      </c>
      <c r="L60" s="66"/>
    </row>
    <row r="61" spans="1:12" x14ac:dyDescent="0.2">
      <c r="A61">
        <v>90</v>
      </c>
      <c r="B61">
        <f t="shared" si="1"/>
        <v>216.00000000000003</v>
      </c>
      <c r="C61" s="66"/>
      <c r="D61">
        <v>23.745999999999999</v>
      </c>
      <c r="E61">
        <v>1.4355</v>
      </c>
      <c r="F61" s="66"/>
      <c r="G61">
        <v>28.483000000000001</v>
      </c>
      <c r="H61">
        <v>2.4481000000000002</v>
      </c>
      <c r="I61" s="66"/>
      <c r="J61">
        <v>32.694000000000003</v>
      </c>
      <c r="K61">
        <v>3.6057999999999999</v>
      </c>
      <c r="L61" s="66"/>
    </row>
    <row r="62" spans="1:12" x14ac:dyDescent="0.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</row>
  </sheetData>
  <mergeCells count="10">
    <mergeCell ref="A1:L1"/>
    <mergeCell ref="O2:Q2"/>
    <mergeCell ref="O3:Q3"/>
    <mergeCell ref="O4:Q4"/>
    <mergeCell ref="O5:Q5"/>
    <mergeCell ref="O6:Q6"/>
    <mergeCell ref="O9:Q9"/>
    <mergeCell ref="O13:Q13"/>
    <mergeCell ref="O16:Q16"/>
    <mergeCell ref="A41:L4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f29 exp</vt:lpstr>
      <vt:lpstr>f29 simulations</vt:lpstr>
      <vt:lpstr>f37 exp</vt:lpstr>
      <vt:lpstr>150keV-f29</vt:lpstr>
      <vt:lpstr>150keV-f37</vt:lpstr>
      <vt:lpstr>f37 simulations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Alexis Rustam Devitre</cp:lastModifiedBy>
  <cp:revision>18</cp:revision>
  <dcterms:created xsi:type="dcterms:W3CDTF">2024-02-22T15:52:43Z</dcterms:created>
  <dcterms:modified xsi:type="dcterms:W3CDTF">2024-05-21T20:27:35Z</dcterms:modified>
  <dc:language>en-US</dc:language>
</cp:coreProperties>
</file>