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ata" sheetId="1" state="visible" r:id="rId3"/>
    <sheet name="f29 exp" sheetId="2" state="visible" r:id="rId4"/>
    <sheet name="f29 simulations" sheetId="3" state="visible" r:id="rId5"/>
    <sheet name="f37 exp" sheetId="4" state="visible" r:id="rId6"/>
    <sheet name="f37 simulations" sheetId="5" state="visible" r:id="rId7"/>
    <sheet name="f20 exp" sheetId="6" state="visible" r:id="rId8"/>
    <sheet name="f20 simulation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<sst xmlns="http://schemas.openxmlformats.org/spreadsheetml/2006/main" count="336" uniqueCount="74">
  <si>
    <t xml:space="preserve">TapeID</t>
  </si>
  <si>
    <t xml:space="preserve">iBeam [nA]</t>
  </si>
  <si>
    <t xml:space="preserve">iBeam std [nA]</t>
  </si>
  <si>
    <t xml:space="preserve">iBeam offset [nA]</t>
  </si>
  <si>
    <t xml:space="preserve">eBeam [keV]</t>
  </si>
  <si>
    <t xml:space="preserve">pBeam [mW]</t>
  </si>
  <si>
    <t xml:space="preserve">pBeam err [mW]</t>
  </si>
  <si>
    <t xml:space="preserve">Ic Pristine [A]</t>
  </si>
  <si>
    <t xml:space="preserve">Ic Pristine Err [A]</t>
  </si>
  <si>
    <t xml:space="preserve">Ic OFF [A]</t>
  </si>
  <si>
    <t xml:space="preserve">Ic OFF err [A]</t>
  </si>
  <si>
    <t xml:space="preserve">Ic ON [A]</t>
  </si>
  <si>
    <t xml:space="preserve">Ic ON err [A]</t>
  </si>
  <si>
    <t xml:space="preserve">Ic EQ [A]</t>
  </si>
  <si>
    <t xml:space="preserve">Ic EQ err [A]</t>
  </si>
  <si>
    <t xml:space="preserve">HTS Pristine [K]</t>
  </si>
  <si>
    <t xml:space="preserve">HTS Pristine STD [K]</t>
  </si>
  <si>
    <t xml:space="preserve">TAR Pristine [K]</t>
  </si>
  <si>
    <t xml:space="preserve">TAR Pristine STD [K]</t>
  </si>
  <si>
    <t xml:space="preserve">HTS OFF [K]</t>
  </si>
  <si>
    <t xml:space="preserve">HTS OFF STD [K]</t>
  </si>
  <si>
    <t xml:space="preserve">TAR OFF [K]</t>
  </si>
  <si>
    <t xml:space="preserve">TAR OFF STD [K]</t>
  </si>
  <si>
    <t xml:space="preserve">HTS ON [K]</t>
  </si>
  <si>
    <t xml:space="preserve">HTS ON STD [K]</t>
  </si>
  <si>
    <t xml:space="preserve">TAR ON [K]</t>
  </si>
  <si>
    <t xml:space="preserve">TAR ON STD [K]</t>
  </si>
  <si>
    <t xml:space="preserve">HTS EQ [K]</t>
  </si>
  <si>
    <t xml:space="preserve">HTS EQ STD [K]</t>
  </si>
  <si>
    <t xml:space="preserve">Ic suppression</t>
  </si>
  <si>
    <t xml:space="preserve">Ic suppression err</t>
  </si>
  <si>
    <t xml:space="preserve">dT ON [K]</t>
  </si>
  <si>
    <t xml:space="preserve">dT ON err [K]</t>
  </si>
  <si>
    <t xml:space="preserve">f29</t>
  </si>
  <si>
    <t xml:space="preserve">f37</t>
  </si>
  <si>
    <t xml:space="preserve">Sensitivity on apiezon thickness / pos sensor (6.96-0.5) mm</t>
  </si>
  <si>
    <t xml:space="preserve">en</t>
  </si>
  <si>
    <t xml:space="preserve">ibeam Sim</t>
  </si>
  <si>
    <t xml:space="preserve">Sim – 20 um</t>
  </si>
  <si>
    <t xml:space="preserve">Sim – 22 um</t>
  </si>
  <si>
    <t xml:space="preserve">Sim – 24 um</t>
  </si>
  <si>
    <t xml:space="preserve">Meas 150 keV</t>
  </si>
  <si>
    <t xml:space="preserve">Meas 1200 keV</t>
  </si>
  <si>
    <t xml:space="preserve">Meas 2400 keV</t>
  </si>
  <si>
    <t xml:space="preserve">Sensitivity on apiezon thickness / pos sensor (6.96) mm</t>
  </si>
  <si>
    <t xml:space="preserve">Power sweep fixed sensor and change thickness kapton – 150 keV</t>
  </si>
  <si>
    <t xml:space="preserve">20 [um]</t>
  </si>
  <si>
    <t xml:space="preserve">22 [um]</t>
  </si>
  <si>
    <t xml:space="preserve">24 [um]</t>
  </si>
  <si>
    <t xml:space="preserve">Iop (nA)</t>
  </si>
  <si>
    <t xml:space="preserve">Beam power (mW)</t>
  </si>
  <si>
    <t xml:space="preserve">Max REBCO (K)-T0</t>
  </si>
  <si>
    <t xml:space="preserve">Av. Sens. (K)-T0</t>
  </si>
  <si>
    <t xml:space="preserve">Thickness interface</t>
  </si>
  <si>
    <t xml:space="preserve">m</t>
  </si>
  <si>
    <t xml:space="preserve">Width sample</t>
  </si>
  <si>
    <t xml:space="preserve">Length sample</t>
  </si>
  <si>
    <t xml:space="preserve">Thermal conductivity interface</t>
  </si>
  <si>
    <t xml:space="preserve">W/(m*K)</t>
  </si>
  <si>
    <t xml:space="preserve">Thermal resistance</t>
  </si>
  <si>
    <t xml:space="preserve">K/W</t>
  </si>
  <si>
    <t xml:space="preserve">Sensor position</t>
  </si>
  <si>
    <t xml:space="preserve">mm</t>
  </si>
  <si>
    <t xml:space="preserve">Ratio Thermal resistances</t>
  </si>
  <si>
    <t xml:space="preserve">Power sweep fixed sensor and change thickness kapton – 1200 keV</t>
  </si>
  <si>
    <t xml:space="preserve">Iop (A)</t>
  </si>
  <si>
    <t xml:space="preserve">Power sweep fixed sensor and change thickness kapton – 2400 keV</t>
  </si>
  <si>
    <t xml:space="preserve">6 [um]</t>
  </si>
  <si>
    <t xml:space="preserve">8 [um]</t>
  </si>
  <si>
    <t xml:space="preserve">10 [um]</t>
  </si>
  <si>
    <t xml:space="preserve">11 [um]</t>
  </si>
  <si>
    <t xml:space="preserve">13 [um]</t>
  </si>
  <si>
    <t xml:space="preserve">15 [um]</t>
  </si>
  <si>
    <t xml:space="preserve">Power sweep fixed sensor and change thickness kapton – 800 keV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</si>
</sst>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000000"/>
    <numFmt numFmtId="167" formatCode="0.00000000000000"/>
    <numFmt numFmtId="168" formatCode="0.0000"/>
    <numFmt numFmtId="169" formatCode="0.00E+00"/>
  </numFmts>
  <fonts count="23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2"/>
      <color rgb="FFFFFFFF"/>
      <name val="Calibri (Body)"/>
      <family val="0"/>
      <charset val="1"/>
    </font>
    <font>
      <sz val="12"/>
      <color rgb="FF000000"/>
      <name val="Calibri"/>
      <family val="2"/>
      <charset val="1"/>
    </font>
    <font>
      <sz val="12"/>
      <color rgb="FFFFE699"/>
      <name val="Calibri (Body)"/>
      <family val="0"/>
      <charset val="1"/>
    </font>
    <font>
      <sz val="12"/>
      <color rgb="FFFFF2CC"/>
      <name val="Calibri (Body)"/>
      <family val="0"/>
      <charset val="1"/>
    </font>
    <font>
      <sz val="12"/>
      <color rgb="FF000000"/>
      <name val="Calibri (Body)"/>
      <family val="0"/>
      <charset val="1"/>
    </font>
    <font>
      <sz val="12"/>
      <color rgb="FFFFE699"/>
      <name val="Calibri"/>
      <family val="2"/>
      <charset val="1"/>
    </font>
    <font>
      <sz val="12"/>
      <color rgb="FFFFF2CC"/>
      <name val="Calibri"/>
      <family val="2"/>
      <charset val="1"/>
    </font>
    <font>
      <sz val="12"/>
      <color rgb="FFFFFFFF"/>
      <name val="Calibri"/>
      <family val="2"/>
      <charset val="1"/>
    </font>
    <font>
      <sz val="20"/>
      <color rgb="FF000000"/>
      <name val="Calibri"/>
      <family val="0"/>
      <charset val="1"/>
    </font>
    <font>
      <sz val="20"/>
      <name val="Arial"/>
      <family val="2"/>
    </font>
    <font>
      <sz val="21"/>
      <name val="Arial"/>
      <family val="2"/>
    </font>
    <font>
      <sz val="22"/>
      <name val="Arial"/>
      <family val="2"/>
    </font>
    <font>
      <sz val="20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24"/>
      <color rgb="FF000000"/>
      <name val="Calibri"/>
      <family val="0"/>
      <charset val="1"/>
    </font>
    <font>
      <sz val="21"/>
      <color rgb="FF000000"/>
      <name val="Calibri"/>
      <family val="0"/>
      <charset val="1"/>
    </font>
    <font>
      <sz val="12"/>
      <color rgb="FF000000"/>
      <name val="Calibri"/>
      <family val="0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C7C7C"/>
        <bgColor rgb="FF666699"/>
      </patternFill>
    </fill>
    <fill>
      <patternFill patternType="solid">
        <fgColor rgb="FFC9C9C9"/>
        <bgColor rgb="FFD9D9D9"/>
      </patternFill>
    </fill>
    <fill>
      <patternFill patternType="solid">
        <fgColor rgb="FFDBDBDB"/>
        <bgColor rgb="FFD9D9D9"/>
      </patternFill>
    </fill>
    <fill>
      <patternFill patternType="solid">
        <fgColor rgb="FFEDEDED"/>
        <bgColor rgb="FFF2F2F2"/>
      </patternFill>
    </fill>
    <fill>
      <patternFill patternType="solid">
        <fgColor rgb="FFD9D9D9"/>
        <bgColor rgb="FFDBDBDB"/>
      </patternFill>
    </fill>
    <fill>
      <patternFill patternType="solid">
        <fgColor rgb="FFF2F2F2"/>
        <bgColor rgb="FFEDEDED"/>
      </patternFill>
    </fill>
    <fill>
      <patternFill patternType="solid">
        <fgColor rgb="FFFF8000"/>
        <bgColor rgb="FFFF8080"/>
      </patternFill>
    </fill>
    <fill>
      <patternFill patternType="solid">
        <fgColor rgb="FF00A933"/>
        <bgColor rgb="FF008080"/>
      </patternFill>
    </fill>
    <fill>
      <patternFill patternType="solid">
        <fgColor rgb="FFFFBF00"/>
        <bgColor rgb="FFFFD320"/>
      </patternFill>
    </fill>
    <fill>
      <patternFill patternType="solid">
        <fgColor rgb="FFFF0000"/>
        <bgColor rgb="FFFF420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2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9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7E0021"/>
      <rgbColor rgb="FF00A933"/>
      <rgbColor rgb="FF000080"/>
      <rgbColor rgb="FF808000"/>
      <rgbColor rgb="FF800080"/>
      <rgbColor rgb="FF008080"/>
      <rgbColor rgb="FFC9C9C9"/>
      <rgbColor rgb="FF7C7C7C"/>
      <rgbColor rgb="FF9999FF"/>
      <rgbColor rgb="FF993366"/>
      <rgbColor rgb="FFFFF2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DBDBDB"/>
      <rgbColor rgb="FFFFE699"/>
      <rgbColor rgb="FF83CAFF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'f29 exp'!$G$5:$G$5</c:f>
              <c:strCache>
                <c:ptCount val="1"/>
                <c:pt idx="0">
                  <c:v>Meas 150 keV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'f29 exp'!$B$3:$B$54</c:f>
              <c:numCache>
                <c:formatCode>0.00</c:formatCode>
                <c:ptCount val="52"/>
                <c:pt idx="0">
                  <c:v>28.7449358974359</c:v>
                </c:pt>
                <c:pt idx="1">
                  <c:v>28.5488942307692</c:v>
                </c:pt>
                <c:pt idx="2">
                  <c:v>28.7816025641026</c:v>
                </c:pt>
                <c:pt idx="3">
                  <c:v>28.5066025641026</c:v>
                </c:pt>
                <c:pt idx="4">
                  <c:v>26.789</c:v>
                </c:pt>
                <c:pt idx="5">
                  <c:v>26.524</c:v>
                </c:pt>
                <c:pt idx="6">
                  <c:v>26.8673333333333</c:v>
                </c:pt>
                <c:pt idx="7">
                  <c:v>24.6473333333333</c:v>
                </c:pt>
                <c:pt idx="8">
                  <c:v>25.229</c:v>
                </c:pt>
                <c:pt idx="9">
                  <c:v>25.5023333333333</c:v>
                </c:pt>
                <c:pt idx="10">
                  <c:v>29.4223333333333</c:v>
                </c:pt>
                <c:pt idx="11">
                  <c:v>22.8956666666667</c:v>
                </c:pt>
                <c:pt idx="12">
                  <c:v>22.749</c:v>
                </c:pt>
                <c:pt idx="13">
                  <c:v>22.8347142857143</c:v>
                </c:pt>
                <c:pt idx="14">
                  <c:v>31.3473333333333</c:v>
                </c:pt>
                <c:pt idx="15">
                  <c:v>32.154</c:v>
                </c:pt>
                <c:pt idx="16">
                  <c:v>31.9023333333333</c:v>
                </c:pt>
                <c:pt idx="17">
                  <c:v>32.9173333333333</c:v>
                </c:pt>
                <c:pt idx="18">
                  <c:v>34.704</c:v>
                </c:pt>
                <c:pt idx="19">
                  <c:v>35.289</c:v>
                </c:pt>
                <c:pt idx="20">
                  <c:v>35.279</c:v>
                </c:pt>
                <c:pt idx="21">
                  <c:v>34.9215</c:v>
                </c:pt>
                <c:pt idx="22">
                  <c:v>35.634</c:v>
                </c:pt>
                <c:pt idx="23">
                  <c:v>35.2506666666667</c:v>
                </c:pt>
                <c:pt idx="24">
                  <c:v>36.0106666666667</c:v>
                </c:pt>
                <c:pt idx="25">
                  <c:v>36.2756666666667</c:v>
                </c:pt>
                <c:pt idx="26">
                  <c:v>35.9728273809524</c:v>
                </c:pt>
                <c:pt idx="27">
                  <c:v>35.7928273809524</c:v>
                </c:pt>
                <c:pt idx="28">
                  <c:v>35.5344940476191</c:v>
                </c:pt>
                <c:pt idx="29">
                  <c:v>35.7561607142857</c:v>
                </c:pt>
                <c:pt idx="30">
                  <c:v>35.524494047619</c:v>
                </c:pt>
                <c:pt idx="31">
                  <c:v>35.6128273809524</c:v>
                </c:pt>
                <c:pt idx="32">
                  <c:v>36.1861607142857</c:v>
                </c:pt>
                <c:pt idx="33">
                  <c:v>36.3878273809524</c:v>
                </c:pt>
                <c:pt idx="34">
                  <c:v>35.9428273809524</c:v>
                </c:pt>
                <c:pt idx="35">
                  <c:v>35.3878273809524</c:v>
                </c:pt>
                <c:pt idx="36">
                  <c:v>35.3261607142857</c:v>
                </c:pt>
                <c:pt idx="37">
                  <c:v>34.5497208538588</c:v>
                </c:pt>
                <c:pt idx="38">
                  <c:v>34.5963875205255</c:v>
                </c:pt>
                <c:pt idx="39">
                  <c:v>15.250197044335</c:v>
                </c:pt>
                <c:pt idx="40">
                  <c:v>14.8380541871921</c:v>
                </c:pt>
                <c:pt idx="41">
                  <c:v>14.6397208538588</c:v>
                </c:pt>
                <c:pt idx="42">
                  <c:v>7.40169055082848</c:v>
                </c:pt>
                <c:pt idx="43">
                  <c:v>7.40472085385879</c:v>
                </c:pt>
                <c:pt idx="44">
                  <c:v>7.35472085385879</c:v>
                </c:pt>
                <c:pt idx="45">
                  <c:v>7.37638752052545</c:v>
                </c:pt>
                <c:pt idx="46">
                  <c:v>7.47972085385879</c:v>
                </c:pt>
                <c:pt idx="47">
                  <c:v>22.3400541871921</c:v>
                </c:pt>
                <c:pt idx="48">
                  <c:v>22.5797208538588</c:v>
                </c:pt>
                <c:pt idx="49">
                  <c:v>22.2097208538588</c:v>
                </c:pt>
                <c:pt idx="50">
                  <c:v>22.2059113300493</c:v>
                </c:pt>
                <c:pt idx="51">
                  <c:v>22.0730541871921</c:v>
                </c:pt>
              </c:numCache>
            </c:numRef>
          </c:xVal>
          <c:yVal>
            <c:numRef>
              <c:f>'f29 exp'!$E$3:$E$54</c:f>
              <c:numCache>
                <c:formatCode>0.0000</c:formatCode>
                <c:ptCount val="52"/>
                <c:pt idx="0">
                  <c:v>11.3263235428765</c:v>
                </c:pt>
                <c:pt idx="1">
                  <c:v>11.6374382796662</c:v>
                </c:pt>
                <c:pt idx="2">
                  <c:v>11.7316989644204</c:v>
                </c:pt>
                <c:pt idx="3">
                  <c:v>11.4633007336162</c:v>
                </c:pt>
                <c:pt idx="4">
                  <c:v>10.6699083042877</c:v>
                </c:pt>
                <c:pt idx="5">
                  <c:v>11.221544101242</c:v>
                </c:pt>
                <c:pt idx="6">
                  <c:v>11.3077937838473</c:v>
                </c:pt>
                <c:pt idx="7">
                  <c:v>10.9982964200123</c:v>
                </c:pt>
                <c:pt idx="8">
                  <c:v>10.2213557625132</c:v>
                </c:pt>
                <c:pt idx="9">
                  <c:v>10.1055538706486</c:v>
                </c:pt>
                <c:pt idx="10">
                  <c:v>11.4808116832052</c:v>
                </c:pt>
                <c:pt idx="11">
                  <c:v>8.3787183451768</c:v>
                </c:pt>
                <c:pt idx="12">
                  <c:v>9.2292957488752</c:v>
                </c:pt>
                <c:pt idx="13">
                  <c:v>9.2122081692612</c:v>
                </c:pt>
                <c:pt idx="14">
                  <c:v>11.5594911310844</c:v>
                </c:pt>
                <c:pt idx="15">
                  <c:v>11.919133120263</c:v>
                </c:pt>
                <c:pt idx="16">
                  <c:v>11.7292018534112</c:v>
                </c:pt>
                <c:pt idx="17">
                  <c:v>12.0356579804802</c:v>
                </c:pt>
                <c:pt idx="18">
                  <c:v>14.0759022073096</c:v>
                </c:pt>
                <c:pt idx="19">
                  <c:v>14.0960624233784</c:v>
                </c:pt>
                <c:pt idx="20">
                  <c:v>14.0434020843927</c:v>
                </c:pt>
                <c:pt idx="21">
                  <c:v>13.9066612511988</c:v>
                </c:pt>
                <c:pt idx="22">
                  <c:v>14.4388</c:v>
                </c:pt>
                <c:pt idx="23">
                  <c:v>14.45073</c:v>
                </c:pt>
                <c:pt idx="24">
                  <c:v>14.41537</c:v>
                </c:pt>
                <c:pt idx="25">
                  <c:v>14.49009</c:v>
                </c:pt>
                <c:pt idx="26">
                  <c:v>14.44815</c:v>
                </c:pt>
                <c:pt idx="27">
                  <c:v>14.44245</c:v>
                </c:pt>
                <c:pt idx="28">
                  <c:v>14.44058</c:v>
                </c:pt>
                <c:pt idx="29">
                  <c:v>14.43802</c:v>
                </c:pt>
                <c:pt idx="30">
                  <c:v>14.46425</c:v>
                </c:pt>
                <c:pt idx="31">
                  <c:v>14.46762</c:v>
                </c:pt>
                <c:pt idx="32">
                  <c:v>14.47186</c:v>
                </c:pt>
                <c:pt idx="33">
                  <c:v>14.46498</c:v>
                </c:pt>
                <c:pt idx="34">
                  <c:v>14.44343</c:v>
                </c:pt>
                <c:pt idx="35">
                  <c:v>14.42599</c:v>
                </c:pt>
                <c:pt idx="36">
                  <c:v>14.5261396022054</c:v>
                </c:pt>
                <c:pt idx="37">
                  <c:v>14.2390473735662</c:v>
                </c:pt>
                <c:pt idx="38">
                  <c:v>13.8298040766795</c:v>
                </c:pt>
                <c:pt idx="39">
                  <c:v>6.9209148709116</c:v>
                </c:pt>
                <c:pt idx="40">
                  <c:v>6.3640417662629</c:v>
                </c:pt>
                <c:pt idx="41">
                  <c:v>7.0356010431199</c:v>
                </c:pt>
                <c:pt idx="42">
                  <c:v>3.83734185867731</c:v>
                </c:pt>
                <c:pt idx="43">
                  <c:v>3.9221330275376</c:v>
                </c:pt>
                <c:pt idx="44">
                  <c:v>3.6340009716905</c:v>
                </c:pt>
                <c:pt idx="45">
                  <c:v>1.8665811468569</c:v>
                </c:pt>
                <c:pt idx="46">
                  <c:v>2.84354572829</c:v>
                </c:pt>
                <c:pt idx="47">
                  <c:v>9.4306215805797</c:v>
                </c:pt>
                <c:pt idx="48">
                  <c:v>9.9201570621905</c:v>
                </c:pt>
                <c:pt idx="49">
                  <c:v>9.8922546098123</c:v>
                </c:pt>
                <c:pt idx="50">
                  <c:v>9.7248304068425</c:v>
                </c:pt>
                <c:pt idx="51">
                  <c:v>9.3517898518412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'f29 exp'!$G$6:$G$6</c:f>
              <c:strCache>
                <c:ptCount val="1"/>
                <c:pt idx="0">
                  <c:v>Meas 1200 keV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'f29 exp'!$B$55:$B$72</c:f>
              <c:numCache>
                <c:formatCode>0.00</c:formatCode>
                <c:ptCount val="18"/>
                <c:pt idx="0">
                  <c:v>36.6171428571429</c:v>
                </c:pt>
                <c:pt idx="1">
                  <c:v>36.08</c:v>
                </c:pt>
                <c:pt idx="2">
                  <c:v>36.49</c:v>
                </c:pt>
                <c:pt idx="3">
                  <c:v>36.0870588235294</c:v>
                </c:pt>
                <c:pt idx="4">
                  <c:v>35.904</c:v>
                </c:pt>
                <c:pt idx="5">
                  <c:v>35.7333333333333</c:v>
                </c:pt>
                <c:pt idx="6">
                  <c:v>35.448</c:v>
                </c:pt>
                <c:pt idx="7">
                  <c:v>31.6890909090909</c:v>
                </c:pt>
                <c:pt idx="8">
                  <c:v>32.7</c:v>
                </c:pt>
                <c:pt idx="9">
                  <c:v>32.6485714285714</c:v>
                </c:pt>
                <c:pt idx="10">
                  <c:v>32.1066666666667</c:v>
                </c:pt>
                <c:pt idx="11">
                  <c:v>32.8966666666667</c:v>
                </c:pt>
                <c:pt idx="12">
                  <c:v>32.9854054054054</c:v>
                </c:pt>
                <c:pt idx="13">
                  <c:v>33.3057142857143</c:v>
                </c:pt>
                <c:pt idx="14">
                  <c:v>32.8326315789474</c:v>
                </c:pt>
                <c:pt idx="15">
                  <c:v>33.3342857142857</c:v>
                </c:pt>
                <c:pt idx="16">
                  <c:v>33.225</c:v>
                </c:pt>
                <c:pt idx="17">
                  <c:v>32.3217391304348</c:v>
                </c:pt>
              </c:numCache>
            </c:numRef>
          </c:xVal>
          <c:yVal>
            <c:numRef>
              <c:f>'f29 exp'!$E$55:$E$72</c:f>
              <c:numCache>
                <c:formatCode>0.0000</c:formatCode>
                <c:ptCount val="18"/>
                <c:pt idx="0">
                  <c:v>11.83949</c:v>
                </c:pt>
                <c:pt idx="1">
                  <c:v>11.81202</c:v>
                </c:pt>
                <c:pt idx="2">
                  <c:v>11.79894</c:v>
                </c:pt>
                <c:pt idx="3">
                  <c:v>11.86886</c:v>
                </c:pt>
                <c:pt idx="4">
                  <c:v>11.84648</c:v>
                </c:pt>
                <c:pt idx="5">
                  <c:v>11.86433</c:v>
                </c:pt>
                <c:pt idx="6">
                  <c:v>11.89611</c:v>
                </c:pt>
                <c:pt idx="7">
                  <c:v>10.36537</c:v>
                </c:pt>
                <c:pt idx="8">
                  <c:v>10.35306</c:v>
                </c:pt>
                <c:pt idx="9">
                  <c:v>10.44379</c:v>
                </c:pt>
                <c:pt idx="10">
                  <c:v>10.38464</c:v>
                </c:pt>
                <c:pt idx="11">
                  <c:v>10.36123</c:v>
                </c:pt>
                <c:pt idx="12">
                  <c:v>10.40718</c:v>
                </c:pt>
                <c:pt idx="13">
                  <c:v>10.34678</c:v>
                </c:pt>
                <c:pt idx="14">
                  <c:v>10.35982</c:v>
                </c:pt>
                <c:pt idx="15">
                  <c:v>10.36524</c:v>
                </c:pt>
                <c:pt idx="16">
                  <c:v>10.38941</c:v>
                </c:pt>
                <c:pt idx="17">
                  <c:v>10.33353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'f29 exp'!$G$11:$G$11</c:f>
              <c:strCache>
                <c:ptCount val="1"/>
                <c:pt idx="0">
                  <c:v>Meas 2400 keV</c:v>
                </c:pt>
              </c:strCache>
            </c:strRef>
          </c:tx>
          <c:spPr>
            <a:solidFill>
              <a:srgbClr val="83caff"/>
            </a:solidFill>
            <a:ln cap="rnd" w="28800">
              <a:solidFill>
                <a:srgbClr val="83caff"/>
              </a:solidFill>
              <a:prstDash val="lgDash"/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'f29 exp'!$B$73:$B$82</c:f>
              <c:numCache>
                <c:formatCode>0.00</c:formatCode>
                <c:ptCount val="10"/>
                <c:pt idx="0">
                  <c:v>21.139231826087</c:v>
                </c:pt>
                <c:pt idx="1">
                  <c:v>17.2373090909091</c:v>
                </c:pt>
                <c:pt idx="2">
                  <c:v>16.9275643181818</c:v>
                </c:pt>
                <c:pt idx="3">
                  <c:v>16.7132784189723</c:v>
                </c:pt>
                <c:pt idx="4">
                  <c:v>12.3268687272727</c:v>
                </c:pt>
                <c:pt idx="5">
                  <c:v>12.5818797022333</c:v>
                </c:pt>
                <c:pt idx="6">
                  <c:v>12.5214976223776</c:v>
                </c:pt>
                <c:pt idx="7">
                  <c:v>4.82612216470588</c:v>
                </c:pt>
                <c:pt idx="8">
                  <c:v>4.86158021978022</c:v>
                </c:pt>
                <c:pt idx="9">
                  <c:v>4.94202181818182</c:v>
                </c:pt>
              </c:numCache>
            </c:numRef>
          </c:xVal>
          <c:yVal>
            <c:numRef>
              <c:f>'f29 exp'!$E$73:$E$82</c:f>
              <c:numCache>
                <c:formatCode>0.0000</c:formatCode>
                <c:ptCount val="10"/>
                <c:pt idx="0">
                  <c:v>6.2711565643594</c:v>
                </c:pt>
                <c:pt idx="1">
                  <c:v>5.2135797926878</c:v>
                </c:pt>
                <c:pt idx="2">
                  <c:v>4.6915795030355</c:v>
                </c:pt>
                <c:pt idx="3">
                  <c:v>4.7642881541932</c:v>
                </c:pt>
                <c:pt idx="4">
                  <c:v>3.3454697642066</c:v>
                </c:pt>
                <c:pt idx="5">
                  <c:v>3.2783366562145</c:v>
                </c:pt>
                <c:pt idx="6">
                  <c:v>3.6713208703279</c:v>
                </c:pt>
                <c:pt idx="7">
                  <c:v>0.6627265733391</c:v>
                </c:pt>
                <c:pt idx="8">
                  <c:v>1.0648279209378</c:v>
                </c:pt>
                <c:pt idx="9">
                  <c:v>1.0436625537149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'f29 exp'!$J$2:$J$2</c:f>
              <c:strCache>
                <c:ptCount val="1"/>
                <c:pt idx="0">
                  <c:v>Sim – 20 um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'f29 exp'!$I$3:$I$56</c:f>
              <c:numCache>
                <c:formatCode>General</c:formatCode>
                <c:ptCount val="54"/>
                <c:pt idx="0">
                  <c:v>7.5</c:v>
                </c:pt>
                <c:pt idx="1">
                  <c:v>8.25</c:v>
                </c:pt>
                <c:pt idx="2">
                  <c:v>9</c:v>
                </c:pt>
                <c:pt idx="3">
                  <c:v>9.75</c:v>
                </c:pt>
                <c:pt idx="4">
                  <c:v>10.5</c:v>
                </c:pt>
                <c:pt idx="5">
                  <c:v>11.25</c:v>
                </c:pt>
                <c:pt idx="6">
                  <c:v>12</c:v>
                </c:pt>
                <c:pt idx="7">
                  <c:v>12.75</c:v>
                </c:pt>
                <c:pt idx="8">
                  <c:v>13.5</c:v>
                </c:pt>
                <c:pt idx="9">
                  <c:v>14.25</c:v>
                </c:pt>
                <c:pt idx="10">
                  <c:v>15</c:v>
                </c:pt>
                <c:pt idx="11">
                  <c:v>15.75</c:v>
                </c:pt>
                <c:pt idx="12">
                  <c:v>16.5</c:v>
                </c:pt>
                <c:pt idx="13">
                  <c:v>17.25</c:v>
                </c:pt>
                <c:pt idx="14">
                  <c:v>18</c:v>
                </c:pt>
                <c:pt idx="15">
                  <c:v>18.75</c:v>
                </c:pt>
                <c:pt idx="16">
                  <c:v>19.5</c:v>
                </c:pt>
                <c:pt idx="17">
                  <c:v>20.25</c:v>
                </c:pt>
                <c:pt idx="18">
                  <c:v>21</c:v>
                </c:pt>
                <c:pt idx="19">
                  <c:v>21.75</c:v>
                </c:pt>
                <c:pt idx="20">
                  <c:v>22.5</c:v>
                </c:pt>
                <c:pt idx="21">
                  <c:v>23.25</c:v>
                </c:pt>
                <c:pt idx="22">
                  <c:v>24</c:v>
                </c:pt>
                <c:pt idx="23">
                  <c:v>24.75</c:v>
                </c:pt>
                <c:pt idx="24">
                  <c:v>25.5</c:v>
                </c:pt>
                <c:pt idx="25">
                  <c:v>26.25</c:v>
                </c:pt>
                <c:pt idx="26">
                  <c:v>27</c:v>
                </c:pt>
                <c:pt idx="27">
                  <c:v>27.75</c:v>
                </c:pt>
                <c:pt idx="28">
                  <c:v>28.5</c:v>
                </c:pt>
                <c:pt idx="29">
                  <c:v>29.25</c:v>
                </c:pt>
                <c:pt idx="30">
                  <c:v>30</c:v>
                </c:pt>
                <c:pt idx="31">
                  <c:v>30.75</c:v>
                </c:pt>
                <c:pt idx="32">
                  <c:v>31.5</c:v>
                </c:pt>
                <c:pt idx="33">
                  <c:v>32.25</c:v>
                </c:pt>
                <c:pt idx="34">
                  <c:v>33</c:v>
                </c:pt>
                <c:pt idx="35">
                  <c:v>33.75</c:v>
                </c:pt>
                <c:pt idx="36">
                  <c:v>34.5</c:v>
                </c:pt>
                <c:pt idx="37">
                  <c:v>35.25</c:v>
                </c:pt>
                <c:pt idx="38">
                  <c:v>36</c:v>
                </c:pt>
                <c:pt idx="39">
                  <c:v>36.75</c:v>
                </c:pt>
                <c:pt idx="40">
                  <c:v>37.5</c:v>
                </c:pt>
                <c:pt idx="41">
                  <c:v>34.8</c:v>
                </c:pt>
                <c:pt idx="42">
                  <c:v>35.4</c:v>
                </c:pt>
                <c:pt idx="43">
                  <c:v>36</c:v>
                </c:pt>
                <c:pt idx="44">
                  <c:v>36.6</c:v>
                </c:pt>
                <c:pt idx="45">
                  <c:v>37.2</c:v>
                </c:pt>
                <c:pt idx="46">
                  <c:v>4.8</c:v>
                </c:pt>
                <c:pt idx="47">
                  <c:v>7.2</c:v>
                </c:pt>
                <c:pt idx="48">
                  <c:v>9.6</c:v>
                </c:pt>
                <c:pt idx="49">
                  <c:v>12</c:v>
                </c:pt>
                <c:pt idx="50">
                  <c:v>14.4</c:v>
                </c:pt>
                <c:pt idx="51">
                  <c:v>16.8</c:v>
                </c:pt>
                <c:pt idx="52">
                  <c:v>19.2</c:v>
                </c:pt>
                <c:pt idx="53">
                  <c:v>21.6</c:v>
                </c:pt>
              </c:numCache>
            </c:numRef>
          </c:xVal>
          <c:yVal>
            <c:numRef>
              <c:f>'f29 exp'!$J$3:$J$56</c:f>
              <c:numCache>
                <c:formatCode>General</c:formatCode>
                <c:ptCount val="54"/>
              </c:numCache>
            </c:numRef>
          </c:yVal>
          <c:smooth val="0"/>
        </c:ser>
        <c:ser>
          <c:idx val="4"/>
          <c:order val="4"/>
          <c:tx>
            <c:strRef>
              <c:f>'f29 exp'!$K$2:$K$2</c:f>
              <c:strCache>
                <c:ptCount val="1"/>
                <c:pt idx="0">
                  <c:v>Sim – 22 um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'f29 exp'!$I$3:$I$56</c:f>
              <c:numCache>
                <c:formatCode>General</c:formatCode>
                <c:ptCount val="54"/>
                <c:pt idx="0">
                  <c:v>7.5</c:v>
                </c:pt>
                <c:pt idx="1">
                  <c:v>8.25</c:v>
                </c:pt>
                <c:pt idx="2">
                  <c:v>9</c:v>
                </c:pt>
                <c:pt idx="3">
                  <c:v>9.75</c:v>
                </c:pt>
                <c:pt idx="4">
                  <c:v>10.5</c:v>
                </c:pt>
                <c:pt idx="5">
                  <c:v>11.25</c:v>
                </c:pt>
                <c:pt idx="6">
                  <c:v>12</c:v>
                </c:pt>
                <c:pt idx="7">
                  <c:v>12.75</c:v>
                </c:pt>
                <c:pt idx="8">
                  <c:v>13.5</c:v>
                </c:pt>
                <c:pt idx="9">
                  <c:v>14.25</c:v>
                </c:pt>
                <c:pt idx="10">
                  <c:v>15</c:v>
                </c:pt>
                <c:pt idx="11">
                  <c:v>15.75</c:v>
                </c:pt>
                <c:pt idx="12">
                  <c:v>16.5</c:v>
                </c:pt>
                <c:pt idx="13">
                  <c:v>17.25</c:v>
                </c:pt>
                <c:pt idx="14">
                  <c:v>18</c:v>
                </c:pt>
                <c:pt idx="15">
                  <c:v>18.75</c:v>
                </c:pt>
                <c:pt idx="16">
                  <c:v>19.5</c:v>
                </c:pt>
                <c:pt idx="17">
                  <c:v>20.25</c:v>
                </c:pt>
                <c:pt idx="18">
                  <c:v>21</c:v>
                </c:pt>
                <c:pt idx="19">
                  <c:v>21.75</c:v>
                </c:pt>
                <c:pt idx="20">
                  <c:v>22.5</c:v>
                </c:pt>
                <c:pt idx="21">
                  <c:v>23.25</c:v>
                </c:pt>
                <c:pt idx="22">
                  <c:v>24</c:v>
                </c:pt>
                <c:pt idx="23">
                  <c:v>24.75</c:v>
                </c:pt>
                <c:pt idx="24">
                  <c:v>25.5</c:v>
                </c:pt>
                <c:pt idx="25">
                  <c:v>26.25</c:v>
                </c:pt>
                <c:pt idx="26">
                  <c:v>27</c:v>
                </c:pt>
                <c:pt idx="27">
                  <c:v>27.75</c:v>
                </c:pt>
                <c:pt idx="28">
                  <c:v>28.5</c:v>
                </c:pt>
                <c:pt idx="29">
                  <c:v>29.25</c:v>
                </c:pt>
                <c:pt idx="30">
                  <c:v>30</c:v>
                </c:pt>
                <c:pt idx="31">
                  <c:v>30.75</c:v>
                </c:pt>
                <c:pt idx="32">
                  <c:v>31.5</c:v>
                </c:pt>
                <c:pt idx="33">
                  <c:v>32.25</c:v>
                </c:pt>
                <c:pt idx="34">
                  <c:v>33</c:v>
                </c:pt>
                <c:pt idx="35">
                  <c:v>33.75</c:v>
                </c:pt>
                <c:pt idx="36">
                  <c:v>34.5</c:v>
                </c:pt>
                <c:pt idx="37">
                  <c:v>35.25</c:v>
                </c:pt>
                <c:pt idx="38">
                  <c:v>36</c:v>
                </c:pt>
                <c:pt idx="39">
                  <c:v>36.75</c:v>
                </c:pt>
                <c:pt idx="40">
                  <c:v>37.5</c:v>
                </c:pt>
                <c:pt idx="41">
                  <c:v>34.8</c:v>
                </c:pt>
                <c:pt idx="42">
                  <c:v>35.4</c:v>
                </c:pt>
                <c:pt idx="43">
                  <c:v>36</c:v>
                </c:pt>
                <c:pt idx="44">
                  <c:v>36.6</c:v>
                </c:pt>
                <c:pt idx="45">
                  <c:v>37.2</c:v>
                </c:pt>
                <c:pt idx="46">
                  <c:v>4.8</c:v>
                </c:pt>
                <c:pt idx="47">
                  <c:v>7.2</c:v>
                </c:pt>
                <c:pt idx="48">
                  <c:v>9.6</c:v>
                </c:pt>
                <c:pt idx="49">
                  <c:v>12</c:v>
                </c:pt>
                <c:pt idx="50">
                  <c:v>14.4</c:v>
                </c:pt>
                <c:pt idx="51">
                  <c:v>16.8</c:v>
                </c:pt>
                <c:pt idx="52">
                  <c:v>19.2</c:v>
                </c:pt>
                <c:pt idx="53">
                  <c:v>21.6</c:v>
                </c:pt>
              </c:numCache>
            </c:numRef>
          </c:xVal>
          <c:yVal>
            <c:numRef>
              <c:f>'f29 exp'!$K$3:$K$56</c:f>
              <c:numCache>
                <c:formatCode>General</c:formatCode>
                <c:ptCount val="54"/>
              </c:numCache>
            </c:numRef>
          </c:yVal>
          <c:smooth val="0"/>
        </c:ser>
        <c:ser>
          <c:idx val="5"/>
          <c:order val="5"/>
          <c:tx>
            <c:strRef>
              <c:f>'f29 exp'!$L$2:$L$2</c:f>
              <c:strCache>
                <c:ptCount val="1"/>
                <c:pt idx="0">
                  <c:v>Sim – 24 um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'f29 exp'!$I$3:$I$56</c:f>
              <c:numCache>
                <c:formatCode>General</c:formatCode>
                <c:ptCount val="54"/>
                <c:pt idx="0">
                  <c:v>7.5</c:v>
                </c:pt>
                <c:pt idx="1">
                  <c:v>8.25</c:v>
                </c:pt>
                <c:pt idx="2">
                  <c:v>9</c:v>
                </c:pt>
                <c:pt idx="3">
                  <c:v>9.75</c:v>
                </c:pt>
                <c:pt idx="4">
                  <c:v>10.5</c:v>
                </c:pt>
                <c:pt idx="5">
                  <c:v>11.25</c:v>
                </c:pt>
                <c:pt idx="6">
                  <c:v>12</c:v>
                </c:pt>
                <c:pt idx="7">
                  <c:v>12.75</c:v>
                </c:pt>
                <c:pt idx="8">
                  <c:v>13.5</c:v>
                </c:pt>
                <c:pt idx="9">
                  <c:v>14.25</c:v>
                </c:pt>
                <c:pt idx="10">
                  <c:v>15</c:v>
                </c:pt>
                <c:pt idx="11">
                  <c:v>15.75</c:v>
                </c:pt>
                <c:pt idx="12">
                  <c:v>16.5</c:v>
                </c:pt>
                <c:pt idx="13">
                  <c:v>17.25</c:v>
                </c:pt>
                <c:pt idx="14">
                  <c:v>18</c:v>
                </c:pt>
                <c:pt idx="15">
                  <c:v>18.75</c:v>
                </c:pt>
                <c:pt idx="16">
                  <c:v>19.5</c:v>
                </c:pt>
                <c:pt idx="17">
                  <c:v>20.25</c:v>
                </c:pt>
                <c:pt idx="18">
                  <c:v>21</c:v>
                </c:pt>
                <c:pt idx="19">
                  <c:v>21.75</c:v>
                </c:pt>
                <c:pt idx="20">
                  <c:v>22.5</c:v>
                </c:pt>
                <c:pt idx="21">
                  <c:v>23.25</c:v>
                </c:pt>
                <c:pt idx="22">
                  <c:v>24</c:v>
                </c:pt>
                <c:pt idx="23">
                  <c:v>24.75</c:v>
                </c:pt>
                <c:pt idx="24">
                  <c:v>25.5</c:v>
                </c:pt>
                <c:pt idx="25">
                  <c:v>26.25</c:v>
                </c:pt>
                <c:pt idx="26">
                  <c:v>27</c:v>
                </c:pt>
                <c:pt idx="27">
                  <c:v>27.75</c:v>
                </c:pt>
                <c:pt idx="28">
                  <c:v>28.5</c:v>
                </c:pt>
                <c:pt idx="29">
                  <c:v>29.25</c:v>
                </c:pt>
                <c:pt idx="30">
                  <c:v>30</c:v>
                </c:pt>
                <c:pt idx="31">
                  <c:v>30.75</c:v>
                </c:pt>
                <c:pt idx="32">
                  <c:v>31.5</c:v>
                </c:pt>
                <c:pt idx="33">
                  <c:v>32.25</c:v>
                </c:pt>
                <c:pt idx="34">
                  <c:v>33</c:v>
                </c:pt>
                <c:pt idx="35">
                  <c:v>33.75</c:v>
                </c:pt>
                <c:pt idx="36">
                  <c:v>34.5</c:v>
                </c:pt>
                <c:pt idx="37">
                  <c:v>35.25</c:v>
                </c:pt>
                <c:pt idx="38">
                  <c:v>36</c:v>
                </c:pt>
                <c:pt idx="39">
                  <c:v>36.75</c:v>
                </c:pt>
                <c:pt idx="40">
                  <c:v>37.5</c:v>
                </c:pt>
                <c:pt idx="41">
                  <c:v>34.8</c:v>
                </c:pt>
                <c:pt idx="42">
                  <c:v>35.4</c:v>
                </c:pt>
                <c:pt idx="43">
                  <c:v>36</c:v>
                </c:pt>
                <c:pt idx="44">
                  <c:v>36.6</c:v>
                </c:pt>
                <c:pt idx="45">
                  <c:v>37.2</c:v>
                </c:pt>
                <c:pt idx="46">
                  <c:v>4.8</c:v>
                </c:pt>
                <c:pt idx="47">
                  <c:v>7.2</c:v>
                </c:pt>
                <c:pt idx="48">
                  <c:v>9.6</c:v>
                </c:pt>
                <c:pt idx="49">
                  <c:v>12</c:v>
                </c:pt>
                <c:pt idx="50">
                  <c:v>14.4</c:v>
                </c:pt>
                <c:pt idx="51">
                  <c:v>16.8</c:v>
                </c:pt>
                <c:pt idx="52">
                  <c:v>19.2</c:v>
                </c:pt>
                <c:pt idx="53">
                  <c:v>21.6</c:v>
                </c:pt>
              </c:numCache>
            </c:numRef>
          </c:xVal>
          <c:yVal>
            <c:numRef>
              <c:f>'f29 exp'!$L$3:$L$56</c:f>
              <c:numCache>
                <c:formatCode>General</c:formatCode>
                <c:ptCount val="54"/>
              </c:numCache>
            </c:numRef>
          </c:yVal>
          <c:smooth val="0"/>
        </c:ser>
        <c:axId val="50517708"/>
        <c:axId val="31136371"/>
      </c:scatterChart>
      <c:valAx>
        <c:axId val="5051770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2100" spc="-1" strike="noStrike">
                    <a:latin typeface="Arial"/>
                  </a:defRPr>
                </a:pPr>
                <a:r>
                  <a:rPr b="0" sz="2100" spc="-1" strike="noStrike">
                    <a:latin typeface="Arial"/>
                  </a:rPr>
                  <a:t>beam power (mW)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latin typeface="Arial"/>
              </a:defRPr>
            </a:pPr>
          </a:p>
        </c:txPr>
        <c:crossAx val="31136371"/>
        <c:crossesAt val="0"/>
        <c:crossBetween val="midCat"/>
      </c:valAx>
      <c:valAx>
        <c:axId val="311363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2000" spc="-1" strike="noStrike">
                    <a:latin typeface="Arial"/>
                  </a:defRPr>
                </a:pPr>
                <a:r>
                  <a:rPr b="0" sz="2000" spc="-1" strike="noStrike">
                    <a:latin typeface="Arial"/>
                  </a:rPr>
                  <a:t>delta T (K)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100" spc="-1" strike="noStrike">
                <a:latin typeface="Arial"/>
              </a:defRPr>
            </a:pPr>
          </a:p>
        </c:txPr>
        <c:crossAx val="5051770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22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"/>
          <c:y val="0.0688225103679983"/>
          <c:w val="0.81601805199221"/>
          <c:h val="0.8952175967242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'f29 exp'!$E$1</c:f>
              <c:strCache>
                <c:ptCount val="1"/>
                <c:pt idx="0">
                  <c:v>dT ON [K]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'f29 exp'!$B$2:$B$36</c:f>
              <c:numCache>
                <c:formatCode>0.00</c:formatCode>
                <c:ptCount val="35"/>
                <c:pt idx="1">
                  <c:v>28.7449358974359</c:v>
                </c:pt>
                <c:pt idx="2">
                  <c:v>28.5488942307692</c:v>
                </c:pt>
                <c:pt idx="3">
                  <c:v>28.7816025641026</c:v>
                </c:pt>
                <c:pt idx="4">
                  <c:v>28.5066025641026</c:v>
                </c:pt>
                <c:pt idx="5">
                  <c:v>26.789</c:v>
                </c:pt>
                <c:pt idx="6">
                  <c:v>26.524</c:v>
                </c:pt>
                <c:pt idx="7">
                  <c:v>26.8673333333333</c:v>
                </c:pt>
                <c:pt idx="8">
                  <c:v>24.6473333333333</c:v>
                </c:pt>
                <c:pt idx="9">
                  <c:v>25.229</c:v>
                </c:pt>
                <c:pt idx="10">
                  <c:v>25.5023333333333</c:v>
                </c:pt>
                <c:pt idx="11">
                  <c:v>29.4223333333333</c:v>
                </c:pt>
                <c:pt idx="12">
                  <c:v>22.8956666666667</c:v>
                </c:pt>
                <c:pt idx="13">
                  <c:v>22.749</c:v>
                </c:pt>
                <c:pt idx="14">
                  <c:v>22.8347142857143</c:v>
                </c:pt>
                <c:pt idx="15">
                  <c:v>31.3473333333333</c:v>
                </c:pt>
                <c:pt idx="16">
                  <c:v>32.154</c:v>
                </c:pt>
                <c:pt idx="17">
                  <c:v>31.9023333333333</c:v>
                </c:pt>
                <c:pt idx="18">
                  <c:v>32.9173333333333</c:v>
                </c:pt>
                <c:pt idx="19">
                  <c:v>34.704</c:v>
                </c:pt>
                <c:pt idx="20">
                  <c:v>35.289</c:v>
                </c:pt>
                <c:pt idx="21">
                  <c:v>35.279</c:v>
                </c:pt>
                <c:pt idx="22">
                  <c:v>34.9215</c:v>
                </c:pt>
                <c:pt idx="23">
                  <c:v>35.634</c:v>
                </c:pt>
                <c:pt idx="24">
                  <c:v>35.2506666666667</c:v>
                </c:pt>
                <c:pt idx="25">
                  <c:v>36.0106666666667</c:v>
                </c:pt>
                <c:pt idx="26">
                  <c:v>36.2756666666667</c:v>
                </c:pt>
                <c:pt idx="27">
                  <c:v>35.9728273809524</c:v>
                </c:pt>
                <c:pt idx="28">
                  <c:v>35.7928273809524</c:v>
                </c:pt>
                <c:pt idx="29">
                  <c:v>35.5344940476191</c:v>
                </c:pt>
                <c:pt idx="30">
                  <c:v>35.7561607142857</c:v>
                </c:pt>
                <c:pt idx="31">
                  <c:v>35.524494047619</c:v>
                </c:pt>
                <c:pt idx="32">
                  <c:v>35.6128273809524</c:v>
                </c:pt>
                <c:pt idx="33">
                  <c:v>36.1861607142857</c:v>
                </c:pt>
                <c:pt idx="34">
                  <c:v>36.3878273809524</c:v>
                </c:pt>
              </c:numCache>
            </c:numRef>
          </c:xVal>
          <c:yVal>
            <c:numRef>
              <c:f>'f29 exp'!$E$2:$E$36</c:f>
              <c:numCache>
                <c:formatCode>0.0000</c:formatCode>
                <c:ptCount val="35"/>
                <c:pt idx="1">
                  <c:v>11.3263235428765</c:v>
                </c:pt>
                <c:pt idx="2">
                  <c:v>11.6374382796662</c:v>
                </c:pt>
                <c:pt idx="3">
                  <c:v>11.7316989644204</c:v>
                </c:pt>
                <c:pt idx="4">
                  <c:v>11.4633007336162</c:v>
                </c:pt>
                <c:pt idx="5">
                  <c:v>10.6699083042877</c:v>
                </c:pt>
                <c:pt idx="6">
                  <c:v>11.221544101242</c:v>
                </c:pt>
                <c:pt idx="7">
                  <c:v>11.3077937838473</c:v>
                </c:pt>
                <c:pt idx="8">
                  <c:v>10.9982964200123</c:v>
                </c:pt>
                <c:pt idx="9">
                  <c:v>10.2213557625132</c:v>
                </c:pt>
                <c:pt idx="10">
                  <c:v>10.1055538706486</c:v>
                </c:pt>
                <c:pt idx="11">
                  <c:v>11.4808116832052</c:v>
                </c:pt>
                <c:pt idx="12">
                  <c:v>8.3787183451768</c:v>
                </c:pt>
                <c:pt idx="13">
                  <c:v>9.2292957488752</c:v>
                </c:pt>
                <c:pt idx="14">
                  <c:v>9.2122081692612</c:v>
                </c:pt>
                <c:pt idx="15">
                  <c:v>11.5594911310844</c:v>
                </c:pt>
                <c:pt idx="16">
                  <c:v>11.919133120263</c:v>
                </c:pt>
                <c:pt idx="17">
                  <c:v>11.7292018534112</c:v>
                </c:pt>
                <c:pt idx="18">
                  <c:v>12.0356579804802</c:v>
                </c:pt>
                <c:pt idx="19">
                  <c:v>14.0759022073096</c:v>
                </c:pt>
                <c:pt idx="20">
                  <c:v>14.0960624233784</c:v>
                </c:pt>
                <c:pt idx="21">
                  <c:v>14.0434020843927</c:v>
                </c:pt>
                <c:pt idx="22">
                  <c:v>13.9066612511988</c:v>
                </c:pt>
                <c:pt idx="23">
                  <c:v>14.4388</c:v>
                </c:pt>
                <c:pt idx="24">
                  <c:v>14.45073</c:v>
                </c:pt>
                <c:pt idx="25">
                  <c:v>14.41537</c:v>
                </c:pt>
                <c:pt idx="26">
                  <c:v>14.49009</c:v>
                </c:pt>
                <c:pt idx="27">
                  <c:v>14.44815</c:v>
                </c:pt>
                <c:pt idx="28">
                  <c:v>14.44245</c:v>
                </c:pt>
                <c:pt idx="29">
                  <c:v>14.44058</c:v>
                </c:pt>
                <c:pt idx="30">
                  <c:v>14.43802</c:v>
                </c:pt>
                <c:pt idx="31">
                  <c:v>14.46425</c:v>
                </c:pt>
                <c:pt idx="32">
                  <c:v>14.46762</c:v>
                </c:pt>
                <c:pt idx="33">
                  <c:v>14.47186</c:v>
                </c:pt>
                <c:pt idx="34">
                  <c:v>14.46498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'f29 exp'!$F$1</c:f>
              <c:strCache>
                <c:ptCount val="1"/>
                <c:pt idx="0">
                  <c:v>eBeam [keV]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'f29 exp'!$B$37:$B$58</c:f>
              <c:numCache>
                <c:formatCode>0.00</c:formatCode>
                <c:ptCount val="22"/>
                <c:pt idx="0">
                  <c:v>35.9428273809524</c:v>
                </c:pt>
                <c:pt idx="1">
                  <c:v>35.3878273809524</c:v>
                </c:pt>
                <c:pt idx="2">
                  <c:v>35.3261607142857</c:v>
                </c:pt>
                <c:pt idx="3">
                  <c:v>34.5497208538588</c:v>
                </c:pt>
                <c:pt idx="4">
                  <c:v>34.5963875205255</c:v>
                </c:pt>
                <c:pt idx="5">
                  <c:v>15.250197044335</c:v>
                </c:pt>
                <c:pt idx="6">
                  <c:v>14.8380541871921</c:v>
                </c:pt>
                <c:pt idx="7">
                  <c:v>14.6397208538588</c:v>
                </c:pt>
                <c:pt idx="8">
                  <c:v>7.40169055082848</c:v>
                </c:pt>
                <c:pt idx="9">
                  <c:v>7.40472085385879</c:v>
                </c:pt>
                <c:pt idx="10">
                  <c:v>7.35472085385879</c:v>
                </c:pt>
                <c:pt idx="11">
                  <c:v>7.37638752052545</c:v>
                </c:pt>
                <c:pt idx="12">
                  <c:v>7.47972085385879</c:v>
                </c:pt>
                <c:pt idx="13">
                  <c:v>22.3400541871921</c:v>
                </c:pt>
                <c:pt idx="14">
                  <c:v>22.5797208538588</c:v>
                </c:pt>
                <c:pt idx="15">
                  <c:v>22.2097208538588</c:v>
                </c:pt>
                <c:pt idx="16">
                  <c:v>22.2059113300493</c:v>
                </c:pt>
                <c:pt idx="17">
                  <c:v>22.0730541871921</c:v>
                </c:pt>
                <c:pt idx="18">
                  <c:v>36.6171428571429</c:v>
                </c:pt>
                <c:pt idx="19">
                  <c:v>36.08</c:v>
                </c:pt>
                <c:pt idx="20">
                  <c:v>36.49</c:v>
                </c:pt>
                <c:pt idx="21">
                  <c:v>36.0870588235294</c:v>
                </c:pt>
              </c:numCache>
            </c:numRef>
          </c:xVal>
          <c:yVal>
            <c:numRef>
              <c:f>'f29 exp'!$E$37:$E$59</c:f>
              <c:numCache>
                <c:formatCode>0.0000</c:formatCode>
                <c:ptCount val="23"/>
                <c:pt idx="0">
                  <c:v>14.44343</c:v>
                </c:pt>
                <c:pt idx="1">
                  <c:v>14.42599</c:v>
                </c:pt>
                <c:pt idx="2">
                  <c:v>14.5261396022054</c:v>
                </c:pt>
                <c:pt idx="3">
                  <c:v>14.2390473735662</c:v>
                </c:pt>
                <c:pt idx="4">
                  <c:v>13.8298040766795</c:v>
                </c:pt>
                <c:pt idx="5">
                  <c:v>6.9209148709116</c:v>
                </c:pt>
                <c:pt idx="6">
                  <c:v>6.3640417662629</c:v>
                </c:pt>
                <c:pt idx="7">
                  <c:v>7.0356010431199</c:v>
                </c:pt>
                <c:pt idx="8">
                  <c:v>3.83734185867731</c:v>
                </c:pt>
                <c:pt idx="9">
                  <c:v>3.9221330275376</c:v>
                </c:pt>
                <c:pt idx="10">
                  <c:v>3.6340009716905</c:v>
                </c:pt>
                <c:pt idx="11">
                  <c:v>1.8665811468569</c:v>
                </c:pt>
                <c:pt idx="12">
                  <c:v>2.84354572829</c:v>
                </c:pt>
                <c:pt idx="13">
                  <c:v>9.4306215805797</c:v>
                </c:pt>
                <c:pt idx="14">
                  <c:v>9.9201570621905</c:v>
                </c:pt>
                <c:pt idx="15">
                  <c:v>9.8922546098123</c:v>
                </c:pt>
                <c:pt idx="16">
                  <c:v>9.7248304068425</c:v>
                </c:pt>
                <c:pt idx="17">
                  <c:v>9.3517898518412</c:v>
                </c:pt>
                <c:pt idx="18">
                  <c:v>11.83949</c:v>
                </c:pt>
                <c:pt idx="19">
                  <c:v>11.81202</c:v>
                </c:pt>
                <c:pt idx="20">
                  <c:v>11.79894</c:v>
                </c:pt>
                <c:pt idx="21">
                  <c:v>11.86886</c:v>
                </c:pt>
                <c:pt idx="22">
                  <c:v>11.84648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'f29 exp'!$K$1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'f29 exp'!$J$2:$J$54</c:f>
              <c:numCache>
                <c:formatCode>General</c:formatCode>
                <c:ptCount val="53"/>
              </c:numCache>
            </c:numRef>
          </c:xVal>
          <c:yVal>
            <c:numRef>
              <c:f>'f29 exp'!$K$2:$K$54</c:f>
              <c:numCache>
                <c:formatCode>General</c:formatCode>
                <c:ptCount val="53"/>
              </c:numCache>
            </c:numRef>
          </c:yVal>
          <c:smooth val="0"/>
        </c:ser>
        <c:ser>
          <c:idx val="3"/>
          <c:order val="3"/>
          <c:tx>
            <c:strRef>
              <c:f>'f29 exp'!$L$1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'f29 exp'!$J$2:$J$54</c:f>
              <c:numCache>
                <c:formatCode>General</c:formatCode>
                <c:ptCount val="53"/>
              </c:numCache>
            </c:numRef>
          </c:xVal>
          <c:yVal>
            <c:numRef>
              <c:f>'f29 exp'!$L$2:$L$54</c:f>
              <c:numCache>
                <c:formatCode>General</c:formatCode>
                <c:ptCount val="53"/>
              </c:numCache>
            </c:numRef>
          </c:yVal>
          <c:smooth val="0"/>
        </c:ser>
        <c:ser>
          <c:idx val="4"/>
          <c:order val="4"/>
          <c:tx>
            <c:strRef>
              <c:f>'f29 exp'!$M$1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'f29 exp'!$J$2:$J$54</c:f>
              <c:numCache>
                <c:formatCode>General</c:formatCode>
                <c:ptCount val="53"/>
              </c:numCache>
            </c:numRef>
          </c:xVal>
          <c:yVal>
            <c:numRef>
              <c:f>'f29 exp'!$M$2:$M$54</c:f>
              <c:numCache>
                <c:formatCode>General</c:formatCode>
                <c:ptCount val="53"/>
              </c:numCache>
            </c:numRef>
          </c:yVal>
          <c:smooth val="0"/>
        </c:ser>
        <c:axId val="52707916"/>
        <c:axId val="71761212"/>
      </c:scatterChart>
      <c:valAx>
        <c:axId val="5270791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2000" spc="-1" strike="noStrike">
                    <a:latin typeface="Arial"/>
                  </a:defRPr>
                </a:pPr>
                <a:r>
                  <a:rPr b="0" sz="2000" spc="-1" strike="noStrike">
                    <a:latin typeface="Arial"/>
                  </a:rPr>
                  <a:t>beam power (mW)</a:t>
                </a:r>
              </a:p>
            </c:rich>
          </c:tx>
          <c:layout>
            <c:manualLayout>
              <c:xMode val="edge"/>
              <c:yMode val="edge"/>
              <c:x val="0.345398905752527"/>
              <c:y val="0.90272455246994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latin typeface="Arial"/>
              </a:defRPr>
            </a:pPr>
          </a:p>
        </c:txPr>
        <c:crossAx val="71761212"/>
        <c:crosses val="autoZero"/>
        <c:crossBetween val="midCat"/>
      </c:valAx>
      <c:valAx>
        <c:axId val="717612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2000" spc="-1" strike="noStrike">
                    <a:latin typeface="Arial"/>
                  </a:defRPr>
                </a:pPr>
                <a:r>
                  <a:rPr b="0" sz="2000" spc="-1" strike="noStrike">
                    <a:latin typeface="Arial"/>
                  </a:rPr>
                  <a:t>delta T (K)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latin typeface="Arial"/>
              </a:defRPr>
            </a:pPr>
          </a:p>
        </c:txPr>
        <c:crossAx val="527079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5359475120336"/>
          <c:y val="0.602099737532808"/>
          <c:w val="0.210816777041943"/>
          <c:h val="0.30484539870859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2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'f20 exp'!$G$4:$G$4</c:f>
              <c:strCache>
                <c:ptCount val="1"/>
                <c:pt idx="0">
                  <c:v>Meas 150 keV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3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'f20 exp'!$B$2:$B$44</c:f>
              <c:numCache>
                <c:formatCode>0.00</c:formatCode>
                <c:ptCount val="43"/>
                <c:pt idx="0">
                  <c:v>37.1580952380952</c:v>
                </c:pt>
                <c:pt idx="1">
                  <c:v>35.6264498644986</c:v>
                </c:pt>
                <c:pt idx="2">
                  <c:v>40.076030075188</c:v>
                </c:pt>
                <c:pt idx="3">
                  <c:v>36.3323214285714</c:v>
                </c:pt>
                <c:pt idx="4">
                  <c:v>35.36625</c:v>
                </c:pt>
                <c:pt idx="5">
                  <c:v>35.36625</c:v>
                </c:pt>
                <c:pt idx="6">
                  <c:v>35.36625</c:v>
                </c:pt>
                <c:pt idx="7">
                  <c:v>39.8395467836257</c:v>
                </c:pt>
                <c:pt idx="8">
                  <c:v>36.4531578947368</c:v>
                </c:pt>
                <c:pt idx="9">
                  <c:v>35.1836842105263</c:v>
                </c:pt>
                <c:pt idx="10">
                  <c:v>29.9671578947368</c:v>
                </c:pt>
                <c:pt idx="11">
                  <c:v>31.5329368421053</c:v>
                </c:pt>
              </c:numCache>
            </c:numRef>
          </c:xVal>
          <c:yVal>
            <c:numRef>
              <c:f>'f20 exp'!$E$2:$E$44</c:f>
              <c:numCache>
                <c:formatCode>0.0000</c:formatCode>
                <c:ptCount val="43"/>
                <c:pt idx="0">
                  <c:v>10.71445</c:v>
                </c:pt>
                <c:pt idx="1">
                  <c:v>9.19797</c:v>
                </c:pt>
                <c:pt idx="2">
                  <c:v>9.57228</c:v>
                </c:pt>
                <c:pt idx="3">
                  <c:v>8.7992</c:v>
                </c:pt>
                <c:pt idx="4">
                  <c:v>9.88544</c:v>
                </c:pt>
                <c:pt idx="5">
                  <c:v>9.84487</c:v>
                </c:pt>
                <c:pt idx="6">
                  <c:v>9.84324</c:v>
                </c:pt>
                <c:pt idx="7">
                  <c:v>11.783711552698</c:v>
                </c:pt>
                <c:pt idx="8">
                  <c:v>10.5779197092286</c:v>
                </c:pt>
                <c:pt idx="9">
                  <c:v>10.4120005146725</c:v>
                </c:pt>
                <c:pt idx="10">
                  <c:v>9.0962537374368</c:v>
                </c:pt>
                <c:pt idx="11">
                  <c:v>9.5511474741427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'f20 exp'!$G$5:$G$5</c:f>
              <c:strCache>
                <c:ptCount val="1"/>
                <c:pt idx="0">
                  <c:v>Meas 1200 keV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'f20 exp'!$B$45:$B$62</c:f>
              <c:numCache>
                <c:formatCode>General</c:formatCode>
                <c:ptCount val="18"/>
              </c:numCache>
            </c:numRef>
          </c:xVal>
          <c:yVal>
            <c:numRef>
              <c:f>'f20 exp'!$E$45:$E$62</c:f>
              <c:numCache>
                <c:formatCode>General</c:formatCode>
                <c:ptCount val="18"/>
              </c:numCache>
            </c:numRef>
          </c:yVal>
          <c:smooth val="0"/>
        </c:ser>
        <c:ser>
          <c:idx val="2"/>
          <c:order val="2"/>
          <c:tx>
            <c:strRef>
              <c:f>'f20 exp'!$G$10:$G$10</c:f>
              <c:strCache>
                <c:ptCount val="1"/>
                <c:pt idx="0">
                  <c:v>Meas 2400 keV</c:v>
                </c:pt>
              </c:strCache>
            </c:strRef>
          </c:tx>
          <c:spPr>
            <a:solidFill>
              <a:srgbClr val="83caff"/>
            </a:solidFill>
            <a:ln cap="rnd" w="28800">
              <a:solidFill>
                <a:srgbClr val="83caff"/>
              </a:solidFill>
              <a:prstDash val="lgDash"/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'f20 exp'!$B$63:$B$72</c:f>
              <c:numCache>
                <c:formatCode>General</c:formatCode>
                <c:ptCount val="10"/>
              </c:numCache>
            </c:numRef>
          </c:xVal>
          <c:yVal>
            <c:numRef>
              <c:f>'f20 exp'!$E$63:$E$72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3"/>
          <c:order val="3"/>
          <c:tx>
            <c:strRef>
              <c:f>'f20 exp'!$J$1:$J$1</c:f>
              <c:strCache>
                <c:ptCount val="1"/>
                <c:pt idx="0">
                  <c:v>Sim – 20 um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'f20 exp'!$I$2:$I$13</c:f>
              <c:numCache>
                <c:formatCode>General</c:formatCode>
                <c:ptCount val="12"/>
                <c:pt idx="0">
                  <c:v>30</c:v>
                </c:pt>
                <c:pt idx="1">
                  <c:v>31.5</c:v>
                </c:pt>
                <c:pt idx="2">
                  <c:v>33</c:v>
                </c:pt>
                <c:pt idx="3">
                  <c:v>34.5</c:v>
                </c:pt>
                <c:pt idx="4">
                  <c:v>36</c:v>
                </c:pt>
                <c:pt idx="5">
                  <c:v>37.5</c:v>
                </c:pt>
                <c:pt idx="6">
                  <c:v>39</c:v>
                </c:pt>
                <c:pt idx="7">
                  <c:v>40.5</c:v>
                </c:pt>
                <c:pt idx="8">
                  <c:v>35.6</c:v>
                </c:pt>
                <c:pt idx="9">
                  <c:v>37.2</c:v>
                </c:pt>
                <c:pt idx="10">
                  <c:v>40.8</c:v>
                </c:pt>
              </c:numCache>
            </c:numRef>
          </c:xVal>
          <c:yVal>
            <c:numRef>
              <c:f>'f20 exp'!$J$2:$J$13</c:f>
              <c:numCache>
                <c:formatCode>General</c:formatCode>
                <c:ptCount val="12"/>
                <c:pt idx="0">
                  <c:v>7.6998</c:v>
                </c:pt>
                <c:pt idx="1">
                  <c:v>8.0829</c:v>
                </c:pt>
                <c:pt idx="2">
                  <c:v>8.4655</c:v>
                </c:pt>
                <c:pt idx="3">
                  <c:v>8.8473</c:v>
                </c:pt>
                <c:pt idx="4">
                  <c:v>9.2288</c:v>
                </c:pt>
                <c:pt idx="5">
                  <c:v>9.6118</c:v>
                </c:pt>
                <c:pt idx="6">
                  <c:v>9.9934</c:v>
                </c:pt>
                <c:pt idx="7">
                  <c:v>10.375</c:v>
                </c:pt>
                <c:pt idx="8">
                  <c:v>7.3186</c:v>
                </c:pt>
                <c:pt idx="9">
                  <c:v>7.9562</c:v>
                </c:pt>
                <c:pt idx="10">
                  <c:v>8.7215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'f20 exp'!$K$1:$K$1</c:f>
              <c:strCache>
                <c:ptCount val="1"/>
                <c:pt idx="0">
                  <c:v>Sim – 22 um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'f20 exp'!$I$2:$I$13</c:f>
              <c:numCache>
                <c:formatCode>General</c:formatCode>
                <c:ptCount val="12"/>
                <c:pt idx="0">
                  <c:v>30</c:v>
                </c:pt>
                <c:pt idx="1">
                  <c:v>31.5</c:v>
                </c:pt>
                <c:pt idx="2">
                  <c:v>33</c:v>
                </c:pt>
                <c:pt idx="3">
                  <c:v>34.5</c:v>
                </c:pt>
                <c:pt idx="4">
                  <c:v>36</c:v>
                </c:pt>
                <c:pt idx="5">
                  <c:v>37.5</c:v>
                </c:pt>
                <c:pt idx="6">
                  <c:v>39</c:v>
                </c:pt>
                <c:pt idx="7">
                  <c:v>40.5</c:v>
                </c:pt>
                <c:pt idx="8">
                  <c:v>35.6</c:v>
                </c:pt>
                <c:pt idx="9">
                  <c:v>37.2</c:v>
                </c:pt>
                <c:pt idx="10">
                  <c:v>40.8</c:v>
                </c:pt>
              </c:numCache>
            </c:numRef>
          </c:xVal>
          <c:yVal>
            <c:numRef>
              <c:f>'f20 exp'!$K$2:$K$13</c:f>
              <c:numCache>
                <c:formatCode>General</c:formatCode>
                <c:ptCount val="12"/>
                <c:pt idx="0">
                  <c:v>8.5744</c:v>
                </c:pt>
                <c:pt idx="1">
                  <c:v>8.9996</c:v>
                </c:pt>
                <c:pt idx="2">
                  <c:v>9.4261</c:v>
                </c:pt>
                <c:pt idx="3">
                  <c:v>9.8511</c:v>
                </c:pt>
                <c:pt idx="4">
                  <c:v>10.276</c:v>
                </c:pt>
                <c:pt idx="5">
                  <c:v>10.702</c:v>
                </c:pt>
                <c:pt idx="6">
                  <c:v>11.127</c:v>
                </c:pt>
                <c:pt idx="7">
                  <c:v>11.552</c:v>
                </c:pt>
                <c:pt idx="8">
                  <c:v>8.1507</c:v>
                </c:pt>
                <c:pt idx="9">
                  <c:v>8.8603</c:v>
                </c:pt>
                <c:pt idx="10">
                  <c:v>9.712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'f20 exp'!$L$1:$L$1</c:f>
              <c:strCache>
                <c:ptCount val="1"/>
                <c:pt idx="0">
                  <c:v>Sim – 24 um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'f20 exp'!$I$2:$I$13</c:f>
              <c:numCache>
                <c:formatCode>General</c:formatCode>
                <c:ptCount val="12"/>
                <c:pt idx="0">
                  <c:v>30</c:v>
                </c:pt>
                <c:pt idx="1">
                  <c:v>31.5</c:v>
                </c:pt>
                <c:pt idx="2">
                  <c:v>33</c:v>
                </c:pt>
                <c:pt idx="3">
                  <c:v>34.5</c:v>
                </c:pt>
                <c:pt idx="4">
                  <c:v>36</c:v>
                </c:pt>
                <c:pt idx="5">
                  <c:v>37.5</c:v>
                </c:pt>
                <c:pt idx="6">
                  <c:v>39</c:v>
                </c:pt>
                <c:pt idx="7">
                  <c:v>40.5</c:v>
                </c:pt>
                <c:pt idx="8">
                  <c:v>35.6</c:v>
                </c:pt>
                <c:pt idx="9">
                  <c:v>37.2</c:v>
                </c:pt>
                <c:pt idx="10">
                  <c:v>40.8</c:v>
                </c:pt>
              </c:numCache>
            </c:numRef>
          </c:xVal>
          <c:yVal>
            <c:numRef>
              <c:f>'f20 exp'!$L$2:$L$13</c:f>
              <c:numCache>
                <c:formatCode>General</c:formatCode>
                <c:ptCount val="12"/>
                <c:pt idx="0">
                  <c:v>9.3892</c:v>
                </c:pt>
                <c:pt idx="1">
                  <c:v>9.8548</c:v>
                </c:pt>
                <c:pt idx="2">
                  <c:v>10.321</c:v>
                </c:pt>
                <c:pt idx="3">
                  <c:v>10.786</c:v>
                </c:pt>
                <c:pt idx="4">
                  <c:v>11.252</c:v>
                </c:pt>
                <c:pt idx="5">
                  <c:v>11.718</c:v>
                </c:pt>
                <c:pt idx="6">
                  <c:v>12.184</c:v>
                </c:pt>
                <c:pt idx="7">
                  <c:v>12.649</c:v>
                </c:pt>
                <c:pt idx="8">
                  <c:v>8.926</c:v>
                </c:pt>
                <c:pt idx="9">
                  <c:v>9.7029</c:v>
                </c:pt>
                <c:pt idx="10">
                  <c:v>10.635</c:v>
                </c:pt>
              </c:numCache>
            </c:numRef>
          </c:yVal>
          <c:smooth val="0"/>
        </c:ser>
        <c:axId val="38127835"/>
        <c:axId val="96042423"/>
      </c:scatterChart>
      <c:valAx>
        <c:axId val="38127835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2100" spc="-1" strike="noStrike">
                    <a:latin typeface="Arial"/>
                  </a:defRPr>
                </a:pPr>
                <a:r>
                  <a:rPr b="0" sz="2100" spc="-1" strike="noStrike">
                    <a:latin typeface="Arial"/>
                  </a:rPr>
                  <a:t>beam power (mW)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latin typeface="Arial"/>
              </a:defRPr>
            </a:pPr>
          </a:p>
        </c:txPr>
        <c:crossAx val="96042423"/>
        <c:crosses val="autoZero"/>
        <c:crossBetween val="midCat"/>
      </c:valAx>
      <c:valAx>
        <c:axId val="960424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2000" spc="-1" strike="noStrike">
                    <a:latin typeface="Arial"/>
                  </a:defRPr>
                </a:pPr>
                <a:r>
                  <a:rPr b="0" sz="2000" spc="-1" strike="noStrike">
                    <a:latin typeface="Arial"/>
                  </a:rPr>
                  <a:t>delta T (K)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100" spc="-1" strike="noStrike">
                <a:latin typeface="Arial"/>
              </a:defRPr>
            </a:pPr>
          </a:p>
        </c:txPr>
        <c:crossAx val="381278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22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198720</xdr:colOff>
      <xdr:row>2</xdr:row>
      <xdr:rowOff>87840</xdr:rowOff>
    </xdr:from>
    <xdr:to>
      <xdr:col>29</xdr:col>
      <xdr:colOff>415440</xdr:colOff>
      <xdr:row>53</xdr:row>
      <xdr:rowOff>175320</xdr:rowOff>
    </xdr:to>
    <xdr:graphicFrame>
      <xdr:nvGraphicFramePr>
        <xdr:cNvPr id="0" name=""/>
        <xdr:cNvGraphicFramePr/>
      </xdr:nvGraphicFramePr>
      <xdr:xfrm>
        <a:off x="13488480" y="588960"/>
        <a:ext cx="13120200" cy="980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782280</xdr:colOff>
      <xdr:row>4</xdr:row>
      <xdr:rowOff>90720</xdr:rowOff>
    </xdr:from>
    <xdr:to>
      <xdr:col>30</xdr:col>
      <xdr:colOff>331560</xdr:colOff>
      <xdr:row>40</xdr:row>
      <xdr:rowOff>90000</xdr:rowOff>
    </xdr:to>
    <xdr:graphicFrame>
      <xdr:nvGraphicFramePr>
        <xdr:cNvPr id="1" name=""/>
        <xdr:cNvGraphicFramePr/>
      </xdr:nvGraphicFramePr>
      <xdr:xfrm>
        <a:off x="13808160" y="852840"/>
        <a:ext cx="11646000" cy="68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630000</xdr:colOff>
      <xdr:row>0</xdr:row>
      <xdr:rowOff>0</xdr:rowOff>
    </xdr:from>
    <xdr:to>
      <xdr:col>29</xdr:col>
      <xdr:colOff>40680</xdr:colOff>
      <xdr:row>51</xdr:row>
      <xdr:rowOff>87120</xdr:rowOff>
    </xdr:to>
    <xdr:graphicFrame>
      <xdr:nvGraphicFramePr>
        <xdr:cNvPr id="2" name=""/>
        <xdr:cNvGraphicFramePr/>
      </xdr:nvGraphicFramePr>
      <xdr:xfrm>
        <a:off x="11707560" y="0"/>
        <a:ext cx="13120200" cy="980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539"/>
  <sheetViews>
    <sheetView showFormulas="false" showGridLines="true" showRowColHeaders="true" showZeros="true" rightToLeft="false" tabSelected="false" showOutlineSymbols="true" defaultGridColor="true" view="normal" topLeftCell="F79" colorId="64" zoomScale="65" zoomScaleNormal="65" zoomScalePageLayoutView="100" workbookViewId="0">
      <selection pane="topLeft" activeCell="AH2" activeCellId="1" sqref="E4 AH2"/>
    </sheetView>
  </sheetViews>
  <sheetFormatPr defaultColWidth="11.16015625" defaultRowHeight="15" zeroHeight="false" outlineLevelRow="0" outlineLevelCol="0"/>
  <cols>
    <col collapsed="false" customWidth="true" hidden="false" outlineLevel="0" max="1" min="1" style="1" width="10.5"/>
    <col collapsed="false" customWidth="true" hidden="false" outlineLevel="0" max="2" min="2" style="2" width="10.5"/>
    <col collapsed="false" customWidth="true" hidden="false" outlineLevel="0" max="4" min="3" style="2" width="15.16"/>
    <col collapsed="false" customWidth="true" hidden="false" outlineLevel="0" max="5" min="5" style="2" width="11.84"/>
    <col collapsed="false" customWidth="true" hidden="false" outlineLevel="0" max="6" min="6" style="3" width="12.34"/>
    <col collapsed="false" customWidth="true" hidden="false" outlineLevel="0" max="7" min="7" style="4" width="18.34"/>
    <col collapsed="false" customWidth="true" hidden="false" outlineLevel="0" max="9" min="8" style="5" width="15.16"/>
    <col collapsed="false" customWidth="true" hidden="false" outlineLevel="0" max="10" min="10" style="6" width="10.5"/>
    <col collapsed="false" customWidth="true" hidden="false" outlineLevel="0" max="11" min="11" style="7" width="12.17"/>
    <col collapsed="false" customWidth="true" hidden="false" outlineLevel="0" max="12" min="12" style="8" width="8.66"/>
    <col collapsed="false" customWidth="true" hidden="false" outlineLevel="0" max="13" min="13" style="9" width="12.17"/>
    <col collapsed="false" customWidth="true" hidden="false" outlineLevel="0" max="14" min="14" style="10" width="20.85"/>
    <col collapsed="false" customWidth="false" hidden="false" outlineLevel="0" max="15" min="15" style="10" width="11.16"/>
    <col collapsed="false" customWidth="true" hidden="false" outlineLevel="0" max="16" min="16" style="5" width="15.33"/>
    <col collapsed="false" customWidth="true" hidden="false" outlineLevel="0" max="17" min="17" style="5" width="19.16"/>
    <col collapsed="false" customWidth="true" hidden="false" outlineLevel="0" max="18" min="18" style="5" width="15.5"/>
    <col collapsed="false" customWidth="true" hidden="false" outlineLevel="0" max="19" min="19" style="5" width="19.34"/>
    <col collapsed="false" customWidth="true" hidden="false" outlineLevel="0" max="20" min="20" style="7" width="12.51"/>
    <col collapsed="false" customWidth="true" hidden="false" outlineLevel="0" max="21" min="21" style="7" width="16.33"/>
    <col collapsed="false" customWidth="true" hidden="false" outlineLevel="0" max="22" min="22" style="7" width="12.66"/>
    <col collapsed="false" customWidth="true" hidden="false" outlineLevel="0" max="23" min="23" style="7" width="16.5"/>
    <col collapsed="false" customWidth="true" hidden="false" outlineLevel="0" max="24" min="24" style="11" width="11.84"/>
    <col collapsed="false" customWidth="true" hidden="false" outlineLevel="0" max="25" min="25" style="11" width="14"/>
    <col collapsed="false" customWidth="true" hidden="false" outlineLevel="0" max="27" min="26" style="11" width="15.33"/>
    <col collapsed="false" customWidth="true" hidden="false" outlineLevel="0" max="28" min="28" style="12" width="24"/>
    <col collapsed="false" customWidth="true" hidden="false" outlineLevel="0" max="29" min="29" style="13" width="13.66"/>
    <col collapsed="false" customWidth="true" hidden="false" outlineLevel="0" max="30" min="30" style="14" width="12.66"/>
    <col collapsed="false" customWidth="true" hidden="false" outlineLevel="0" max="31" min="31" style="15" width="20.5"/>
    <col collapsed="false" customWidth="true" hidden="false" outlineLevel="0" max="32" min="32" style="16" width="13.34"/>
    <col collapsed="false" customWidth="true" hidden="false" outlineLevel="0" max="33" min="33" style="17" width="13.34"/>
    <col collapsed="false" customWidth="false" hidden="false" outlineLevel="0" max="16384" min="35" style="18" width="11.16"/>
  </cols>
  <sheetData>
    <row r="1" s="30" customFormat="true" ht="15.75" hidden="false" customHeight="true" outlineLevel="0" collapsed="false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3" t="s">
        <v>5</v>
      </c>
      <c r="G1" s="4" t="s">
        <v>6</v>
      </c>
      <c r="H1" s="20" t="s">
        <v>7</v>
      </c>
      <c r="I1" s="21" t="s">
        <v>8</v>
      </c>
      <c r="J1" s="22" t="s">
        <v>9</v>
      </c>
      <c r="K1" s="21" t="s">
        <v>10</v>
      </c>
      <c r="L1" s="23" t="s">
        <v>11</v>
      </c>
      <c r="M1" s="24" t="s">
        <v>12</v>
      </c>
      <c r="N1" s="19" t="s">
        <v>13</v>
      </c>
      <c r="O1" s="24" t="s">
        <v>14</v>
      </c>
      <c r="P1" s="20" t="s">
        <v>15</v>
      </c>
      <c r="Q1" s="21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1" t="s">
        <v>22</v>
      </c>
      <c r="X1" s="20" t="s">
        <v>23</v>
      </c>
      <c r="Y1" s="21" t="s">
        <v>24</v>
      </c>
      <c r="Z1" s="20" t="s">
        <v>25</v>
      </c>
      <c r="AA1" s="21" t="s">
        <v>26</v>
      </c>
      <c r="AB1" s="25" t="s">
        <v>27</v>
      </c>
      <c r="AC1" s="21" t="s">
        <v>28</v>
      </c>
      <c r="AD1" s="26" t="s">
        <v>29</v>
      </c>
      <c r="AE1" s="27" t="s">
        <v>30</v>
      </c>
      <c r="AF1" s="28" t="s">
        <v>31</v>
      </c>
      <c r="AG1" s="27" t="s">
        <v>32</v>
      </c>
      <c r="AH1" s="29"/>
    </row>
    <row r="2" customFormat="false" ht="15.75" hidden="false" customHeight="true" outlineLevel="0" collapsed="false">
      <c r="A2" s="31" t="s">
        <v>33</v>
      </c>
      <c r="B2" s="32" t="n">
        <v>192.244444444444</v>
      </c>
      <c r="C2" s="32" t="n">
        <v>0.343187671366231</v>
      </c>
      <c r="D2" s="32" t="n">
        <v>0.611538461538462</v>
      </c>
      <c r="E2" s="33" t="n">
        <v>150</v>
      </c>
      <c r="F2" s="34" t="n">
        <v>28.7449358974359</v>
      </c>
      <c r="G2" s="35" t="n">
        <v>0.959537614508629</v>
      </c>
      <c r="H2" s="36" t="n">
        <v>35.0902398098651</v>
      </c>
      <c r="I2" s="36" t="n">
        <v>0.174776024482112</v>
      </c>
      <c r="J2" s="37" t="n">
        <v>35.0902398098651</v>
      </c>
      <c r="K2" s="38" t="n">
        <v>0.174776024482112</v>
      </c>
      <c r="L2" s="39" t="n">
        <v>27.1013382191414</v>
      </c>
      <c r="M2" s="40" t="n">
        <v>0.178880754749963</v>
      </c>
      <c r="N2" s="41" t="n">
        <v>27.1013382191414</v>
      </c>
      <c r="O2" s="41" t="n">
        <v>0</v>
      </c>
      <c r="P2" s="36" t="n">
        <v>20.11283</v>
      </c>
      <c r="Q2" s="36" t="n">
        <v>0.0103350907107781</v>
      </c>
      <c r="R2" s="36" t="n">
        <v>19.62744</v>
      </c>
      <c r="S2" s="36" t="n">
        <v>0.0878295303414522</v>
      </c>
      <c r="T2" s="38" t="n">
        <v>20.11283</v>
      </c>
      <c r="U2" s="38" t="n">
        <v>0.0103350907107781</v>
      </c>
      <c r="V2" s="38" t="n">
        <v>19.62744</v>
      </c>
      <c r="W2" s="38" t="n">
        <v>0.0878295303414522</v>
      </c>
      <c r="X2" s="42" t="n">
        <v>20.25422</v>
      </c>
      <c r="Y2" s="42" t="n">
        <v>0.00959674944968427</v>
      </c>
      <c r="Z2" s="42" t="n">
        <v>19.70916</v>
      </c>
      <c r="AA2" s="42" t="n">
        <v>0.0483473101630279</v>
      </c>
      <c r="AB2" s="43" t="n">
        <v>31.0354835428765</v>
      </c>
      <c r="AC2" s="44" t="n">
        <v>0</v>
      </c>
      <c r="AD2" s="45" t="n">
        <v>0.227667340947547</v>
      </c>
      <c r="AE2" s="46" t="n">
        <v>0.00638629759063173</v>
      </c>
      <c r="AF2" s="47" t="n">
        <v>11.3263235428765</v>
      </c>
      <c r="AG2" s="48" t="n">
        <v>0.049290567048879</v>
      </c>
      <c r="AH2" s="29" t="n">
        <f aca="false">X2-V2</f>
        <v>0.62678</v>
      </c>
    </row>
    <row r="3" customFormat="false" ht="15.75" hidden="false" customHeight="true" outlineLevel="0" collapsed="false">
      <c r="A3" s="31" t="s">
        <v>33</v>
      </c>
      <c r="B3" s="32" t="n">
        <v>190.9375</v>
      </c>
      <c r="C3" s="32" t="n">
        <v>0.20658792662828</v>
      </c>
      <c r="D3" s="32" t="n">
        <v>0.611538461538462</v>
      </c>
      <c r="E3" s="33" t="n">
        <v>150</v>
      </c>
      <c r="F3" s="34" t="n">
        <v>28.5488942307692</v>
      </c>
      <c r="G3" s="35" t="n">
        <v>0.952130987556727</v>
      </c>
      <c r="H3" s="36" t="n">
        <v>35.0902398098651</v>
      </c>
      <c r="I3" s="36" t="n">
        <v>0.174776024482112</v>
      </c>
      <c r="J3" s="37" t="n">
        <v>35.0902398098651</v>
      </c>
      <c r="K3" s="38" t="n">
        <v>0.174776024482112</v>
      </c>
      <c r="L3" s="39" t="n">
        <v>26.9293240646717</v>
      </c>
      <c r="M3" s="40" t="n">
        <v>0.115251166018415</v>
      </c>
      <c r="N3" s="41" t="n">
        <v>26.9293240646717</v>
      </c>
      <c r="O3" s="41" t="n">
        <v>0</v>
      </c>
      <c r="P3" s="36" t="n">
        <v>20.11283</v>
      </c>
      <c r="Q3" s="36" t="n">
        <v>0.0103350907107781</v>
      </c>
      <c r="R3" s="36" t="n">
        <v>19.62744</v>
      </c>
      <c r="S3" s="36" t="n">
        <v>0.0878295303414522</v>
      </c>
      <c r="T3" s="38" t="n">
        <v>20.11283</v>
      </c>
      <c r="U3" s="38" t="n">
        <v>0.0103350907107781</v>
      </c>
      <c r="V3" s="38" t="n">
        <v>19.62744</v>
      </c>
      <c r="W3" s="38" t="n">
        <v>0.0878295303414522</v>
      </c>
      <c r="X3" s="42" t="n">
        <v>20.27025</v>
      </c>
      <c r="Y3" s="42" t="n">
        <v>0.0165913381015518</v>
      </c>
      <c r="Z3" s="42" t="n">
        <v>19.63377</v>
      </c>
      <c r="AA3" s="42" t="n">
        <v>0.0559189064628418</v>
      </c>
      <c r="AB3" s="43" t="n">
        <v>31.2712082796662</v>
      </c>
      <c r="AC3" s="44" t="n">
        <v>0</v>
      </c>
      <c r="AD3" s="45" t="n">
        <v>0.232569392213132</v>
      </c>
      <c r="AE3" s="46" t="n">
        <v>0.00503964988263274</v>
      </c>
      <c r="AF3" s="47" t="n">
        <v>11.6374382796662</v>
      </c>
      <c r="AG3" s="48" t="n">
        <v>0.0583283515968011</v>
      </c>
      <c r="AH3" s="29" t="n">
        <f aca="false">X3-V3</f>
        <v>0.642810000000001</v>
      </c>
    </row>
    <row r="4" customFormat="false" ht="15.75" hidden="false" customHeight="true" outlineLevel="0" collapsed="false">
      <c r="A4" s="31" t="s">
        <v>33</v>
      </c>
      <c r="B4" s="32" t="n">
        <v>192.488888888889</v>
      </c>
      <c r="C4" s="32" t="n">
        <v>0.176383420737643</v>
      </c>
      <c r="D4" s="32" t="n">
        <v>0.611538461538462</v>
      </c>
      <c r="E4" s="33" t="n">
        <v>150</v>
      </c>
      <c r="F4" s="34" t="n">
        <v>28.7816025641026</v>
      </c>
      <c r="G4" s="35" t="n">
        <v>0.959749185689517</v>
      </c>
      <c r="H4" s="36" t="n">
        <v>35.0902398098651</v>
      </c>
      <c r="I4" s="36" t="n">
        <v>0.174776024482112</v>
      </c>
      <c r="J4" s="37" t="n">
        <v>35.0902398098651</v>
      </c>
      <c r="K4" s="38" t="n">
        <v>0.174776024482112</v>
      </c>
      <c r="L4" s="39" t="n">
        <v>26.8409166137256</v>
      </c>
      <c r="M4" s="40" t="n">
        <v>0.175619737266534</v>
      </c>
      <c r="N4" s="41" t="n">
        <v>26.8409166137256</v>
      </c>
      <c r="O4" s="41" t="n">
        <v>0</v>
      </c>
      <c r="P4" s="36" t="n">
        <v>20.11283</v>
      </c>
      <c r="Q4" s="36" t="n">
        <v>0.0103350907107781</v>
      </c>
      <c r="R4" s="36" t="n">
        <v>19.62744</v>
      </c>
      <c r="S4" s="36" t="n">
        <v>0.0878295303414522</v>
      </c>
      <c r="T4" s="38" t="n">
        <v>20.11283</v>
      </c>
      <c r="U4" s="38" t="n">
        <v>0.0103350907107781</v>
      </c>
      <c r="V4" s="38" t="n">
        <v>19.62744</v>
      </c>
      <c r="W4" s="38" t="n">
        <v>0.0878295303414522</v>
      </c>
      <c r="X4" s="42" t="n">
        <v>20.26027</v>
      </c>
      <c r="Y4" s="42" t="n">
        <v>0.0110127244585528</v>
      </c>
      <c r="Z4" s="42" t="n">
        <v>19.66083</v>
      </c>
      <c r="AA4" s="42" t="n">
        <v>0.092148825819975</v>
      </c>
      <c r="AB4" s="43" t="n">
        <v>31.3925289644204</v>
      </c>
      <c r="AC4" s="44" t="n">
        <v>0</v>
      </c>
      <c r="AD4" s="45" t="n">
        <v>0.2350888235828</v>
      </c>
      <c r="AE4" s="46" t="n">
        <v>0.00628990618195767</v>
      </c>
      <c r="AF4" s="47" t="n">
        <v>11.7316989644204</v>
      </c>
      <c r="AG4" s="48" t="n">
        <v>0.0928045591552489</v>
      </c>
      <c r="AH4" s="29" t="n">
        <f aca="false">X4-V4</f>
        <v>0.632829999999998</v>
      </c>
    </row>
    <row r="5" customFormat="false" ht="15.75" hidden="false" customHeight="true" outlineLevel="0" collapsed="false">
      <c r="A5" s="31" t="s">
        <v>33</v>
      </c>
      <c r="B5" s="32" t="n">
        <v>190.655555555556</v>
      </c>
      <c r="C5" s="32" t="n">
        <v>0.25549516194593</v>
      </c>
      <c r="D5" s="32" t="n">
        <v>0.611538461538462</v>
      </c>
      <c r="E5" s="33" t="n">
        <v>150</v>
      </c>
      <c r="F5" s="34" t="n">
        <v>28.5066025641026</v>
      </c>
      <c r="G5" s="35" t="n">
        <v>0.950987672761718</v>
      </c>
      <c r="H5" s="36" t="n">
        <v>35.0902398098651</v>
      </c>
      <c r="I5" s="36" t="n">
        <v>0.174776024482112</v>
      </c>
      <c r="J5" s="37" t="n">
        <v>35.0902398098651</v>
      </c>
      <c r="K5" s="38" t="n">
        <v>0.174776024482112</v>
      </c>
      <c r="L5" s="39" t="n">
        <v>27.0513147286364</v>
      </c>
      <c r="M5" s="40" t="n">
        <v>0.183935593055967</v>
      </c>
      <c r="N5" s="41" t="n">
        <v>27.0513147286364</v>
      </c>
      <c r="O5" s="41" t="n">
        <v>0</v>
      </c>
      <c r="P5" s="36" t="n">
        <v>20.11283</v>
      </c>
      <c r="Q5" s="36" t="n">
        <v>0.0103350907107781</v>
      </c>
      <c r="R5" s="36" t="n">
        <v>19.62744</v>
      </c>
      <c r="S5" s="36" t="n">
        <v>0.0878295303414522</v>
      </c>
      <c r="T5" s="38" t="n">
        <v>20.11283</v>
      </c>
      <c r="U5" s="38" t="n">
        <v>0.0103350907107781</v>
      </c>
      <c r="V5" s="38" t="n">
        <v>19.62744</v>
      </c>
      <c r="W5" s="38" t="n">
        <v>0.0878295303414522</v>
      </c>
      <c r="X5" s="42" t="n">
        <v>20.25442</v>
      </c>
      <c r="Y5" s="42" t="n">
        <v>0.0128949447459076</v>
      </c>
      <c r="Z5" s="42" t="n">
        <v>19.64069</v>
      </c>
      <c r="AA5" s="42" t="n">
        <v>0.0821810130139563</v>
      </c>
      <c r="AB5" s="43" t="n">
        <v>31.1039907336162</v>
      </c>
      <c r="AC5" s="44" t="n">
        <v>0</v>
      </c>
      <c r="AD5" s="45" t="n">
        <v>0.229092908021924</v>
      </c>
      <c r="AE5" s="46" t="n">
        <v>0.00649766529029271</v>
      </c>
      <c r="AF5" s="47" t="n">
        <v>11.4633007336162</v>
      </c>
      <c r="AG5" s="48" t="n">
        <v>0.0831865283564596</v>
      </c>
      <c r="AH5" s="29" t="n">
        <f aca="false">X5-V5</f>
        <v>0.62698</v>
      </c>
    </row>
    <row r="6" customFormat="false" ht="15.75" hidden="false" customHeight="true" outlineLevel="0" collapsed="false">
      <c r="A6" s="31" t="s">
        <v>33</v>
      </c>
      <c r="B6" s="32" t="n">
        <v>179.033333333333</v>
      </c>
      <c r="C6" s="32" t="n">
        <v>0.540832691319599</v>
      </c>
      <c r="D6" s="32" t="n">
        <v>0.44</v>
      </c>
      <c r="E6" s="33" t="n">
        <v>150</v>
      </c>
      <c r="F6" s="34" t="n">
        <v>26.789</v>
      </c>
      <c r="G6" s="35" t="n">
        <v>0.896626125430189</v>
      </c>
      <c r="H6" s="36" t="n">
        <v>35.0902398098651</v>
      </c>
      <c r="I6" s="36" t="n">
        <v>0.174776024482112</v>
      </c>
      <c r="J6" s="37" t="n">
        <v>35.0902398098651</v>
      </c>
      <c r="K6" s="38" t="n">
        <v>0.174776024482112</v>
      </c>
      <c r="L6" s="39" t="n">
        <v>27.6436763040822</v>
      </c>
      <c r="M6" s="40" t="n">
        <v>0.157153627796028</v>
      </c>
      <c r="N6" s="41" t="n">
        <v>27.6436763040822</v>
      </c>
      <c r="O6" s="41" t="n">
        <v>0</v>
      </c>
      <c r="P6" s="36" t="n">
        <v>20.11283</v>
      </c>
      <c r="Q6" s="36" t="n">
        <v>0.0103350907107781</v>
      </c>
      <c r="R6" s="36" t="n">
        <v>19.62744</v>
      </c>
      <c r="S6" s="36" t="n">
        <v>0.0878295303414522</v>
      </c>
      <c r="T6" s="38" t="n">
        <v>20.11283</v>
      </c>
      <c r="U6" s="38" t="n">
        <v>0.0103350907107781</v>
      </c>
      <c r="V6" s="38" t="n">
        <v>19.62744</v>
      </c>
      <c r="W6" s="38" t="n">
        <v>0.0878295303414522</v>
      </c>
      <c r="X6" s="42" t="n">
        <v>20.25683</v>
      </c>
      <c r="Y6" s="42" t="n">
        <v>0.0138871199317935</v>
      </c>
      <c r="Z6" s="42" t="n">
        <v>19.62502</v>
      </c>
      <c r="AA6" s="42" t="n">
        <v>0.0859354036471581</v>
      </c>
      <c r="AB6" s="43" t="n">
        <v>30.2949283042877</v>
      </c>
      <c r="AC6" s="44" t="n">
        <v>0</v>
      </c>
      <c r="AD6" s="45" t="n">
        <v>0.212211815767911</v>
      </c>
      <c r="AE6" s="46" t="n">
        <v>0.0059542877878838</v>
      </c>
      <c r="AF6" s="47" t="n">
        <v>10.6699083042877</v>
      </c>
      <c r="AG6" s="48" t="n">
        <v>0.0870502481329032</v>
      </c>
      <c r="AH6" s="29" t="n">
        <f aca="false">X6-V6</f>
        <v>0.629390000000001</v>
      </c>
    </row>
    <row r="7" customFormat="false" ht="15.75" hidden="false" customHeight="true" outlineLevel="0" collapsed="false">
      <c r="A7" s="31" t="s">
        <v>33</v>
      </c>
      <c r="B7" s="32" t="n">
        <v>177.266666666667</v>
      </c>
      <c r="C7" s="32" t="n">
        <v>0.291547594742266</v>
      </c>
      <c r="D7" s="32" t="n">
        <v>0.44</v>
      </c>
      <c r="E7" s="33" t="n">
        <v>150</v>
      </c>
      <c r="F7" s="34" t="n">
        <v>26.524</v>
      </c>
      <c r="G7" s="35" t="n">
        <v>0.885208884232012</v>
      </c>
      <c r="H7" s="36" t="n">
        <v>35.0902398098651</v>
      </c>
      <c r="I7" s="36" t="n">
        <v>0.174776024482112</v>
      </c>
      <c r="J7" s="37" t="n">
        <v>35.0902398098651</v>
      </c>
      <c r="K7" s="38" t="n">
        <v>0.174776024482112</v>
      </c>
      <c r="L7" s="39" t="n">
        <v>27.2023216377989</v>
      </c>
      <c r="M7" s="40" t="n">
        <v>0.165355899665227</v>
      </c>
      <c r="N7" s="41" t="n">
        <v>27.2023216377989</v>
      </c>
      <c r="O7" s="41" t="n">
        <v>0</v>
      </c>
      <c r="P7" s="36" t="n">
        <v>20.11283</v>
      </c>
      <c r="Q7" s="36" t="n">
        <v>0.0103350907107781</v>
      </c>
      <c r="R7" s="36" t="n">
        <v>19.62744</v>
      </c>
      <c r="S7" s="36" t="n">
        <v>0.0878295303414522</v>
      </c>
      <c r="T7" s="38" t="n">
        <v>20.11283</v>
      </c>
      <c r="U7" s="38" t="n">
        <v>0.0103350907107781</v>
      </c>
      <c r="V7" s="38" t="n">
        <v>19.62744</v>
      </c>
      <c r="W7" s="38" t="n">
        <v>0.0878295303414522</v>
      </c>
      <c r="X7" s="42" t="n">
        <v>20.27665</v>
      </c>
      <c r="Y7" s="42" t="n">
        <v>0.0149050494799583</v>
      </c>
      <c r="Z7" s="42" t="n">
        <v>19.67575</v>
      </c>
      <c r="AA7" s="42" t="n">
        <v>0.0758324238040702</v>
      </c>
      <c r="AB7" s="43" t="n">
        <v>30.897294101242</v>
      </c>
      <c r="AC7" s="44" t="n">
        <v>0</v>
      </c>
      <c r="AD7" s="45" t="n">
        <v>0.224789520242852</v>
      </c>
      <c r="AE7" s="46" t="n">
        <v>0.00609214166364138</v>
      </c>
      <c r="AF7" s="47" t="n">
        <v>11.221544101242</v>
      </c>
      <c r="AG7" s="48" t="n">
        <v>0.0772833552584262</v>
      </c>
      <c r="AH7" s="29" t="n">
        <f aca="false">X7-V7</f>
        <v>0.64921</v>
      </c>
    </row>
    <row r="8" customFormat="false" ht="15.75" hidden="false" customHeight="true" outlineLevel="0" collapsed="false">
      <c r="A8" s="31" t="s">
        <v>33</v>
      </c>
      <c r="B8" s="32" t="n">
        <v>179.555555555556</v>
      </c>
      <c r="C8" s="32" t="n">
        <v>0.200693242979875</v>
      </c>
      <c r="D8" s="32" t="n">
        <v>0.44</v>
      </c>
      <c r="E8" s="33" t="n">
        <v>150</v>
      </c>
      <c r="F8" s="34" t="n">
        <v>26.8673333333333</v>
      </c>
      <c r="G8" s="35" t="n">
        <v>0.896081117962581</v>
      </c>
      <c r="H8" s="36" t="n">
        <v>35.0902398098651</v>
      </c>
      <c r="I8" s="36" t="n">
        <v>0.174776024482112</v>
      </c>
      <c r="J8" s="37" t="n">
        <v>35.0902398098651</v>
      </c>
      <c r="K8" s="38" t="n">
        <v>0.174776024482112</v>
      </c>
      <c r="L8" s="39" t="n">
        <v>27.1340647079567</v>
      </c>
      <c r="M8" s="40" t="n">
        <v>0.145101174115855</v>
      </c>
      <c r="N8" s="41" t="n">
        <v>27.1340647079567</v>
      </c>
      <c r="O8" s="41" t="n">
        <v>0</v>
      </c>
      <c r="P8" s="36" t="n">
        <v>20.11283</v>
      </c>
      <c r="Q8" s="36" t="n">
        <v>0.0103350907107781</v>
      </c>
      <c r="R8" s="36" t="n">
        <v>19.62744</v>
      </c>
      <c r="S8" s="36" t="n">
        <v>0.0878295303414522</v>
      </c>
      <c r="T8" s="38" t="n">
        <v>20.11283</v>
      </c>
      <c r="U8" s="38" t="n">
        <v>0.0103350907107781</v>
      </c>
      <c r="V8" s="38" t="n">
        <v>19.62744</v>
      </c>
      <c r="W8" s="38" t="n">
        <v>0.0878295303414522</v>
      </c>
      <c r="X8" s="42" t="n">
        <v>20.27528</v>
      </c>
      <c r="Y8" s="42" t="n">
        <v>0.00397185095390085</v>
      </c>
      <c r="Z8" s="42" t="n">
        <v>19.68289</v>
      </c>
      <c r="AA8" s="42" t="n">
        <v>0.0915229419326097</v>
      </c>
      <c r="AB8" s="43" t="n">
        <v>30.9906837838473</v>
      </c>
      <c r="AC8" s="44" t="n">
        <v>0</v>
      </c>
      <c r="AD8" s="45" t="n">
        <v>0.226734703011966</v>
      </c>
      <c r="AE8" s="46" t="n">
        <v>0.00565089298407387</v>
      </c>
      <c r="AF8" s="47" t="n">
        <v>11.3077937838473</v>
      </c>
      <c r="AG8" s="48" t="n">
        <v>0.0916090852481339</v>
      </c>
      <c r="AH8" s="29" t="n">
        <f aca="false">X8-V8</f>
        <v>0.647839999999999</v>
      </c>
    </row>
    <row r="9" customFormat="false" ht="15.75" hidden="false" customHeight="true" outlineLevel="0" collapsed="false">
      <c r="A9" s="31" t="s">
        <v>33</v>
      </c>
      <c r="B9" s="32" t="n">
        <v>164.755555555556</v>
      </c>
      <c r="C9" s="32" t="n">
        <v>0.18104634152</v>
      </c>
      <c r="D9" s="32" t="n">
        <v>0.44</v>
      </c>
      <c r="E9" s="33" t="n">
        <v>150</v>
      </c>
      <c r="F9" s="34" t="n">
        <v>24.6473333333333</v>
      </c>
      <c r="G9" s="35" t="n">
        <v>0.822024093946857</v>
      </c>
      <c r="H9" s="36" t="n">
        <v>35.0902398098651</v>
      </c>
      <c r="I9" s="36" t="n">
        <v>0.174776024482112</v>
      </c>
      <c r="J9" s="37" t="n">
        <v>35.0902398098651</v>
      </c>
      <c r="K9" s="38" t="n">
        <v>0.174776024482112</v>
      </c>
      <c r="L9" s="39" t="n">
        <v>27.4087695791728</v>
      </c>
      <c r="M9" s="40" t="n">
        <v>0.146452587537314</v>
      </c>
      <c r="N9" s="41" t="n">
        <v>27.4087695791728</v>
      </c>
      <c r="O9" s="41" t="n">
        <v>0</v>
      </c>
      <c r="P9" s="36" t="n">
        <v>20.11283</v>
      </c>
      <c r="Q9" s="36" t="n">
        <v>0.0103350907107781</v>
      </c>
      <c r="R9" s="36" t="n">
        <v>19.62744</v>
      </c>
      <c r="S9" s="36" t="n">
        <v>0.0878295303414522</v>
      </c>
      <c r="T9" s="38" t="n">
        <v>20.11283</v>
      </c>
      <c r="U9" s="38" t="n">
        <v>0.0103350907107781</v>
      </c>
      <c r="V9" s="38" t="n">
        <v>19.62744</v>
      </c>
      <c r="W9" s="38" t="n">
        <v>0.0878295303414522</v>
      </c>
      <c r="X9" s="42" t="n">
        <v>20.22301</v>
      </c>
      <c r="Y9" s="42" t="n">
        <v>0.00482606464938066</v>
      </c>
      <c r="Z9" s="42" t="n">
        <v>19.61692</v>
      </c>
      <c r="AA9" s="42" t="n">
        <v>0.078182936757325</v>
      </c>
      <c r="AB9" s="43" t="n">
        <v>30.6152164200123</v>
      </c>
      <c r="AC9" s="44" t="n">
        <v>0</v>
      </c>
      <c r="AD9" s="45" t="n">
        <v>0.218906176541226</v>
      </c>
      <c r="AE9" s="46" t="n">
        <v>0.00570565084946985</v>
      </c>
      <c r="AF9" s="47" t="n">
        <v>10.9982964200123</v>
      </c>
      <c r="AG9" s="48" t="n">
        <v>0.0783317464378261</v>
      </c>
      <c r="AH9" s="29" t="n">
        <f aca="false">X9-V9</f>
        <v>0.595569999999999</v>
      </c>
    </row>
    <row r="10" customFormat="false" ht="15.75" hidden="false" customHeight="true" outlineLevel="0" collapsed="false">
      <c r="A10" s="31" t="s">
        <v>33</v>
      </c>
      <c r="B10" s="32" t="n">
        <v>168.633333333333</v>
      </c>
      <c r="C10" s="32" t="n">
        <v>0.13228756555323</v>
      </c>
      <c r="D10" s="32" t="n">
        <v>0.44</v>
      </c>
      <c r="E10" s="33" t="n">
        <v>150</v>
      </c>
      <c r="F10" s="34" t="n">
        <v>25.229</v>
      </c>
      <c r="G10" s="35" t="n">
        <v>0.841199519954205</v>
      </c>
      <c r="H10" s="36" t="n">
        <v>35.0902398098651</v>
      </c>
      <c r="I10" s="36" t="n">
        <v>0.174776024482112</v>
      </c>
      <c r="J10" s="37" t="n">
        <v>35.0902398098651</v>
      </c>
      <c r="K10" s="38" t="n">
        <v>0.174776024482112</v>
      </c>
      <c r="L10" s="39" t="n">
        <v>27.9843914026999</v>
      </c>
      <c r="M10" s="40" t="n">
        <v>0.19970788513924</v>
      </c>
      <c r="N10" s="41" t="n">
        <v>27.9843914026999</v>
      </c>
      <c r="O10" s="41" t="n">
        <v>0</v>
      </c>
      <c r="P10" s="36" t="n">
        <v>20.11283</v>
      </c>
      <c r="Q10" s="36" t="n">
        <v>0.0103350907107781</v>
      </c>
      <c r="R10" s="36" t="n">
        <v>19.62744</v>
      </c>
      <c r="S10" s="36" t="n">
        <v>0.0878295303414522</v>
      </c>
      <c r="T10" s="38" t="n">
        <v>20.11283</v>
      </c>
      <c r="U10" s="38" t="n">
        <v>0.0103350907107781</v>
      </c>
      <c r="V10" s="38" t="n">
        <v>19.62744</v>
      </c>
      <c r="W10" s="38" t="n">
        <v>0.0878295303414522</v>
      </c>
      <c r="X10" s="42" t="n">
        <v>20.25914</v>
      </c>
      <c r="Y10" s="42" t="n">
        <v>0.0131406392538574</v>
      </c>
      <c r="Z10" s="42" t="n">
        <v>19.6102</v>
      </c>
      <c r="AA10" s="42" t="n">
        <v>0.0481193516165802</v>
      </c>
      <c r="AB10" s="43" t="n">
        <v>29.8315557625132</v>
      </c>
      <c r="AC10" s="44" t="n">
        <v>0</v>
      </c>
      <c r="AD10" s="45" t="n">
        <v>0.202502132948304</v>
      </c>
      <c r="AE10" s="46" t="n">
        <v>0.00694034871370758</v>
      </c>
      <c r="AF10" s="47" t="n">
        <v>10.2213557625132</v>
      </c>
      <c r="AG10" s="48" t="n">
        <v>0.0498813432056525</v>
      </c>
      <c r="AH10" s="29" t="n">
        <f aca="false">X10-V10</f>
        <v>0.631699999999999</v>
      </c>
    </row>
    <row r="11" customFormat="false" ht="15.75" hidden="false" customHeight="true" outlineLevel="0" collapsed="false">
      <c r="A11" s="31" t="s">
        <v>33</v>
      </c>
      <c r="B11" s="32" t="n">
        <v>170.455555555556</v>
      </c>
      <c r="C11" s="32" t="n">
        <v>0.235112266327768</v>
      </c>
      <c r="D11" s="32" t="n">
        <v>0.44</v>
      </c>
      <c r="E11" s="33" t="n">
        <v>150</v>
      </c>
      <c r="F11" s="34" t="n">
        <v>25.5023333333333</v>
      </c>
      <c r="G11" s="35" t="n">
        <v>0.850805245358976</v>
      </c>
      <c r="H11" s="36" t="n">
        <v>35.0902398098651</v>
      </c>
      <c r="I11" s="36" t="n">
        <v>0.174776024482112</v>
      </c>
      <c r="J11" s="37" t="n">
        <v>35.0902398098651</v>
      </c>
      <c r="K11" s="38" t="n">
        <v>0.174776024482112</v>
      </c>
      <c r="L11" s="39" t="n">
        <v>28.0486993445224</v>
      </c>
      <c r="M11" s="40" t="n">
        <v>0.181619420324085</v>
      </c>
      <c r="N11" s="41" t="n">
        <v>28.0486993445224</v>
      </c>
      <c r="O11" s="41" t="n">
        <v>0</v>
      </c>
      <c r="P11" s="36" t="n">
        <v>20.11283</v>
      </c>
      <c r="Q11" s="36" t="n">
        <v>0.0103350907107781</v>
      </c>
      <c r="R11" s="36" t="n">
        <v>19.62744</v>
      </c>
      <c r="S11" s="36" t="n">
        <v>0.0878295303414522</v>
      </c>
      <c r="T11" s="38" t="n">
        <v>20.11283</v>
      </c>
      <c r="U11" s="38" t="n">
        <v>0.0103350907107781</v>
      </c>
      <c r="V11" s="38" t="n">
        <v>19.62744</v>
      </c>
      <c r="W11" s="38" t="n">
        <v>0.0878295303414522</v>
      </c>
      <c r="X11" s="42" t="n">
        <v>20.24989</v>
      </c>
      <c r="Y11" s="42" t="n">
        <v>0.0082044439177804</v>
      </c>
      <c r="Z11" s="42" t="n">
        <v>19.63869</v>
      </c>
      <c r="AA11" s="42" t="n">
        <v>0.0502352356419271</v>
      </c>
      <c r="AB11" s="43" t="n">
        <v>29.7442438706486</v>
      </c>
      <c r="AC11" s="44" t="n">
        <v>0</v>
      </c>
      <c r="AD11" s="45" t="n">
        <v>0.200669488253627</v>
      </c>
      <c r="AE11" s="46" t="n">
        <v>0.00652987344708765</v>
      </c>
      <c r="AF11" s="47" t="n">
        <v>10.1055538706486</v>
      </c>
      <c r="AG11" s="48" t="n">
        <v>0.0509008035300028</v>
      </c>
      <c r="AH11" s="29" t="n">
        <f aca="false">X11-V11</f>
        <v>0.622450000000001</v>
      </c>
    </row>
    <row r="12" customFormat="false" ht="15.75" hidden="false" customHeight="true" outlineLevel="0" collapsed="false">
      <c r="A12" s="31" t="s">
        <v>33</v>
      </c>
      <c r="B12" s="32" t="n">
        <v>196.588888888889</v>
      </c>
      <c r="C12" s="32" t="n">
        <v>0.518277060182202</v>
      </c>
      <c r="D12" s="32" t="n">
        <v>0.44</v>
      </c>
      <c r="E12" s="33" t="n">
        <v>150</v>
      </c>
      <c r="F12" s="34" t="n">
        <v>29.4223333333333</v>
      </c>
      <c r="G12" s="35" t="n">
        <v>0.983807090676162</v>
      </c>
      <c r="H12" s="36" t="n">
        <v>35.0902398098651</v>
      </c>
      <c r="I12" s="36" t="n">
        <v>0.174776024482112</v>
      </c>
      <c r="J12" s="37" t="n">
        <v>35.0902398098651</v>
      </c>
      <c r="K12" s="38" t="n">
        <v>0.174776024482112</v>
      </c>
      <c r="L12" s="39" t="n">
        <v>27.0177179170784</v>
      </c>
      <c r="M12" s="40" t="n">
        <v>0.122588853051124</v>
      </c>
      <c r="N12" s="41" t="n">
        <v>27.0177179170784</v>
      </c>
      <c r="O12" s="41" t="n">
        <v>0</v>
      </c>
      <c r="P12" s="36" t="n">
        <v>20.11283</v>
      </c>
      <c r="Q12" s="36" t="n">
        <v>0.0103350907107781</v>
      </c>
      <c r="R12" s="36" t="n">
        <v>19.62744</v>
      </c>
      <c r="S12" s="36" t="n">
        <v>0.0878295303414522</v>
      </c>
      <c r="T12" s="38" t="n">
        <v>20.11283</v>
      </c>
      <c r="U12" s="38" t="n">
        <v>0.0103350907107781</v>
      </c>
      <c r="V12" s="38" t="n">
        <v>19.62744</v>
      </c>
      <c r="W12" s="38" t="n">
        <v>0.0878295303414522</v>
      </c>
      <c r="X12" s="42" t="n">
        <v>20.2657</v>
      </c>
      <c r="Y12" s="42" t="n">
        <v>0.00582425960959796</v>
      </c>
      <c r="Z12" s="42" t="n">
        <v>19.66921</v>
      </c>
      <c r="AA12" s="42" t="n">
        <v>0.087054987795071</v>
      </c>
      <c r="AB12" s="43" t="n">
        <v>31.1500216832052</v>
      </c>
      <c r="AC12" s="44" t="n">
        <v>0</v>
      </c>
      <c r="AD12" s="45" t="n">
        <v>0.230050348374</v>
      </c>
      <c r="AE12" s="46" t="n">
        <v>0.00518762729348204</v>
      </c>
      <c r="AF12" s="47" t="n">
        <v>11.4808116832052</v>
      </c>
      <c r="AG12" s="48" t="n">
        <v>0.0872496011452199</v>
      </c>
      <c r="AH12" s="29" t="n">
        <f aca="false">X12-V12</f>
        <v>0.638259999999999</v>
      </c>
    </row>
    <row r="13" customFormat="false" ht="15.75" hidden="false" customHeight="true" outlineLevel="0" collapsed="false">
      <c r="A13" s="31" t="s">
        <v>33</v>
      </c>
      <c r="B13" s="32" t="n">
        <v>153.077777777778</v>
      </c>
      <c r="C13" s="32" t="n">
        <v>0.258736244937669</v>
      </c>
      <c r="D13" s="32" t="n">
        <v>0.44</v>
      </c>
      <c r="E13" s="33" t="n">
        <v>150</v>
      </c>
      <c r="F13" s="34" t="n">
        <v>22.8956666666667</v>
      </c>
      <c r="G13" s="35" t="n">
        <v>0.764169407638841</v>
      </c>
      <c r="H13" s="36" t="n">
        <v>35.0902398098651</v>
      </c>
      <c r="I13" s="36" t="n">
        <v>0.174776024482112</v>
      </c>
      <c r="J13" s="37" t="n">
        <v>35.0902398098651</v>
      </c>
      <c r="K13" s="38" t="n">
        <v>0.174776024482112</v>
      </c>
      <c r="L13" s="39" t="n">
        <v>29.3225899952333</v>
      </c>
      <c r="M13" s="40" t="n">
        <v>0.141330031540304</v>
      </c>
      <c r="N13" s="41" t="n">
        <v>29.3225899952333</v>
      </c>
      <c r="O13" s="41" t="n">
        <v>0</v>
      </c>
      <c r="P13" s="36" t="n">
        <v>20.11283</v>
      </c>
      <c r="Q13" s="36" t="n">
        <v>0.0103350907107781</v>
      </c>
      <c r="R13" s="36" t="n">
        <v>19.62744</v>
      </c>
      <c r="S13" s="36" t="n">
        <v>0.0878295303414522</v>
      </c>
      <c r="T13" s="38" t="n">
        <v>20.11283</v>
      </c>
      <c r="U13" s="38" t="n">
        <v>0.0103350907107781</v>
      </c>
      <c r="V13" s="38" t="n">
        <v>19.62744</v>
      </c>
      <c r="W13" s="38" t="n">
        <v>0.0878295303414522</v>
      </c>
      <c r="X13" s="42" t="n">
        <v>20.22842</v>
      </c>
      <c r="Y13" s="42" t="n">
        <v>0.0119330465514883</v>
      </c>
      <c r="Z13" s="42" t="n">
        <v>19.64383</v>
      </c>
      <c r="AA13" s="42" t="n">
        <v>0.101520885043423</v>
      </c>
      <c r="AB13" s="43" t="n">
        <v>28.0225483451768</v>
      </c>
      <c r="AC13" s="44" t="n">
        <v>0</v>
      </c>
      <c r="AD13" s="45" t="n">
        <v>0.164366212538973</v>
      </c>
      <c r="AE13" s="46" t="n">
        <v>0.00579177796845902</v>
      </c>
      <c r="AF13" s="47" t="n">
        <v>8.3787183451768</v>
      </c>
      <c r="AG13" s="48" t="n">
        <v>0.102219800919391</v>
      </c>
      <c r="AH13" s="29" t="n">
        <f aca="false">X13-V13</f>
        <v>0.60098</v>
      </c>
    </row>
    <row r="14" customFormat="false" ht="15.75" hidden="false" customHeight="true" outlineLevel="0" collapsed="false">
      <c r="A14" s="31" t="s">
        <v>33</v>
      </c>
      <c r="B14" s="32" t="n">
        <v>152.1</v>
      </c>
      <c r="C14" s="32" t="n">
        <v>0.122474487139157</v>
      </c>
      <c r="D14" s="32" t="n">
        <v>0.44</v>
      </c>
      <c r="E14" s="33" t="n">
        <v>150</v>
      </c>
      <c r="F14" s="34" t="n">
        <v>22.749</v>
      </c>
      <c r="G14" s="35" t="n">
        <v>0.75852121932194</v>
      </c>
      <c r="H14" s="36" t="n">
        <v>35.0902398098651</v>
      </c>
      <c r="I14" s="36" t="n">
        <v>0.174776024482112</v>
      </c>
      <c r="J14" s="37" t="n">
        <v>35.0902398098651</v>
      </c>
      <c r="K14" s="38" t="n">
        <v>0.174776024482112</v>
      </c>
      <c r="L14" s="39" t="n">
        <v>28.6807646337566</v>
      </c>
      <c r="M14" s="40" t="n">
        <v>0.162105460136823</v>
      </c>
      <c r="N14" s="41" t="n">
        <v>28.6807646337566</v>
      </c>
      <c r="O14" s="41" t="n">
        <v>0</v>
      </c>
      <c r="P14" s="36" t="n">
        <v>20.11283</v>
      </c>
      <c r="Q14" s="36" t="n">
        <v>0.0103350907107781</v>
      </c>
      <c r="R14" s="36" t="n">
        <v>19.62744</v>
      </c>
      <c r="S14" s="36" t="n">
        <v>0.0878295303414522</v>
      </c>
      <c r="T14" s="38" t="n">
        <v>20.11283</v>
      </c>
      <c r="U14" s="38" t="n">
        <v>0.0103350907107781</v>
      </c>
      <c r="V14" s="38" t="n">
        <v>19.62744</v>
      </c>
      <c r="W14" s="38" t="n">
        <v>0.0878295303414522</v>
      </c>
      <c r="X14" s="42" t="n">
        <v>20.24837</v>
      </c>
      <c r="Y14" s="42" t="n">
        <v>0.00685566189364625</v>
      </c>
      <c r="Z14" s="42" t="n">
        <v>19.65899</v>
      </c>
      <c r="AA14" s="42" t="n">
        <v>0.0837356489196806</v>
      </c>
      <c r="AB14" s="43" t="n">
        <v>28.8882857488752</v>
      </c>
      <c r="AC14" s="44" t="n">
        <v>0</v>
      </c>
      <c r="AD14" s="45" t="n">
        <v>0.182656921435646</v>
      </c>
      <c r="AE14" s="46" t="n">
        <v>0.0061574617842784</v>
      </c>
      <c r="AF14" s="47" t="n">
        <v>9.2292957488752</v>
      </c>
      <c r="AG14" s="48" t="n">
        <v>0.0840158258901262</v>
      </c>
      <c r="AH14" s="29" t="n">
        <f aca="false">X14-V14</f>
        <v>0.620930000000001</v>
      </c>
    </row>
    <row r="15" customFormat="false" ht="15.75" hidden="false" customHeight="true" outlineLevel="0" collapsed="false">
      <c r="A15" s="31" t="s">
        <v>33</v>
      </c>
      <c r="B15" s="32" t="n">
        <v>152.671428571429</v>
      </c>
      <c r="C15" s="32" t="n">
        <v>0.188982236504617</v>
      </c>
      <c r="D15" s="32" t="n">
        <v>0.44</v>
      </c>
      <c r="E15" s="33" t="n">
        <v>150</v>
      </c>
      <c r="F15" s="34" t="n">
        <v>22.8347142857143</v>
      </c>
      <c r="G15" s="35" t="n">
        <v>0.761681785544208</v>
      </c>
      <c r="H15" s="36" t="n">
        <v>35.0902398098651</v>
      </c>
      <c r="I15" s="36" t="n">
        <v>0.174776024482112</v>
      </c>
      <c r="J15" s="37" t="n">
        <v>35.0902398098651</v>
      </c>
      <c r="K15" s="38" t="n">
        <v>0.174776024482112</v>
      </c>
      <c r="L15" s="39" t="n">
        <v>28.6644759086093</v>
      </c>
      <c r="M15" s="40" t="n">
        <v>0.146541349232972</v>
      </c>
      <c r="N15" s="41" t="n">
        <v>28.6644759086093</v>
      </c>
      <c r="O15" s="41" t="n">
        <v>0</v>
      </c>
      <c r="P15" s="36" t="n">
        <v>20.11283</v>
      </c>
      <c r="Q15" s="36" t="n">
        <v>0.0103350907107781</v>
      </c>
      <c r="R15" s="36" t="n">
        <v>19.62744</v>
      </c>
      <c r="S15" s="36" t="n">
        <v>0.0878295303414522</v>
      </c>
      <c r="T15" s="38" t="n">
        <v>20.11283</v>
      </c>
      <c r="U15" s="38" t="n">
        <v>0.0103350907107781</v>
      </c>
      <c r="V15" s="38" t="n">
        <v>19.62744</v>
      </c>
      <c r="W15" s="38" t="n">
        <v>0.0878295303414522</v>
      </c>
      <c r="X15" s="42" t="n">
        <v>20.25208</v>
      </c>
      <c r="Y15" s="42" t="n">
        <v>0.0103405802545122</v>
      </c>
      <c r="Z15" s="42" t="n">
        <v>19.69809</v>
      </c>
      <c r="AA15" s="42" t="n">
        <v>0.100372789639424</v>
      </c>
      <c r="AB15" s="43" t="n">
        <v>28.9102981692612</v>
      </c>
      <c r="AC15" s="44" t="n">
        <v>0</v>
      </c>
      <c r="AD15" s="45" t="n">
        <v>0.183121116757066</v>
      </c>
      <c r="AE15" s="46" t="n">
        <v>0.00583045278048852</v>
      </c>
      <c r="AF15" s="47" t="n">
        <v>9.2122081692612</v>
      </c>
      <c r="AG15" s="48" t="n">
        <v>0.100904036093706</v>
      </c>
      <c r="AH15" s="29" t="n">
        <f aca="false">X15-V15</f>
        <v>0.624639999999999</v>
      </c>
    </row>
    <row r="16" customFormat="false" ht="15.75" hidden="false" customHeight="true" outlineLevel="0" collapsed="false">
      <c r="A16" s="31" t="s">
        <v>33</v>
      </c>
      <c r="B16" s="32" t="n">
        <v>209.422222222222</v>
      </c>
      <c r="C16" s="32" t="n">
        <v>0.533333333333337</v>
      </c>
      <c r="D16" s="32" t="n">
        <v>0.44</v>
      </c>
      <c r="E16" s="33" t="n">
        <v>150</v>
      </c>
      <c r="F16" s="34" t="n">
        <v>31.3473333333333</v>
      </c>
      <c r="G16" s="35" t="n">
        <v>1.04795628025972</v>
      </c>
      <c r="H16" s="36" t="n">
        <v>35.0902398098651</v>
      </c>
      <c r="I16" s="36" t="n">
        <v>0.174776024482112</v>
      </c>
      <c r="J16" s="37" t="n">
        <v>35.0902398098651</v>
      </c>
      <c r="K16" s="38" t="n">
        <v>0.174776024482112</v>
      </c>
      <c r="L16" s="39" t="n">
        <v>26.981354807852</v>
      </c>
      <c r="M16" s="40" t="n">
        <v>0.190356089959108</v>
      </c>
      <c r="N16" s="41" t="n">
        <v>26.981354807852</v>
      </c>
      <c r="O16" s="41" t="n">
        <v>0</v>
      </c>
      <c r="P16" s="36" t="n">
        <v>20.11283</v>
      </c>
      <c r="Q16" s="36" t="n">
        <v>0.0103350907107781</v>
      </c>
      <c r="R16" s="36" t="n">
        <v>19.62744</v>
      </c>
      <c r="S16" s="36" t="n">
        <v>0.0878295303414522</v>
      </c>
      <c r="T16" s="38" t="n">
        <v>20.11283</v>
      </c>
      <c r="U16" s="38" t="n">
        <v>0.0103350907107781</v>
      </c>
      <c r="V16" s="38" t="n">
        <v>19.62744</v>
      </c>
      <c r="W16" s="38" t="n">
        <v>0.0878295303414522</v>
      </c>
      <c r="X16" s="42" t="n">
        <v>20.28013</v>
      </c>
      <c r="Y16" s="42" t="n">
        <v>0.00731929641427413</v>
      </c>
      <c r="Z16" s="42" t="n">
        <v>19.64037</v>
      </c>
      <c r="AA16" s="42" t="n">
        <v>0.0839343916401374</v>
      </c>
      <c r="AB16" s="43" t="n">
        <v>31.1998611310844</v>
      </c>
      <c r="AC16" s="44" t="n">
        <v>0</v>
      </c>
      <c r="AD16" s="45" t="n">
        <v>0.231086622546632</v>
      </c>
      <c r="AE16" s="46" t="n">
        <v>0.00664041893542356</v>
      </c>
      <c r="AF16" s="47" t="n">
        <v>11.5594911310844</v>
      </c>
      <c r="AG16" s="48" t="n">
        <v>0.0842529180503559</v>
      </c>
      <c r="AH16" s="29" t="n">
        <f aca="false">X16-V16</f>
        <v>0.65269</v>
      </c>
    </row>
    <row r="17" customFormat="false" ht="15.75" hidden="false" customHeight="true" outlineLevel="0" collapsed="false">
      <c r="A17" s="31" t="s">
        <v>33</v>
      </c>
      <c r="B17" s="32" t="n">
        <v>214.8</v>
      </c>
      <c r="C17" s="32" t="n">
        <v>2.05426385841742</v>
      </c>
      <c r="D17" s="32" t="n">
        <v>0.44</v>
      </c>
      <c r="E17" s="33" t="n">
        <v>150</v>
      </c>
      <c r="F17" s="34" t="n">
        <v>32.154</v>
      </c>
      <c r="G17" s="35" t="n">
        <v>1.11504109520591</v>
      </c>
      <c r="H17" s="36" t="n">
        <v>35.0902398098651</v>
      </c>
      <c r="I17" s="36" t="n">
        <v>0.174776024482112</v>
      </c>
      <c r="J17" s="37" t="n">
        <v>35.0902398098651</v>
      </c>
      <c r="K17" s="38" t="n">
        <v>0.174776024482112</v>
      </c>
      <c r="L17" s="39" t="n">
        <v>26.715577675768</v>
      </c>
      <c r="M17" s="40" t="n">
        <v>0.146225289946521</v>
      </c>
      <c r="N17" s="41" t="n">
        <v>26.715577675768</v>
      </c>
      <c r="O17" s="41" t="n">
        <v>0</v>
      </c>
      <c r="P17" s="36" t="n">
        <v>20.11283</v>
      </c>
      <c r="Q17" s="36" t="n">
        <v>0.0103350907107781</v>
      </c>
      <c r="R17" s="36" t="n">
        <v>19.62744</v>
      </c>
      <c r="S17" s="36" t="n">
        <v>0.0878295303414522</v>
      </c>
      <c r="T17" s="38" t="n">
        <v>20.11283</v>
      </c>
      <c r="U17" s="38" t="n">
        <v>0.0103350907107781</v>
      </c>
      <c r="V17" s="38" t="n">
        <v>19.62744</v>
      </c>
      <c r="W17" s="38" t="n">
        <v>0.0878295303414522</v>
      </c>
      <c r="X17" s="42" t="n">
        <v>20.30199</v>
      </c>
      <c r="Y17" s="42" t="n">
        <v>0.0112663614357069</v>
      </c>
      <c r="Z17" s="42" t="n">
        <v>19.6456</v>
      </c>
      <c r="AA17" s="42" t="n">
        <v>0.0885705029905559</v>
      </c>
      <c r="AB17" s="43" t="n">
        <v>31.564733120263</v>
      </c>
      <c r="AC17" s="44" t="n">
        <v>0</v>
      </c>
      <c r="AD17" s="45" t="n">
        <v>0.238660726728423</v>
      </c>
      <c r="AE17" s="46" t="n">
        <v>0.00563422791161685</v>
      </c>
      <c r="AF17" s="47" t="n">
        <v>11.919133120263</v>
      </c>
      <c r="AG17" s="48" t="n">
        <v>0.0892841805696847</v>
      </c>
      <c r="AH17" s="29" t="n">
        <f aca="false">X17-V17</f>
        <v>0.67455</v>
      </c>
    </row>
    <row r="18" customFormat="false" ht="15.75" hidden="false" customHeight="true" outlineLevel="0" collapsed="false">
      <c r="A18" s="31" t="s">
        <v>33</v>
      </c>
      <c r="B18" s="32" t="n">
        <v>213.122222222222</v>
      </c>
      <c r="C18" s="32" t="n">
        <v>0.607819417627009</v>
      </c>
      <c r="D18" s="32" t="n">
        <v>0.44</v>
      </c>
      <c r="E18" s="33" t="n">
        <v>150</v>
      </c>
      <c r="F18" s="34" t="n">
        <v>31.9023333333333</v>
      </c>
      <c r="G18" s="35" t="n">
        <v>1.0672963054547</v>
      </c>
      <c r="H18" s="36" t="n">
        <v>35.0902398098651</v>
      </c>
      <c r="I18" s="36" t="n">
        <v>0.174776024482112</v>
      </c>
      <c r="J18" s="37" t="n">
        <v>35.0902398098651</v>
      </c>
      <c r="K18" s="38" t="n">
        <v>0.174776024482112</v>
      </c>
      <c r="L18" s="39" t="n">
        <v>26.8290576165143</v>
      </c>
      <c r="M18" s="40" t="n">
        <v>0.161538798360623</v>
      </c>
      <c r="N18" s="41" t="n">
        <v>26.8290576165143</v>
      </c>
      <c r="O18" s="41" t="n">
        <v>0</v>
      </c>
      <c r="P18" s="36" t="n">
        <v>20.11283</v>
      </c>
      <c r="Q18" s="36" t="n">
        <v>0.0103350907107781</v>
      </c>
      <c r="R18" s="36" t="n">
        <v>19.62744</v>
      </c>
      <c r="S18" s="36" t="n">
        <v>0.0878295303414522</v>
      </c>
      <c r="T18" s="38" t="n">
        <v>20.11283</v>
      </c>
      <c r="U18" s="38" t="n">
        <v>0.0103350907107781</v>
      </c>
      <c r="V18" s="38" t="n">
        <v>19.62744</v>
      </c>
      <c r="W18" s="38" t="n">
        <v>0.0878295303414522</v>
      </c>
      <c r="X18" s="42" t="n">
        <v>20.29087</v>
      </c>
      <c r="Y18" s="42" t="n">
        <v>0.00509981372208868</v>
      </c>
      <c r="Z18" s="42" t="n">
        <v>19.67961</v>
      </c>
      <c r="AA18" s="42" t="n">
        <v>0.0707778277428747</v>
      </c>
      <c r="AB18" s="43" t="n">
        <v>31.4088118534112</v>
      </c>
      <c r="AC18" s="44" t="n">
        <v>0</v>
      </c>
      <c r="AD18" s="45" t="n">
        <v>0.235426780726311</v>
      </c>
      <c r="AE18" s="46" t="n">
        <v>0.00597448629724135</v>
      </c>
      <c r="AF18" s="47" t="n">
        <v>11.7292018534112</v>
      </c>
      <c r="AG18" s="48" t="n">
        <v>0.0709613204499469</v>
      </c>
      <c r="AH18" s="29" t="n">
        <f aca="false">X18-V18</f>
        <v>0.663430000000002</v>
      </c>
    </row>
    <row r="19" customFormat="false" ht="15.75" hidden="false" customHeight="true" outlineLevel="0" collapsed="false">
      <c r="A19" s="31" t="s">
        <v>33</v>
      </c>
      <c r="B19" s="32" t="n">
        <v>219.888888888889</v>
      </c>
      <c r="C19" s="32" t="n">
        <v>0.641179468722378</v>
      </c>
      <c r="D19" s="32" t="n">
        <v>0.44</v>
      </c>
      <c r="E19" s="33" t="n">
        <v>150</v>
      </c>
      <c r="F19" s="34" t="n">
        <v>32.9173333333333</v>
      </c>
      <c r="G19" s="35" t="n">
        <v>1.10143469584233</v>
      </c>
      <c r="H19" s="36" t="n">
        <v>35.0902398098651</v>
      </c>
      <c r="I19" s="36" t="n">
        <v>0.174776024482112</v>
      </c>
      <c r="J19" s="37" t="n">
        <v>35.0902398098651</v>
      </c>
      <c r="K19" s="38" t="n">
        <v>0.174776024482112</v>
      </c>
      <c r="L19" s="39" t="n">
        <v>26.6119385030985</v>
      </c>
      <c r="M19" s="40" t="n">
        <v>0.122507477778725</v>
      </c>
      <c r="N19" s="41" t="n">
        <v>26.6119385030985</v>
      </c>
      <c r="O19" s="41" t="n">
        <v>0</v>
      </c>
      <c r="P19" s="36" t="n">
        <v>20.11283</v>
      </c>
      <c r="Q19" s="36" t="n">
        <v>0.0103350907107781</v>
      </c>
      <c r="R19" s="36" t="n">
        <v>19.62744</v>
      </c>
      <c r="S19" s="36" t="n">
        <v>0.0878295303414522</v>
      </c>
      <c r="T19" s="38" t="n">
        <v>20.11283</v>
      </c>
      <c r="U19" s="38" t="n">
        <v>0.0103350907107781</v>
      </c>
      <c r="V19" s="38" t="n">
        <v>19.62744</v>
      </c>
      <c r="W19" s="38" t="n">
        <v>0.0878295303414522</v>
      </c>
      <c r="X19" s="42" t="n">
        <v>20.28818</v>
      </c>
      <c r="Y19" s="42" t="n">
        <v>0.0129670968223421</v>
      </c>
      <c r="Z19" s="42" t="n">
        <v>19.67165</v>
      </c>
      <c r="AA19" s="42" t="n">
        <v>0.06852753096384</v>
      </c>
      <c r="AB19" s="43" t="n">
        <v>31.7073079804802</v>
      </c>
      <c r="AC19" s="44" t="n">
        <v>0</v>
      </c>
      <c r="AD19" s="45" t="n">
        <v>0.241614230985765</v>
      </c>
      <c r="AE19" s="46" t="n">
        <v>0.00514362089000803</v>
      </c>
      <c r="AF19" s="47" t="n">
        <v>12.0356579804802</v>
      </c>
      <c r="AG19" s="48" t="n">
        <v>0.0697435882357658</v>
      </c>
      <c r="AH19" s="29" t="n">
        <f aca="false">X19-V19</f>
        <v>0.660740000000001</v>
      </c>
    </row>
    <row r="20" customFormat="false" ht="15.75" hidden="false" customHeight="true" outlineLevel="0" collapsed="false">
      <c r="A20" s="31" t="s">
        <v>33</v>
      </c>
      <c r="B20" s="32" t="n">
        <v>231.8</v>
      </c>
      <c r="C20" s="32" t="n">
        <v>0.367423461417476</v>
      </c>
      <c r="D20" s="32" t="n">
        <v>0.44</v>
      </c>
      <c r="E20" s="33" t="n">
        <v>150</v>
      </c>
      <c r="F20" s="34" t="n">
        <v>34.704</v>
      </c>
      <c r="G20" s="35" t="n">
        <v>1.15810717096986</v>
      </c>
      <c r="H20" s="36" t="n">
        <v>35.0902398098651</v>
      </c>
      <c r="I20" s="36" t="n">
        <v>0.174776024482112</v>
      </c>
      <c r="J20" s="37" t="n">
        <v>35.0902398098651</v>
      </c>
      <c r="K20" s="38" t="n">
        <v>0.174776024482112</v>
      </c>
      <c r="L20" s="39" t="n">
        <v>25.1621502023922</v>
      </c>
      <c r="M20" s="40" t="n">
        <v>0.135695798811054</v>
      </c>
      <c r="N20" s="41" t="n">
        <v>25.1621502023922</v>
      </c>
      <c r="O20" s="41" t="n">
        <v>0</v>
      </c>
      <c r="P20" s="36" t="n">
        <v>20.11283</v>
      </c>
      <c r="Q20" s="36" t="n">
        <v>0.0103350907107781</v>
      </c>
      <c r="R20" s="36" t="n">
        <v>19.62744</v>
      </c>
      <c r="S20" s="36" t="n">
        <v>0.0878295303414522</v>
      </c>
      <c r="T20" s="38" t="n">
        <v>20.11283</v>
      </c>
      <c r="U20" s="38" t="n">
        <v>0.0103350907107781</v>
      </c>
      <c r="V20" s="38" t="n">
        <v>19.62744</v>
      </c>
      <c r="W20" s="38" t="n">
        <v>0.0878295303414522</v>
      </c>
      <c r="X20" s="42" t="n">
        <v>20.29592</v>
      </c>
      <c r="Y20" s="42" t="n">
        <v>0.0104300335569926</v>
      </c>
      <c r="Z20" s="42" t="n">
        <v>19.64562</v>
      </c>
      <c r="AA20" s="42" t="n">
        <v>0.0741128032124002</v>
      </c>
      <c r="AB20" s="43" t="n">
        <v>33.7215222073096</v>
      </c>
      <c r="AC20" s="44" t="n">
        <v>0</v>
      </c>
      <c r="AD20" s="45" t="n">
        <v>0.282930229638437</v>
      </c>
      <c r="AE20" s="46" t="n">
        <v>0.00526403609652257</v>
      </c>
      <c r="AF20" s="47" t="n">
        <v>14.0759022073096</v>
      </c>
      <c r="AG20" s="48" t="n">
        <v>0.0748431239326629</v>
      </c>
      <c r="AH20" s="29" t="n">
        <f aca="false">X20-V20</f>
        <v>0.668479999999999</v>
      </c>
    </row>
    <row r="21" customFormat="false" ht="15.75" hidden="false" customHeight="true" outlineLevel="0" collapsed="false">
      <c r="A21" s="31" t="s">
        <v>33</v>
      </c>
      <c r="B21" s="32" t="n">
        <v>235.7</v>
      </c>
      <c r="C21" s="32" t="n">
        <v>0.295803989154977</v>
      </c>
      <c r="D21" s="32" t="n">
        <v>0.44</v>
      </c>
      <c r="E21" s="33" t="n">
        <v>150</v>
      </c>
      <c r="F21" s="34" t="n">
        <v>35.289</v>
      </c>
      <c r="G21" s="35" t="n">
        <v>1.17713342337024</v>
      </c>
      <c r="H21" s="36" t="n">
        <v>35.0902398098651</v>
      </c>
      <c r="I21" s="36" t="n">
        <v>0.174776024482112</v>
      </c>
      <c r="J21" s="37" t="n">
        <v>35.0902398098651</v>
      </c>
      <c r="K21" s="38" t="n">
        <v>0.174776024482112</v>
      </c>
      <c r="L21" s="39" t="n">
        <v>25.1512773488764</v>
      </c>
      <c r="M21" s="40" t="n">
        <v>0.173522791373738</v>
      </c>
      <c r="N21" s="41" t="n">
        <v>25.1512773488764</v>
      </c>
      <c r="O21" s="41" t="n">
        <v>0</v>
      </c>
      <c r="P21" s="36" t="n">
        <v>20.11283</v>
      </c>
      <c r="Q21" s="36" t="n">
        <v>0.0103350907107781</v>
      </c>
      <c r="R21" s="36" t="n">
        <v>19.62744</v>
      </c>
      <c r="S21" s="36" t="n">
        <v>0.0878295303414522</v>
      </c>
      <c r="T21" s="38" t="n">
        <v>20.11283</v>
      </c>
      <c r="U21" s="38" t="n">
        <v>0.0103350907107781</v>
      </c>
      <c r="V21" s="38" t="n">
        <v>19.62744</v>
      </c>
      <c r="W21" s="38" t="n">
        <v>0.0878295303414522</v>
      </c>
      <c r="X21" s="42" t="n">
        <v>20.31586</v>
      </c>
      <c r="Y21" s="42" t="n">
        <v>0.00972452569537538</v>
      </c>
      <c r="Z21" s="42" t="n">
        <v>19.64072</v>
      </c>
      <c r="AA21" s="42" t="n">
        <v>0.0876585283928493</v>
      </c>
      <c r="AB21" s="43" t="n">
        <v>33.7367824233784</v>
      </c>
      <c r="AC21" s="44" t="n">
        <v>0</v>
      </c>
      <c r="AD21" s="45" t="n">
        <v>0.283240083705399</v>
      </c>
      <c r="AE21" s="46" t="n">
        <v>0.00609905098712958</v>
      </c>
      <c r="AF21" s="47" t="n">
        <v>14.0960624233784</v>
      </c>
      <c r="AG21" s="48" t="n">
        <v>0.0881962811007357</v>
      </c>
      <c r="AH21" s="29" t="n">
        <f aca="false">X21-V21</f>
        <v>0.688420000000001</v>
      </c>
    </row>
    <row r="22" customFormat="false" ht="15.75" hidden="false" customHeight="true" outlineLevel="0" collapsed="false">
      <c r="A22" s="31" t="s">
        <v>33</v>
      </c>
      <c r="B22" s="32" t="n">
        <v>235.633333333333</v>
      </c>
      <c r="C22" s="32" t="n">
        <v>0.254950975679639</v>
      </c>
      <c r="D22" s="32" t="n">
        <v>0.44</v>
      </c>
      <c r="E22" s="33" t="n">
        <v>150</v>
      </c>
      <c r="F22" s="34" t="n">
        <v>35.279</v>
      </c>
      <c r="G22" s="35" t="n">
        <v>1.17658601229779</v>
      </c>
      <c r="H22" s="36" t="n">
        <v>35.0902398098651</v>
      </c>
      <c r="I22" s="36" t="n">
        <v>0.174776024482112</v>
      </c>
      <c r="J22" s="37" t="n">
        <v>35.0902398098651</v>
      </c>
      <c r="K22" s="38" t="n">
        <v>0.174776024482112</v>
      </c>
      <c r="L22" s="39" t="n">
        <v>25.1898246168928</v>
      </c>
      <c r="M22" s="40" t="n">
        <v>0.158795149765132</v>
      </c>
      <c r="N22" s="41" t="n">
        <v>25.1898246168928</v>
      </c>
      <c r="O22" s="41" t="n">
        <v>0</v>
      </c>
      <c r="P22" s="36" t="n">
        <v>20.11283</v>
      </c>
      <c r="Q22" s="36" t="n">
        <v>0.0103350907107781</v>
      </c>
      <c r="R22" s="36" t="n">
        <v>19.62744</v>
      </c>
      <c r="S22" s="36" t="n">
        <v>0.0878295303414522</v>
      </c>
      <c r="T22" s="38" t="n">
        <v>20.11283</v>
      </c>
      <c r="U22" s="38" t="n">
        <v>0.0103350907107781</v>
      </c>
      <c r="V22" s="38" t="n">
        <v>19.62744</v>
      </c>
      <c r="W22" s="38" t="n">
        <v>0.0878295303414522</v>
      </c>
      <c r="X22" s="42" t="n">
        <v>20.31211</v>
      </c>
      <c r="Y22" s="42" t="n">
        <v>0.0129256682612542</v>
      </c>
      <c r="Z22" s="42" t="n">
        <v>19.63929</v>
      </c>
      <c r="AA22" s="42" t="n">
        <v>0.0884604708330222</v>
      </c>
      <c r="AB22" s="43" t="n">
        <v>33.6826920843927</v>
      </c>
      <c r="AC22" s="44" t="n">
        <v>0</v>
      </c>
      <c r="AD22" s="45" t="n">
        <v>0.282141565478527</v>
      </c>
      <c r="AE22" s="46" t="n">
        <v>0.00576738484260599</v>
      </c>
      <c r="AF22" s="47" t="n">
        <v>14.0434020843927</v>
      </c>
      <c r="AG22" s="48" t="n">
        <v>0.089399819910333</v>
      </c>
      <c r="AH22" s="29" t="n">
        <f aca="false">X22-V22</f>
        <v>0.684670000000001</v>
      </c>
    </row>
    <row r="23" customFormat="false" ht="15.75" hidden="false" customHeight="true" outlineLevel="0" collapsed="false">
      <c r="A23" s="31" t="s">
        <v>33</v>
      </c>
      <c r="B23" s="32" t="n">
        <v>233.25</v>
      </c>
      <c r="C23" s="32" t="n">
        <v>0.501426536422411</v>
      </c>
      <c r="D23" s="32" t="n">
        <v>0.44</v>
      </c>
      <c r="E23" s="33" t="n">
        <v>150</v>
      </c>
      <c r="F23" s="34" t="n">
        <v>34.9215</v>
      </c>
      <c r="G23" s="35" t="n">
        <v>1.16646826890195</v>
      </c>
      <c r="H23" s="36" t="n">
        <v>35.0902398098651</v>
      </c>
      <c r="I23" s="36" t="n">
        <v>0.174776024482112</v>
      </c>
      <c r="J23" s="37" t="n">
        <v>35.0902398098651</v>
      </c>
      <c r="K23" s="38" t="n">
        <v>0.174776024482112</v>
      </c>
      <c r="L23" s="39" t="n">
        <v>25.2830457563581</v>
      </c>
      <c r="M23" s="40" t="n">
        <v>0.16820296520217</v>
      </c>
      <c r="N23" s="41" t="n">
        <v>25.2830457563581</v>
      </c>
      <c r="O23" s="41" t="n">
        <v>0</v>
      </c>
      <c r="P23" s="36" t="n">
        <v>20.11283</v>
      </c>
      <c r="Q23" s="36" t="n">
        <v>0.0103350907107781</v>
      </c>
      <c r="R23" s="36" t="n">
        <v>19.62744</v>
      </c>
      <c r="S23" s="36" t="n">
        <v>0.0878295303414522</v>
      </c>
      <c r="T23" s="38" t="n">
        <v>20.11283</v>
      </c>
      <c r="U23" s="38" t="n">
        <v>0.0103350907107781</v>
      </c>
      <c r="V23" s="38" t="n">
        <v>19.62744</v>
      </c>
      <c r="W23" s="38" t="n">
        <v>0.0878295303414522</v>
      </c>
      <c r="X23" s="42" t="n">
        <v>20.32345</v>
      </c>
      <c r="Y23" s="42" t="n">
        <v>0.0126670635902717</v>
      </c>
      <c r="Z23" s="42" t="n">
        <v>19.64535</v>
      </c>
      <c r="AA23" s="42" t="n">
        <v>0.0879642569456488</v>
      </c>
      <c r="AB23" s="43" t="n">
        <v>33.5520112511988</v>
      </c>
      <c r="AC23" s="44" t="n">
        <v>0</v>
      </c>
      <c r="AD23" s="45" t="n">
        <v>0.27948495384035</v>
      </c>
      <c r="AE23" s="46" t="n">
        <v>0.00598798134642616</v>
      </c>
      <c r="AF23" s="47" t="n">
        <v>13.9066612511988</v>
      </c>
      <c r="AG23" s="48" t="n">
        <v>0.0888716208921617</v>
      </c>
      <c r="AH23" s="29" t="n">
        <f aca="false">X23-V23</f>
        <v>0.696010000000001</v>
      </c>
    </row>
    <row r="24" customFormat="false" ht="15.75" hidden="false" customHeight="true" outlineLevel="0" collapsed="false">
      <c r="A24" s="31" t="s">
        <v>33</v>
      </c>
      <c r="B24" s="32" t="n">
        <v>238</v>
      </c>
      <c r="C24" s="32" t="n">
        <v>0.206155281280881</v>
      </c>
      <c r="D24" s="32" t="n">
        <v>0.44</v>
      </c>
      <c r="E24" s="33" t="n">
        <v>150</v>
      </c>
      <c r="F24" s="34" t="n">
        <v>35.634</v>
      </c>
      <c r="G24" s="35" t="n">
        <v>1.18820097523694</v>
      </c>
      <c r="H24" s="36" t="n">
        <v>35.0902398098651</v>
      </c>
      <c r="I24" s="36" t="n">
        <v>0.174776024482112</v>
      </c>
      <c r="J24" s="37" t="n">
        <v>35.0902398098651</v>
      </c>
      <c r="K24" s="38" t="n">
        <v>0.174776024482112</v>
      </c>
      <c r="L24" s="39" t="n">
        <v>25.283353756392</v>
      </c>
      <c r="M24" s="40" t="n">
        <v>0.164318827506585</v>
      </c>
      <c r="N24" s="41" t="n">
        <v>25.2069882147191</v>
      </c>
      <c r="O24" s="41" t="n">
        <v>0.165895651803729</v>
      </c>
      <c r="P24" s="36" t="n">
        <v>20.11283</v>
      </c>
      <c r="Q24" s="36" t="n">
        <v>0.0103350907107781</v>
      </c>
      <c r="R24" s="36" t="n">
        <v>19.62744</v>
      </c>
      <c r="S24" s="36" t="n">
        <v>0.0878295303414522</v>
      </c>
      <c r="T24" s="38" t="n">
        <v>20.11283</v>
      </c>
      <c r="U24" s="38" t="n">
        <v>0.0103350907107781</v>
      </c>
      <c r="V24" s="38" t="n">
        <v>19.62744</v>
      </c>
      <c r="W24" s="38" t="n">
        <v>0.0878295303414522</v>
      </c>
      <c r="X24" s="42" t="n">
        <v>20.3164</v>
      </c>
      <c r="Y24" s="42" t="n">
        <v>0.0109135695352162</v>
      </c>
      <c r="Z24" s="42" t="n">
        <v>19.65614</v>
      </c>
      <c r="AA24" s="42" t="n">
        <v>0.0855163399590976</v>
      </c>
      <c r="AB24" s="43" t="n">
        <v>34.09494</v>
      </c>
      <c r="AC24" s="44" t="n">
        <v>0.012245341971541</v>
      </c>
      <c r="AD24" s="45" t="n">
        <v>0.279476176469905</v>
      </c>
      <c r="AE24" s="46" t="n">
        <v>0.00589977246452637</v>
      </c>
      <c r="AF24" s="47" t="n">
        <v>14.4388</v>
      </c>
      <c r="AG24" s="48" t="n">
        <v>0.0862099205428236</v>
      </c>
      <c r="AH24" s="29" t="n">
        <f aca="false">X24-V24</f>
        <v>0.688960000000002</v>
      </c>
    </row>
    <row r="25" customFormat="false" ht="15.75" hidden="false" customHeight="true" outlineLevel="0" collapsed="false">
      <c r="A25" s="31" t="s">
        <v>33</v>
      </c>
      <c r="B25" s="32" t="n">
        <v>235.444444444444</v>
      </c>
      <c r="C25" s="32" t="n">
        <v>0.300462606288667</v>
      </c>
      <c r="D25" s="32" t="n">
        <v>0.44</v>
      </c>
      <c r="E25" s="33" t="n">
        <v>150</v>
      </c>
      <c r="F25" s="34" t="n">
        <v>35.2506666666667</v>
      </c>
      <c r="G25" s="35" t="n">
        <v>1.17588302470336</v>
      </c>
      <c r="H25" s="36" t="n">
        <v>35.0902398098651</v>
      </c>
      <c r="I25" s="36" t="n">
        <v>0.174776024482112</v>
      </c>
      <c r="J25" s="37" t="n">
        <v>35.0902398098651</v>
      </c>
      <c r="K25" s="38" t="n">
        <v>0.174776024482112</v>
      </c>
      <c r="L25" s="39" t="n">
        <v>25.3124463105309</v>
      </c>
      <c r="M25" s="40" t="n">
        <v>0.189388033598088</v>
      </c>
      <c r="N25" s="41" t="n">
        <v>25.2069882147191</v>
      </c>
      <c r="O25" s="41" t="n">
        <v>0.165895651803729</v>
      </c>
      <c r="P25" s="36" t="n">
        <v>20.11283</v>
      </c>
      <c r="Q25" s="36" t="n">
        <v>0.0103350907107781</v>
      </c>
      <c r="R25" s="36" t="n">
        <v>19.62744</v>
      </c>
      <c r="S25" s="36" t="n">
        <v>0.0878295303414522</v>
      </c>
      <c r="T25" s="38" t="n">
        <v>20.11283</v>
      </c>
      <c r="U25" s="38" t="n">
        <v>0.0103350907107781</v>
      </c>
      <c r="V25" s="38" t="n">
        <v>19.62744</v>
      </c>
      <c r="W25" s="38" t="n">
        <v>0.0878295303414522</v>
      </c>
      <c r="X25" s="42" t="n">
        <v>20.30938</v>
      </c>
      <c r="Y25" s="42" t="n">
        <v>0.00940380773942084</v>
      </c>
      <c r="Z25" s="42" t="n">
        <v>19.64421</v>
      </c>
      <c r="AA25" s="42" t="n">
        <v>0.0736941849809067</v>
      </c>
      <c r="AB25" s="43" t="n">
        <v>34.09494</v>
      </c>
      <c r="AC25" s="44" t="n">
        <v>0.012245341971541</v>
      </c>
      <c r="AD25" s="45" t="n">
        <v>0.278647098233434</v>
      </c>
      <c r="AE25" s="46" t="n">
        <v>0.00648369334422896</v>
      </c>
      <c r="AF25" s="47" t="n">
        <v>14.45073</v>
      </c>
      <c r="AG25" s="48" t="n">
        <v>0.0742917525705249</v>
      </c>
      <c r="AH25" s="29" t="n">
        <f aca="false">X25-V25</f>
        <v>0.681940000000001</v>
      </c>
    </row>
    <row r="26" customFormat="false" ht="15.75" hidden="false" customHeight="true" outlineLevel="0" collapsed="false">
      <c r="A26" s="31" t="s">
        <v>33</v>
      </c>
      <c r="B26" s="32" t="n">
        <v>240.511111111111</v>
      </c>
      <c r="C26" s="32" t="n">
        <v>0.220479275922043</v>
      </c>
      <c r="D26" s="32" t="n">
        <v>0.44</v>
      </c>
      <c r="E26" s="33" t="n">
        <v>150</v>
      </c>
      <c r="F26" s="34" t="n">
        <v>36.0106666666667</v>
      </c>
      <c r="G26" s="35" t="n">
        <v>1.20080939849736</v>
      </c>
      <c r="H26" s="36" t="n">
        <v>35.0902398098651</v>
      </c>
      <c r="I26" s="36" t="n">
        <v>0.174776024482112</v>
      </c>
      <c r="J26" s="37" t="n">
        <v>35.0902398098651</v>
      </c>
      <c r="K26" s="38" t="n">
        <v>0.174776024482112</v>
      </c>
      <c r="L26" s="39" t="n">
        <v>25.1971504142601</v>
      </c>
      <c r="M26" s="40" t="n">
        <v>0.143712759754467</v>
      </c>
      <c r="N26" s="41" t="n">
        <v>25.2069882147191</v>
      </c>
      <c r="O26" s="41" t="n">
        <v>0.165895651803729</v>
      </c>
      <c r="P26" s="36" t="n">
        <v>20.11283</v>
      </c>
      <c r="Q26" s="36" t="n">
        <v>0.0103350907107781</v>
      </c>
      <c r="R26" s="36" t="n">
        <v>19.62744</v>
      </c>
      <c r="S26" s="36" t="n">
        <v>0.0878295303414522</v>
      </c>
      <c r="T26" s="38" t="n">
        <v>20.11283</v>
      </c>
      <c r="U26" s="38" t="n">
        <v>0.0103350907107781</v>
      </c>
      <c r="V26" s="38" t="n">
        <v>19.62744</v>
      </c>
      <c r="W26" s="38" t="n">
        <v>0.0878295303414522</v>
      </c>
      <c r="X26" s="42" t="n">
        <v>20.33175</v>
      </c>
      <c r="Y26" s="42" t="n">
        <v>0.00798176045744348</v>
      </c>
      <c r="Z26" s="42" t="n">
        <v>19.67957</v>
      </c>
      <c r="AA26" s="42" t="n">
        <v>0.0605545547419847</v>
      </c>
      <c r="AB26" s="43" t="n">
        <v>34.09494</v>
      </c>
      <c r="AC26" s="44" t="n">
        <v>0.012245341971541</v>
      </c>
      <c r="AD26" s="45" t="n">
        <v>0.281932795250483</v>
      </c>
      <c r="AE26" s="46" t="n">
        <v>0.00543734974274245</v>
      </c>
      <c r="AF26" s="47" t="n">
        <v>14.41537</v>
      </c>
      <c r="AG26" s="48" t="n">
        <v>0.0610783316733523</v>
      </c>
      <c r="AH26" s="29" t="n">
        <f aca="false">X26-V26</f>
        <v>0.70431</v>
      </c>
    </row>
    <row r="27" customFormat="false" ht="15.75" hidden="false" customHeight="true" outlineLevel="0" collapsed="false">
      <c r="A27" s="31" t="s">
        <v>33</v>
      </c>
      <c r="B27" s="32" t="n">
        <v>242.277777777778</v>
      </c>
      <c r="C27" s="32" t="n">
        <v>0.139443337755677</v>
      </c>
      <c r="D27" s="32" t="n">
        <v>0.44</v>
      </c>
      <c r="E27" s="33" t="n">
        <v>150</v>
      </c>
      <c r="F27" s="34" t="n">
        <v>36.2756666666667</v>
      </c>
      <c r="G27" s="35" t="n">
        <v>1.20936912535844</v>
      </c>
      <c r="H27" s="36" t="n">
        <v>35.0902398098651</v>
      </c>
      <c r="I27" s="36" t="n">
        <v>0.174776024482112</v>
      </c>
      <c r="J27" s="37" t="n">
        <v>35.0902398098651</v>
      </c>
      <c r="K27" s="38" t="n">
        <v>0.174776024482112</v>
      </c>
      <c r="L27" s="39" t="n">
        <v>25.1744423833907</v>
      </c>
      <c r="M27" s="40" t="n">
        <v>0.114151932007597</v>
      </c>
      <c r="N27" s="41" t="n">
        <v>25.2069882147191</v>
      </c>
      <c r="O27" s="41" t="n">
        <v>0.165895651803729</v>
      </c>
      <c r="P27" s="36" t="n">
        <v>20.11283</v>
      </c>
      <c r="Q27" s="36" t="n">
        <v>0.0103350907107781</v>
      </c>
      <c r="R27" s="36" t="n">
        <v>19.62744</v>
      </c>
      <c r="S27" s="36" t="n">
        <v>0.0878295303414522</v>
      </c>
      <c r="T27" s="38" t="n">
        <v>20.11283</v>
      </c>
      <c r="U27" s="38" t="n">
        <v>0.0103350907107781</v>
      </c>
      <c r="V27" s="38" t="n">
        <v>19.62744</v>
      </c>
      <c r="W27" s="38" t="n">
        <v>0.0878295303414522</v>
      </c>
      <c r="X27" s="42" t="n">
        <v>20.32595</v>
      </c>
      <c r="Y27" s="42" t="n">
        <v>0.0119580307743382</v>
      </c>
      <c r="Z27" s="42" t="n">
        <v>19.60485</v>
      </c>
      <c r="AA27" s="42" t="n">
        <v>0.0917262912146782</v>
      </c>
      <c r="AB27" s="43" t="n">
        <v>34.09494</v>
      </c>
      <c r="AC27" s="44" t="n">
        <v>0.012245341971541</v>
      </c>
      <c r="AD27" s="45" t="n">
        <v>0.282579927643776</v>
      </c>
      <c r="AE27" s="46" t="n">
        <v>0.00483229586360049</v>
      </c>
      <c r="AF27" s="47" t="n">
        <v>14.49009</v>
      </c>
      <c r="AG27" s="48" t="n">
        <v>0.0925024702372859</v>
      </c>
      <c r="AH27" s="29" t="n">
        <f aca="false">X27-V27</f>
        <v>0.698509999999999</v>
      </c>
    </row>
    <row r="28" customFormat="false" ht="15.75" hidden="false" customHeight="true" outlineLevel="0" collapsed="false">
      <c r="A28" s="31" t="s">
        <v>33</v>
      </c>
      <c r="B28" s="32" t="n">
        <v>240.577777777778</v>
      </c>
      <c r="C28" s="32" t="n">
        <v>0.277388616284886</v>
      </c>
      <c r="D28" s="32" t="n">
        <v>0.758928571428571</v>
      </c>
      <c r="E28" s="33" t="n">
        <v>150</v>
      </c>
      <c r="F28" s="34" t="n">
        <v>35.9728273809524</v>
      </c>
      <c r="G28" s="35" t="n">
        <v>1.19981138320364</v>
      </c>
      <c r="H28" s="36" t="n">
        <v>35.0902398098651</v>
      </c>
      <c r="I28" s="36" t="n">
        <v>0.174776024482112</v>
      </c>
      <c r="J28" s="37" t="n">
        <v>35.0902398098651</v>
      </c>
      <c r="K28" s="38" t="n">
        <v>0.174776024482112</v>
      </c>
      <c r="L28" s="39" t="n">
        <v>25.0818510955312</v>
      </c>
      <c r="M28" s="40" t="n">
        <v>0.166078830610651</v>
      </c>
      <c r="N28" s="41" t="n">
        <v>25.2069882147191</v>
      </c>
      <c r="O28" s="41" t="n">
        <v>0.165895651803729</v>
      </c>
      <c r="P28" s="36" t="n">
        <v>20.11283</v>
      </c>
      <c r="Q28" s="36" t="n">
        <v>0.0103350907107781</v>
      </c>
      <c r="R28" s="36" t="n">
        <v>19.62744</v>
      </c>
      <c r="S28" s="36" t="n">
        <v>0.0878295303414522</v>
      </c>
      <c r="T28" s="38" t="n">
        <v>20.11283</v>
      </c>
      <c r="U28" s="38" t="n">
        <v>0.0103350907107781</v>
      </c>
      <c r="V28" s="38" t="n">
        <v>19.62744</v>
      </c>
      <c r="W28" s="38" t="n">
        <v>0.0878295303414522</v>
      </c>
      <c r="X28" s="42" t="n">
        <v>20.28834</v>
      </c>
      <c r="Y28" s="42" t="n">
        <v>0.0182025382845359</v>
      </c>
      <c r="Z28" s="42" t="n">
        <v>19.64679</v>
      </c>
      <c r="AA28" s="42" t="n">
        <v>0.0754498966202071</v>
      </c>
      <c r="AB28" s="43" t="n">
        <v>34.09494</v>
      </c>
      <c r="AC28" s="44" t="n">
        <v>0.012245341971541</v>
      </c>
      <c r="AD28" s="45" t="n">
        <v>0.285218589800581</v>
      </c>
      <c r="AE28" s="46" t="n">
        <v>0.00592242360147826</v>
      </c>
      <c r="AF28" s="47" t="n">
        <v>14.44815</v>
      </c>
      <c r="AG28" s="48" t="n">
        <v>0.0776145559801764</v>
      </c>
      <c r="AH28" s="29" t="n">
        <f aca="false">X28-V28</f>
        <v>0.660900000000002</v>
      </c>
    </row>
    <row r="29" customFormat="false" ht="15.75" hidden="false" customHeight="true" outlineLevel="0" collapsed="false">
      <c r="A29" s="31" t="s">
        <v>33</v>
      </c>
      <c r="B29" s="32" t="n">
        <v>239.377777777778</v>
      </c>
      <c r="C29" s="32" t="n">
        <v>0.164147630029926</v>
      </c>
      <c r="D29" s="32" t="n">
        <v>0.758928571428571</v>
      </c>
      <c r="E29" s="33" t="n">
        <v>150</v>
      </c>
      <c r="F29" s="34" t="n">
        <v>35.7928273809524</v>
      </c>
      <c r="G29" s="35" t="n">
        <v>1.1933466771526</v>
      </c>
      <c r="H29" s="36" t="n">
        <v>35.0902398098651</v>
      </c>
      <c r="I29" s="36" t="n">
        <v>0.174776024482112</v>
      </c>
      <c r="J29" s="37" t="n">
        <v>35.0902398098651</v>
      </c>
      <c r="K29" s="38" t="n">
        <v>0.174776024482112</v>
      </c>
      <c r="L29" s="39" t="n">
        <v>25.3607908464659</v>
      </c>
      <c r="M29" s="40" t="n">
        <v>0.159075883685167</v>
      </c>
      <c r="N29" s="41" t="n">
        <v>25.2069882147191</v>
      </c>
      <c r="O29" s="41" t="n">
        <v>0.165895651803729</v>
      </c>
      <c r="P29" s="36" t="n">
        <v>20.11283</v>
      </c>
      <c r="Q29" s="36" t="n">
        <v>0.0103350907107781</v>
      </c>
      <c r="R29" s="36" t="n">
        <v>19.62744</v>
      </c>
      <c r="S29" s="36" t="n">
        <v>0.0878295303414522</v>
      </c>
      <c r="T29" s="38" t="n">
        <v>20.11283</v>
      </c>
      <c r="U29" s="38" t="n">
        <v>0.0103350907107781</v>
      </c>
      <c r="V29" s="38" t="n">
        <v>19.62744</v>
      </c>
      <c r="W29" s="38" t="n">
        <v>0.0878295303414522</v>
      </c>
      <c r="X29" s="42" t="n">
        <v>20.31025</v>
      </c>
      <c r="Y29" s="42" t="n">
        <v>0.0129121067219871</v>
      </c>
      <c r="Z29" s="42" t="n">
        <v>19.65249</v>
      </c>
      <c r="AA29" s="42" t="n">
        <v>0.0733779455967528</v>
      </c>
      <c r="AB29" s="43" t="n">
        <v>34.09494</v>
      </c>
      <c r="AC29" s="44" t="n">
        <v>0.012245341971541</v>
      </c>
      <c r="AD29" s="45" t="n">
        <v>0.277269377927247</v>
      </c>
      <c r="AE29" s="46" t="n">
        <v>0.00578872378105018</v>
      </c>
      <c r="AF29" s="47" t="n">
        <v>14.44245</v>
      </c>
      <c r="AG29" s="48" t="n">
        <v>0.0745053380637924</v>
      </c>
      <c r="AH29" s="29" t="n">
        <f aca="false">X29-V29</f>
        <v>0.68281</v>
      </c>
    </row>
    <row r="30" customFormat="false" ht="15.75" hidden="false" customHeight="true" outlineLevel="0" collapsed="false">
      <c r="A30" s="31" t="s">
        <v>33</v>
      </c>
      <c r="B30" s="32" t="n">
        <v>237.655555555556</v>
      </c>
      <c r="C30" s="32" t="n">
        <v>0.250554939639545</v>
      </c>
      <c r="D30" s="32" t="n">
        <v>0.758928571428571</v>
      </c>
      <c r="E30" s="33" t="n">
        <v>150</v>
      </c>
      <c r="F30" s="34" t="n">
        <v>35.5344940476191</v>
      </c>
      <c r="G30" s="35" t="n">
        <v>1.18507543640431</v>
      </c>
      <c r="H30" s="36" t="n">
        <v>35.0902398098651</v>
      </c>
      <c r="I30" s="36" t="n">
        <v>0.174776024482112</v>
      </c>
      <c r="J30" s="37" t="n">
        <v>35.0902398098651</v>
      </c>
      <c r="K30" s="38" t="n">
        <v>0.174776024482112</v>
      </c>
      <c r="L30" s="39" t="n">
        <v>25.2064474215419</v>
      </c>
      <c r="M30" s="40" t="n">
        <v>0.164227195249232</v>
      </c>
      <c r="N30" s="41" t="n">
        <v>25.2069882147191</v>
      </c>
      <c r="O30" s="41" t="n">
        <v>0.165895651803729</v>
      </c>
      <c r="P30" s="36" t="n">
        <v>20.11283</v>
      </c>
      <c r="Q30" s="36" t="n">
        <v>0.0103350907107781</v>
      </c>
      <c r="R30" s="36" t="n">
        <v>19.62744</v>
      </c>
      <c r="S30" s="36" t="n">
        <v>0.0878295303414522</v>
      </c>
      <c r="T30" s="38" t="n">
        <v>20.11283</v>
      </c>
      <c r="U30" s="38" t="n">
        <v>0.0103350907107781</v>
      </c>
      <c r="V30" s="38" t="n">
        <v>19.62744</v>
      </c>
      <c r="W30" s="38" t="n">
        <v>0.0878295303414522</v>
      </c>
      <c r="X30" s="42" t="n">
        <v>20.3078</v>
      </c>
      <c r="Y30" s="42" t="n">
        <v>0.0158854650545715</v>
      </c>
      <c r="Z30" s="42" t="n">
        <v>19.65436</v>
      </c>
      <c r="AA30" s="42" t="n">
        <v>0.0698948810715055</v>
      </c>
      <c r="AB30" s="43" t="n">
        <v>34.09494</v>
      </c>
      <c r="AC30" s="44" t="n">
        <v>0.012245341971541</v>
      </c>
      <c r="AD30" s="45" t="n">
        <v>0.281667849575213</v>
      </c>
      <c r="AE30" s="46" t="n">
        <v>0.00589106387471045</v>
      </c>
      <c r="AF30" s="47" t="n">
        <v>14.44058</v>
      </c>
      <c r="AG30" s="48" t="n">
        <v>0.0716773492813449</v>
      </c>
      <c r="AH30" s="29" t="n">
        <f aca="false">X30-V30</f>
        <v>0.68036</v>
      </c>
    </row>
    <row r="31" customFormat="false" ht="15.75" hidden="false" customHeight="true" outlineLevel="0" collapsed="false">
      <c r="A31" s="31" t="s">
        <v>33</v>
      </c>
      <c r="B31" s="32" t="n">
        <v>239.133333333333</v>
      </c>
      <c r="C31" s="32" t="n">
        <v>0.514781507049345</v>
      </c>
      <c r="D31" s="32" t="n">
        <v>0.758928571428571</v>
      </c>
      <c r="E31" s="33" t="n">
        <v>150</v>
      </c>
      <c r="F31" s="34" t="n">
        <v>35.7561607142857</v>
      </c>
      <c r="G31" s="35" t="n">
        <v>1.19435490339583</v>
      </c>
      <c r="H31" s="36" t="n">
        <v>35.0902398098651</v>
      </c>
      <c r="I31" s="36" t="n">
        <v>0.174776024482112</v>
      </c>
      <c r="J31" s="37" t="n">
        <v>35.0902398098651</v>
      </c>
      <c r="K31" s="38" t="n">
        <v>0.174776024482112</v>
      </c>
      <c r="L31" s="39" t="n">
        <v>25.2968909625841</v>
      </c>
      <c r="M31" s="40" t="n">
        <v>0.17510938095808</v>
      </c>
      <c r="N31" s="41" t="n">
        <v>25.2069882147191</v>
      </c>
      <c r="O31" s="41" t="n">
        <v>0.165895651803729</v>
      </c>
      <c r="P31" s="36" t="n">
        <v>20.11283</v>
      </c>
      <c r="Q31" s="36" t="n">
        <v>0.0103350907107781</v>
      </c>
      <c r="R31" s="36" t="n">
        <v>19.62744</v>
      </c>
      <c r="S31" s="36" t="n">
        <v>0.0878295303414522</v>
      </c>
      <c r="T31" s="38" t="n">
        <v>20.11283</v>
      </c>
      <c r="U31" s="38" t="n">
        <v>0.0103350907107781</v>
      </c>
      <c r="V31" s="38" t="n">
        <v>19.62744</v>
      </c>
      <c r="W31" s="38" t="n">
        <v>0.0878295303414522</v>
      </c>
      <c r="X31" s="42" t="n">
        <v>20.28292</v>
      </c>
      <c r="Y31" s="42" t="n">
        <v>0.0199501278191393</v>
      </c>
      <c r="Z31" s="42" t="n">
        <v>19.65692</v>
      </c>
      <c r="AA31" s="42" t="n">
        <v>0.0878839780619879</v>
      </c>
      <c r="AB31" s="43" t="n">
        <v>34.09494</v>
      </c>
      <c r="AC31" s="44" t="n">
        <v>0.012245341971541</v>
      </c>
      <c r="AD31" s="45" t="n">
        <v>0.279090393805965</v>
      </c>
      <c r="AE31" s="46" t="n">
        <v>0.00614781624921168</v>
      </c>
      <c r="AF31" s="47" t="n">
        <v>14.43802</v>
      </c>
      <c r="AG31" s="48" t="n">
        <v>0.0901199267642843</v>
      </c>
      <c r="AH31" s="29" t="n">
        <f aca="false">X31-V31</f>
        <v>0.655480000000001</v>
      </c>
    </row>
    <row r="32" customFormat="false" ht="15.75" hidden="false" customHeight="true" outlineLevel="0" collapsed="false">
      <c r="A32" s="31" t="s">
        <v>33</v>
      </c>
      <c r="B32" s="32" t="n">
        <v>237.588888888889</v>
      </c>
      <c r="C32" s="32" t="n">
        <v>0.145296631451354</v>
      </c>
      <c r="D32" s="32" t="n">
        <v>0.758928571428571</v>
      </c>
      <c r="E32" s="33" t="n">
        <v>150</v>
      </c>
      <c r="F32" s="34" t="n">
        <v>35.524494047619</v>
      </c>
      <c r="G32" s="35" t="n">
        <v>1.18434907137523</v>
      </c>
      <c r="H32" s="36" t="n">
        <v>35.0902398098651</v>
      </c>
      <c r="I32" s="36" t="n">
        <v>0.174776024482112</v>
      </c>
      <c r="J32" s="37" t="n">
        <v>35.0902398098651</v>
      </c>
      <c r="K32" s="38" t="n">
        <v>0.174776024482112</v>
      </c>
      <c r="L32" s="39" t="n">
        <v>24.8316824000155</v>
      </c>
      <c r="M32" s="40" t="n">
        <v>0.123727361284864</v>
      </c>
      <c r="N32" s="41" t="n">
        <v>25.2069882147191</v>
      </c>
      <c r="O32" s="41" t="n">
        <v>0.165895651803729</v>
      </c>
      <c r="P32" s="36" t="n">
        <v>20.11283</v>
      </c>
      <c r="Q32" s="36" t="n">
        <v>0.0103350907107781</v>
      </c>
      <c r="R32" s="36" t="n">
        <v>19.62744</v>
      </c>
      <c r="S32" s="36" t="n">
        <v>0.0878295303414522</v>
      </c>
      <c r="T32" s="38" t="n">
        <v>20.11283</v>
      </c>
      <c r="U32" s="38" t="n">
        <v>0.0103350907107781</v>
      </c>
      <c r="V32" s="38" t="n">
        <v>19.62744</v>
      </c>
      <c r="W32" s="38" t="n">
        <v>0.0878295303414522</v>
      </c>
      <c r="X32" s="42" t="n">
        <v>20.29434</v>
      </c>
      <c r="Y32" s="42" t="n">
        <v>0.0118003559268354</v>
      </c>
      <c r="Z32" s="42" t="n">
        <v>19.63069</v>
      </c>
      <c r="AA32" s="42" t="n">
        <v>0.092163837268204</v>
      </c>
      <c r="AB32" s="43" t="n">
        <v>34.09494</v>
      </c>
      <c r="AC32" s="44" t="n">
        <v>0.012245341971541</v>
      </c>
      <c r="AD32" s="45" t="n">
        <v>0.292347885492808</v>
      </c>
      <c r="AE32" s="46" t="n">
        <v>0.00498554206759736</v>
      </c>
      <c r="AF32" s="47" t="n">
        <v>14.46425</v>
      </c>
      <c r="AG32" s="48" t="n">
        <v>0.092916205798558</v>
      </c>
      <c r="AH32" s="29" t="n">
        <f aca="false">X32-V32</f>
        <v>0.666899999999998</v>
      </c>
    </row>
    <row r="33" customFormat="false" ht="15.75" hidden="false" customHeight="true" outlineLevel="0" collapsed="false">
      <c r="A33" s="31" t="s">
        <v>33</v>
      </c>
      <c r="B33" s="32" t="n">
        <v>238.177777777778</v>
      </c>
      <c r="C33" s="32" t="n">
        <v>0.494413232473047</v>
      </c>
      <c r="D33" s="32" t="n">
        <v>0.758928571428571</v>
      </c>
      <c r="E33" s="33" t="n">
        <v>150</v>
      </c>
      <c r="F33" s="34" t="n">
        <v>35.6128273809524</v>
      </c>
      <c r="G33" s="35" t="n">
        <v>1.18939386010463</v>
      </c>
      <c r="H33" s="36" t="n">
        <v>35.0902398098651</v>
      </c>
      <c r="I33" s="36" t="n">
        <v>0.174776024482112</v>
      </c>
      <c r="J33" s="37" t="n">
        <v>35.0902398098651</v>
      </c>
      <c r="K33" s="38" t="n">
        <v>0.174776024482112</v>
      </c>
      <c r="L33" s="39" t="n">
        <v>25.188522076105</v>
      </c>
      <c r="M33" s="40" t="n">
        <v>0.169799252757213</v>
      </c>
      <c r="N33" s="41" t="n">
        <v>25.2069882147191</v>
      </c>
      <c r="O33" s="41" t="n">
        <v>0.165895651803729</v>
      </c>
      <c r="P33" s="36" t="n">
        <v>20.11283</v>
      </c>
      <c r="Q33" s="36" t="n">
        <v>0.0103350907107781</v>
      </c>
      <c r="R33" s="36" t="n">
        <v>19.62744</v>
      </c>
      <c r="S33" s="36" t="n">
        <v>0.0878295303414522</v>
      </c>
      <c r="T33" s="38" t="n">
        <v>20.11283</v>
      </c>
      <c r="U33" s="38" t="n">
        <v>0.0103350907107781</v>
      </c>
      <c r="V33" s="38" t="n">
        <v>19.62744</v>
      </c>
      <c r="W33" s="38" t="n">
        <v>0.0878295303414522</v>
      </c>
      <c r="X33" s="42" t="n">
        <v>20.27922</v>
      </c>
      <c r="Y33" s="42" t="n">
        <v>0.0168203923854351</v>
      </c>
      <c r="Z33" s="42" t="n">
        <v>19.62732</v>
      </c>
      <c r="AA33" s="42" t="n">
        <v>0.0921059368336266</v>
      </c>
      <c r="AB33" s="43" t="n">
        <v>34.09494</v>
      </c>
      <c r="AC33" s="44" t="n">
        <v>0.012245341971541</v>
      </c>
      <c r="AD33" s="45" t="n">
        <v>0.2821786852245</v>
      </c>
      <c r="AE33" s="46" t="n">
        <v>0.00601647636691657</v>
      </c>
      <c r="AF33" s="47" t="n">
        <v>14.46762</v>
      </c>
      <c r="AG33" s="48" t="n">
        <v>0.0936292112537536</v>
      </c>
      <c r="AH33" s="29" t="n">
        <f aca="false">X33-V33</f>
        <v>0.651779999999999</v>
      </c>
    </row>
    <row r="34" customFormat="false" ht="15.75" hidden="false" customHeight="true" outlineLevel="0" collapsed="false">
      <c r="A34" s="31" t="s">
        <v>33</v>
      </c>
      <c r="B34" s="32" t="n">
        <v>242</v>
      </c>
      <c r="C34" s="32" t="n">
        <v>0.199999999999992</v>
      </c>
      <c r="D34" s="32" t="n">
        <v>0.758928571428571</v>
      </c>
      <c r="E34" s="33" t="n">
        <v>150</v>
      </c>
      <c r="F34" s="34" t="n">
        <v>36.1861607142857</v>
      </c>
      <c r="G34" s="35" t="n">
        <v>1.2065760347066</v>
      </c>
      <c r="H34" s="36" t="n">
        <v>35.0902398098651</v>
      </c>
      <c r="I34" s="36" t="n">
        <v>0.174776024482112</v>
      </c>
      <c r="J34" s="37" t="n">
        <v>35.0902398098651</v>
      </c>
      <c r="K34" s="38" t="n">
        <v>0.174776024482112</v>
      </c>
      <c r="L34" s="39" t="n">
        <v>25.0220083436531</v>
      </c>
      <c r="M34" s="40" t="n">
        <v>0.146925158306156</v>
      </c>
      <c r="N34" s="41" t="n">
        <v>25.2069882147191</v>
      </c>
      <c r="O34" s="41" t="n">
        <v>0.165895651803729</v>
      </c>
      <c r="P34" s="36" t="n">
        <v>20.11283</v>
      </c>
      <c r="Q34" s="36" t="n">
        <v>0.0103350907107781</v>
      </c>
      <c r="R34" s="36" t="n">
        <v>19.62744</v>
      </c>
      <c r="S34" s="36" t="n">
        <v>0.0878295303414522</v>
      </c>
      <c r="T34" s="38" t="n">
        <v>20.11283</v>
      </c>
      <c r="U34" s="38" t="n">
        <v>0.0103350907107781</v>
      </c>
      <c r="V34" s="38" t="n">
        <v>19.62744</v>
      </c>
      <c r="W34" s="38" t="n">
        <v>0.0878295303414522</v>
      </c>
      <c r="X34" s="42" t="n">
        <v>20.28956</v>
      </c>
      <c r="Y34" s="42" t="n">
        <v>0.0213911290024635</v>
      </c>
      <c r="Z34" s="42" t="n">
        <v>19.62308</v>
      </c>
      <c r="AA34" s="42" t="n">
        <v>0.0739362806746452</v>
      </c>
      <c r="AB34" s="43" t="n">
        <v>34.09494</v>
      </c>
      <c r="AC34" s="44" t="n">
        <v>0.012245341971541</v>
      </c>
      <c r="AD34" s="45" t="n">
        <v>0.286923985722705</v>
      </c>
      <c r="AE34" s="46" t="n">
        <v>0.00549052004395715</v>
      </c>
      <c r="AF34" s="47" t="n">
        <v>14.47186</v>
      </c>
      <c r="AG34" s="48" t="n">
        <v>0.0769685260349966</v>
      </c>
      <c r="AH34" s="29" t="n">
        <f aca="false">X34-V34</f>
        <v>0.662120000000002</v>
      </c>
    </row>
    <row r="35" customFormat="false" ht="15.75" hidden="false" customHeight="true" outlineLevel="0" collapsed="false">
      <c r="A35" s="31" t="s">
        <v>33</v>
      </c>
      <c r="B35" s="32" t="n">
        <v>243.344444444445</v>
      </c>
      <c r="C35" s="32" t="n">
        <v>0.101379375504968</v>
      </c>
      <c r="D35" s="32" t="n">
        <v>0.758928571428571</v>
      </c>
      <c r="E35" s="33" t="n">
        <v>150</v>
      </c>
      <c r="F35" s="34" t="n">
        <v>36.3878273809524</v>
      </c>
      <c r="G35" s="35" t="n">
        <v>1.21302230919941</v>
      </c>
      <c r="H35" s="36" t="n">
        <v>35.0902398098651</v>
      </c>
      <c r="I35" s="36" t="n">
        <v>0.174776024482112</v>
      </c>
      <c r="J35" s="37" t="n">
        <v>35.0902398098651</v>
      </c>
      <c r="K35" s="38" t="n">
        <v>0.174776024482112</v>
      </c>
      <c r="L35" s="39" t="n">
        <v>25.0738109788881</v>
      </c>
      <c r="M35" s="40" t="n">
        <v>0.114713348000127</v>
      </c>
      <c r="N35" s="41" t="n">
        <v>25.2069882147191</v>
      </c>
      <c r="O35" s="41" t="n">
        <v>0.165895651803729</v>
      </c>
      <c r="P35" s="36" t="n">
        <v>20.11283</v>
      </c>
      <c r="Q35" s="36" t="n">
        <v>0.0103350907107781</v>
      </c>
      <c r="R35" s="36" t="n">
        <v>19.62744</v>
      </c>
      <c r="S35" s="36" t="n">
        <v>0.0878295303414522</v>
      </c>
      <c r="T35" s="38" t="n">
        <v>20.11283</v>
      </c>
      <c r="U35" s="38" t="n">
        <v>0.0103350907107781</v>
      </c>
      <c r="V35" s="38" t="n">
        <v>19.62744</v>
      </c>
      <c r="W35" s="38" t="n">
        <v>0.0878295303414522</v>
      </c>
      <c r="X35" s="42" t="n">
        <v>20.30874</v>
      </c>
      <c r="Y35" s="42" t="n">
        <v>0.0133030222130163</v>
      </c>
      <c r="Z35" s="42" t="n">
        <v>19.62996</v>
      </c>
      <c r="AA35" s="42" t="n">
        <v>0.0813750969277452</v>
      </c>
      <c r="AB35" s="43" t="n">
        <v>34.09494</v>
      </c>
      <c r="AC35" s="44" t="n">
        <v>0.012245341971541</v>
      </c>
      <c r="AD35" s="45" t="n">
        <v>0.285447716665676</v>
      </c>
      <c r="AE35" s="46" t="n">
        <v>0.00483255180806609</v>
      </c>
      <c r="AF35" s="47" t="n">
        <v>14.46498</v>
      </c>
      <c r="AG35" s="48" t="n">
        <v>0.0824553018307491</v>
      </c>
      <c r="AH35" s="29" t="n">
        <f aca="false">X35-V35</f>
        <v>0.6813</v>
      </c>
    </row>
    <row r="36" customFormat="false" ht="15.75" hidden="false" customHeight="true" outlineLevel="0" collapsed="false">
      <c r="A36" s="31" t="s">
        <v>33</v>
      </c>
      <c r="B36" s="32" t="n">
        <v>240.377777777778</v>
      </c>
      <c r="C36" s="32" t="n">
        <v>0.210818510677898</v>
      </c>
      <c r="D36" s="32" t="n">
        <v>0.758928571428571</v>
      </c>
      <c r="E36" s="33" t="n">
        <v>150</v>
      </c>
      <c r="F36" s="34" t="n">
        <v>35.9428273809524</v>
      </c>
      <c r="G36" s="35" t="n">
        <v>1.19850887267353</v>
      </c>
      <c r="H36" s="36" t="n">
        <v>35.0902398098651</v>
      </c>
      <c r="I36" s="36" t="n">
        <v>0.174776024482112</v>
      </c>
      <c r="J36" s="37" t="n">
        <v>35.0902398098651</v>
      </c>
      <c r="K36" s="38" t="n">
        <v>0.174776024482112</v>
      </c>
      <c r="L36" s="39" t="n">
        <v>24.9607494546381</v>
      </c>
      <c r="M36" s="40" t="n">
        <v>0.17886613124612</v>
      </c>
      <c r="N36" s="41" t="n">
        <v>25.2069882147191</v>
      </c>
      <c r="O36" s="41" t="n">
        <v>0.165895651803729</v>
      </c>
      <c r="P36" s="36" t="n">
        <v>20.11283</v>
      </c>
      <c r="Q36" s="36" t="n">
        <v>0.0103350907107781</v>
      </c>
      <c r="R36" s="36" t="n">
        <v>19.62744</v>
      </c>
      <c r="S36" s="36" t="n">
        <v>0.0878295303414522</v>
      </c>
      <c r="T36" s="38" t="n">
        <v>20.11283</v>
      </c>
      <c r="U36" s="38" t="n">
        <v>0.0103350907107781</v>
      </c>
      <c r="V36" s="38" t="n">
        <v>19.62744</v>
      </c>
      <c r="W36" s="38" t="n">
        <v>0.0878295303414522</v>
      </c>
      <c r="X36" s="42" t="n">
        <v>20.31746</v>
      </c>
      <c r="Y36" s="42" t="n">
        <v>0.0172998959534451</v>
      </c>
      <c r="Z36" s="42" t="n">
        <v>19.65151</v>
      </c>
      <c r="AA36" s="42" t="n">
        <v>0.0391056121292075</v>
      </c>
      <c r="AB36" s="43" t="n">
        <v>34.09494</v>
      </c>
      <c r="AC36" s="44" t="n">
        <v>0.012245341971541</v>
      </c>
      <c r="AD36" s="45" t="n">
        <v>0.288669738654201</v>
      </c>
      <c r="AE36" s="46" t="n">
        <v>0.0062076770510004</v>
      </c>
      <c r="AF36" s="47" t="n">
        <v>14.44343</v>
      </c>
      <c r="AG36" s="48" t="n">
        <v>0.0427613762641013</v>
      </c>
      <c r="AH36" s="29" t="n">
        <f aca="false">X36-V36</f>
        <v>0.690020000000001</v>
      </c>
    </row>
    <row r="37" customFormat="false" ht="15.75" hidden="false" customHeight="true" outlineLevel="0" collapsed="false">
      <c r="A37" s="31" t="s">
        <v>33</v>
      </c>
      <c r="B37" s="32" t="n">
        <v>236.677777777778</v>
      </c>
      <c r="C37" s="32" t="n">
        <v>0.349205447329281</v>
      </c>
      <c r="D37" s="32" t="n">
        <v>0.758928571428571</v>
      </c>
      <c r="E37" s="33" t="n">
        <v>150</v>
      </c>
      <c r="F37" s="34" t="n">
        <v>35.3878273809524</v>
      </c>
      <c r="G37" s="35" t="n">
        <v>1.18074923981385</v>
      </c>
      <c r="H37" s="36" t="n">
        <v>35.0902398098651</v>
      </c>
      <c r="I37" s="36" t="n">
        <v>0.174776024482112</v>
      </c>
      <c r="J37" s="37" t="n">
        <v>35.0902398098651</v>
      </c>
      <c r="K37" s="38" t="n">
        <v>0.174776024482112</v>
      </c>
      <c r="L37" s="39" t="n">
        <v>25.278786424048</v>
      </c>
      <c r="M37" s="40" t="n">
        <v>0.165797863978481</v>
      </c>
      <c r="N37" s="41" t="n">
        <v>25.2069882147191</v>
      </c>
      <c r="O37" s="41" t="n">
        <v>0.165895651803729</v>
      </c>
      <c r="P37" s="36" t="n">
        <v>20.11283</v>
      </c>
      <c r="Q37" s="36" t="n">
        <v>0.0103350907107781</v>
      </c>
      <c r="R37" s="36" t="n">
        <v>19.62744</v>
      </c>
      <c r="S37" s="36" t="n">
        <v>0.0878295303414522</v>
      </c>
      <c r="T37" s="38" t="n">
        <v>20.11283</v>
      </c>
      <c r="U37" s="38" t="n">
        <v>0.0103350907107781</v>
      </c>
      <c r="V37" s="38" t="n">
        <v>19.62744</v>
      </c>
      <c r="W37" s="38" t="n">
        <v>0.0878295303414522</v>
      </c>
      <c r="X37" s="42" t="n">
        <v>20.30987</v>
      </c>
      <c r="Y37" s="42" t="n">
        <v>0.0208883723635893</v>
      </c>
      <c r="Z37" s="42" t="n">
        <v>19.66895</v>
      </c>
      <c r="AA37" s="42" t="n">
        <v>0.084445985694999</v>
      </c>
      <c r="AB37" s="43" t="n">
        <v>34.09494</v>
      </c>
      <c r="AC37" s="44" t="n">
        <v>0.012245341971541</v>
      </c>
      <c r="AD37" s="45" t="n">
        <v>0.279606336091745</v>
      </c>
      <c r="AE37" s="46" t="n">
        <v>0.00593289054913834</v>
      </c>
      <c r="AF37" s="47" t="n">
        <v>14.42599</v>
      </c>
      <c r="AG37" s="48" t="n">
        <v>0.0869910834511212</v>
      </c>
      <c r="AH37" s="29" t="n">
        <f aca="false">X37-V37</f>
        <v>0.68243</v>
      </c>
    </row>
    <row r="38" customFormat="false" ht="15.75" hidden="false" customHeight="true" outlineLevel="0" collapsed="false">
      <c r="A38" s="31" t="s">
        <v>33</v>
      </c>
      <c r="B38" s="32" t="n">
        <v>236.266666666667</v>
      </c>
      <c r="C38" s="32" t="n">
        <v>0.346410161513773</v>
      </c>
      <c r="D38" s="32" t="n">
        <v>0.758928571428571</v>
      </c>
      <c r="E38" s="33" t="n">
        <v>150</v>
      </c>
      <c r="F38" s="34" t="n">
        <v>35.3261607142857</v>
      </c>
      <c r="G38" s="35" t="n">
        <v>1.1786772457768</v>
      </c>
      <c r="H38" s="36" t="n">
        <v>35.0902398098651</v>
      </c>
      <c r="I38" s="36" t="n">
        <v>0.174776024482112</v>
      </c>
      <c r="J38" s="37" t="n">
        <v>35.0902398098651</v>
      </c>
      <c r="K38" s="38" t="n">
        <v>0.174776024482112</v>
      </c>
      <c r="L38" s="39" t="n">
        <v>24.856229302711</v>
      </c>
      <c r="M38" s="40" t="n">
        <v>0.104561118815031</v>
      </c>
      <c r="N38" s="41" t="n">
        <v>24.856229302711</v>
      </c>
      <c r="O38" s="41" t="n">
        <v>0</v>
      </c>
      <c r="P38" s="36" t="n">
        <v>20.11283</v>
      </c>
      <c r="Q38" s="36" t="n">
        <v>0.0103350907107781</v>
      </c>
      <c r="R38" s="36" t="n">
        <v>19.62744</v>
      </c>
      <c r="S38" s="36" t="n">
        <v>0.0878295303414522</v>
      </c>
      <c r="T38" s="38" t="n">
        <v>20.11283</v>
      </c>
      <c r="U38" s="38" t="n">
        <v>0.0103350907107781</v>
      </c>
      <c r="V38" s="38" t="n">
        <v>19.62744</v>
      </c>
      <c r="W38" s="38" t="n">
        <v>0.0878295303414522</v>
      </c>
      <c r="X38" s="42" t="n">
        <v>20.28963</v>
      </c>
      <c r="Y38" s="42" t="n">
        <v>0.0188098405096906</v>
      </c>
      <c r="Z38" s="42" t="n">
        <v>19.62572</v>
      </c>
      <c r="AA38" s="42" t="n">
        <v>0.077293373584027</v>
      </c>
      <c r="AB38" s="43" t="n">
        <v>34.1518596022054</v>
      </c>
      <c r="AC38" s="44" t="n">
        <v>0</v>
      </c>
      <c r="AD38" s="45" t="n">
        <v>0.291648349016896</v>
      </c>
      <c r="AE38" s="46" t="n">
        <v>0.00461809146080679</v>
      </c>
      <c r="AF38" s="47" t="n">
        <v>14.5261396022054</v>
      </c>
      <c r="AG38" s="48" t="n">
        <v>0.0795492030129778</v>
      </c>
      <c r="AH38" s="29" t="n">
        <f aca="false">X38-V38</f>
        <v>0.662189999999999</v>
      </c>
    </row>
    <row r="39" customFormat="false" ht="15.75" hidden="false" customHeight="true" outlineLevel="0" collapsed="false">
      <c r="A39" s="31" t="s">
        <v>33</v>
      </c>
      <c r="B39" s="32" t="n">
        <v>231.077777777778</v>
      </c>
      <c r="C39" s="32" t="n">
        <v>0.0971825315807563</v>
      </c>
      <c r="D39" s="32" t="n">
        <v>0.746305418719212</v>
      </c>
      <c r="E39" s="33" t="n">
        <v>150</v>
      </c>
      <c r="F39" s="34" t="n">
        <v>34.5497208538588</v>
      </c>
      <c r="G39" s="35" t="n">
        <v>1.15174902152477</v>
      </c>
      <c r="H39" s="36" t="n">
        <v>35.0902398098651</v>
      </c>
      <c r="I39" s="36" t="n">
        <v>0.174776024482112</v>
      </c>
      <c r="J39" s="37" t="n">
        <v>35.0902398098651</v>
      </c>
      <c r="K39" s="38" t="n">
        <v>0.174776024482112</v>
      </c>
      <c r="L39" s="39" t="n">
        <v>25.0418559077904</v>
      </c>
      <c r="M39" s="40" t="n">
        <v>0.110469622049544</v>
      </c>
      <c r="N39" s="41" t="n">
        <v>25.0418559077904</v>
      </c>
      <c r="O39" s="41" t="n">
        <v>0</v>
      </c>
      <c r="P39" s="36" t="n">
        <v>20.11283</v>
      </c>
      <c r="Q39" s="36" t="n">
        <v>0.0103350907107781</v>
      </c>
      <c r="R39" s="36" t="n">
        <v>19.62744</v>
      </c>
      <c r="S39" s="36" t="n">
        <v>0.0878295303414522</v>
      </c>
      <c r="T39" s="38" t="n">
        <v>20.11283</v>
      </c>
      <c r="U39" s="38" t="n">
        <v>0.0103350907107781</v>
      </c>
      <c r="V39" s="38" t="n">
        <v>19.62744</v>
      </c>
      <c r="W39" s="38" t="n">
        <v>0.0878295303414522</v>
      </c>
      <c r="X39" s="42" t="n">
        <v>20.30385</v>
      </c>
      <c r="Y39" s="42" t="n">
        <v>0.00153508957393451</v>
      </c>
      <c r="Z39" s="42" t="n">
        <v>19.65145</v>
      </c>
      <c r="AA39" s="42" t="n">
        <v>0.0853562797924083</v>
      </c>
      <c r="AB39" s="43" t="n">
        <v>33.8904973735662</v>
      </c>
      <c r="AC39" s="44" t="n">
        <v>0</v>
      </c>
      <c r="AD39" s="45" t="n">
        <v>0.286358370775505</v>
      </c>
      <c r="AE39" s="46" t="n">
        <v>0.00474817916142007</v>
      </c>
      <c r="AF39" s="47" t="n">
        <v>14.2390473735662</v>
      </c>
      <c r="AG39" s="48" t="n">
        <v>0.0853700825816626</v>
      </c>
      <c r="AH39" s="29" t="n">
        <f aca="false">X39-V39</f>
        <v>0.676410000000001</v>
      </c>
    </row>
    <row r="40" customFormat="false" ht="15.75" hidden="false" customHeight="true" outlineLevel="0" collapsed="false">
      <c r="A40" s="31" t="s">
        <v>33</v>
      </c>
      <c r="B40" s="32" t="n">
        <v>231.388888888889</v>
      </c>
      <c r="C40" s="32" t="n">
        <v>0.153659074288216</v>
      </c>
      <c r="D40" s="32" t="n">
        <v>0.746305418719212</v>
      </c>
      <c r="E40" s="33" t="n">
        <v>150</v>
      </c>
      <c r="F40" s="34" t="n">
        <v>34.5963875205255</v>
      </c>
      <c r="G40" s="35" t="n">
        <v>1.15344174597536</v>
      </c>
      <c r="H40" s="36" t="n">
        <v>35.0902398098651</v>
      </c>
      <c r="I40" s="36" t="n">
        <v>0.174776024482112</v>
      </c>
      <c r="J40" s="37" t="n">
        <v>35.0902398098651</v>
      </c>
      <c r="K40" s="38" t="n">
        <v>0.174776024482112</v>
      </c>
      <c r="L40" s="39" t="n">
        <v>25.3465342724764</v>
      </c>
      <c r="M40" s="40" t="n">
        <v>0.172208182506557</v>
      </c>
      <c r="N40" s="41" t="n">
        <v>25.3465342724764</v>
      </c>
      <c r="O40" s="41" t="n">
        <v>0</v>
      </c>
      <c r="P40" s="36" t="n">
        <v>20.11283</v>
      </c>
      <c r="Q40" s="36" t="n">
        <v>0.0103350907107781</v>
      </c>
      <c r="R40" s="36" t="n">
        <v>19.62744</v>
      </c>
      <c r="S40" s="36" t="n">
        <v>0.0878295303414522</v>
      </c>
      <c r="T40" s="38" t="n">
        <v>20.11283</v>
      </c>
      <c r="U40" s="38" t="n">
        <v>0.0103350907107781</v>
      </c>
      <c r="V40" s="38" t="n">
        <v>19.62744</v>
      </c>
      <c r="W40" s="38" t="n">
        <v>0.0878295303414522</v>
      </c>
      <c r="X40" s="42" t="n">
        <v>20.30418</v>
      </c>
      <c r="Y40" s="42" t="n">
        <v>0.0172599420624744</v>
      </c>
      <c r="Z40" s="42" t="n">
        <v>19.63331</v>
      </c>
      <c r="AA40" s="42" t="n">
        <v>0.0810537161393604</v>
      </c>
      <c r="AB40" s="43" t="n">
        <v>33.4631140766795</v>
      </c>
      <c r="AC40" s="44" t="n">
        <v>0</v>
      </c>
      <c r="AD40" s="45" t="n">
        <v>0.277675661100765</v>
      </c>
      <c r="AE40" s="46" t="n">
        <v>0.00608506052232543</v>
      </c>
      <c r="AF40" s="47" t="n">
        <v>13.8298040766795</v>
      </c>
      <c r="AG40" s="48" t="n">
        <v>0.0828710474170562</v>
      </c>
      <c r="AH40" s="29" t="n">
        <f aca="false">X40-V40</f>
        <v>0.676739999999999</v>
      </c>
    </row>
    <row r="41" customFormat="false" ht="15.75" hidden="false" customHeight="true" outlineLevel="0" collapsed="false">
      <c r="A41" s="31" t="s">
        <v>33</v>
      </c>
      <c r="B41" s="32" t="n">
        <v>102.414285714286</v>
      </c>
      <c r="C41" s="32" t="n">
        <v>0.458856677568767</v>
      </c>
      <c r="D41" s="32" t="n">
        <v>0.746305418719212</v>
      </c>
      <c r="E41" s="33" t="n">
        <v>150</v>
      </c>
      <c r="F41" s="34" t="n">
        <v>15.250197044335</v>
      </c>
      <c r="G41" s="35" t="n">
        <v>0.512911323870675</v>
      </c>
      <c r="H41" s="36" t="n">
        <v>35.0902398098651</v>
      </c>
      <c r="I41" s="36" t="n">
        <v>0.174776024482112</v>
      </c>
      <c r="J41" s="37" t="n">
        <v>35.0902398098651</v>
      </c>
      <c r="K41" s="38" t="n">
        <v>0.174776024482112</v>
      </c>
      <c r="L41" s="39" t="n">
        <v>30.4040508972174</v>
      </c>
      <c r="M41" s="40" t="n">
        <v>0.183855223411399</v>
      </c>
      <c r="N41" s="41" t="n">
        <v>30.4040508972174</v>
      </c>
      <c r="O41" s="41" t="n">
        <v>0</v>
      </c>
      <c r="P41" s="36" t="n">
        <v>20.11283</v>
      </c>
      <c r="Q41" s="36" t="n">
        <v>0.0103350907107781</v>
      </c>
      <c r="R41" s="36" t="n">
        <v>19.62744</v>
      </c>
      <c r="S41" s="36" t="n">
        <v>0.0878295303414522</v>
      </c>
      <c r="T41" s="38" t="n">
        <v>20.11283</v>
      </c>
      <c r="U41" s="38" t="n">
        <v>0.0103350907107781</v>
      </c>
      <c r="V41" s="38" t="n">
        <v>19.62744</v>
      </c>
      <c r="W41" s="38" t="n">
        <v>0.0878295303414522</v>
      </c>
      <c r="X41" s="42" t="n">
        <v>20.16691</v>
      </c>
      <c r="Y41" s="42" t="n">
        <v>0.0237029723874457</v>
      </c>
      <c r="Z41" s="42" t="n">
        <v>19.64807</v>
      </c>
      <c r="AA41" s="42" t="n">
        <v>0.0744073121406767</v>
      </c>
      <c r="AB41" s="43" t="n">
        <v>26.5689848709116</v>
      </c>
      <c r="AC41" s="44" t="n">
        <v>0</v>
      </c>
      <c r="AD41" s="45" t="n">
        <v>0.133546790732683</v>
      </c>
      <c r="AE41" s="46" t="n">
        <v>0.00678798130366273</v>
      </c>
      <c r="AF41" s="47" t="n">
        <v>6.9209148709116</v>
      </c>
      <c r="AG41" s="48" t="n">
        <v>0.0780914784083392</v>
      </c>
      <c r="AH41" s="29" t="n">
        <f aca="false">X41-V41</f>
        <v>0.539470000000001</v>
      </c>
    </row>
    <row r="42" customFormat="false" ht="15.75" hidden="false" customHeight="true" outlineLevel="0" collapsed="false">
      <c r="A42" s="31" t="s">
        <v>33</v>
      </c>
      <c r="B42" s="32" t="n">
        <v>99.6666666666667</v>
      </c>
      <c r="C42" s="32" t="n">
        <v>0.487339717240448</v>
      </c>
      <c r="D42" s="32" t="n">
        <v>0.746305418719212</v>
      </c>
      <c r="E42" s="33" t="n">
        <v>150</v>
      </c>
      <c r="F42" s="34" t="n">
        <v>14.8380541871921</v>
      </c>
      <c r="G42" s="35" t="n">
        <v>0.499894957175454</v>
      </c>
      <c r="H42" s="36" t="n">
        <v>35.0902398098651</v>
      </c>
      <c r="I42" s="36" t="n">
        <v>0.174776024482112</v>
      </c>
      <c r="J42" s="37" t="n">
        <v>35.0902398098651</v>
      </c>
      <c r="K42" s="38" t="n">
        <v>0.174776024482112</v>
      </c>
      <c r="L42" s="39" t="n">
        <v>30.7930429247186</v>
      </c>
      <c r="M42" s="40" t="n">
        <v>0.215696904708781</v>
      </c>
      <c r="N42" s="41" t="n">
        <v>30.7930429247186</v>
      </c>
      <c r="O42" s="41" t="n">
        <v>0</v>
      </c>
      <c r="P42" s="36" t="n">
        <v>20.11283</v>
      </c>
      <c r="Q42" s="36" t="n">
        <v>0.0103350907107781</v>
      </c>
      <c r="R42" s="36" t="n">
        <v>19.62744</v>
      </c>
      <c r="S42" s="36" t="n">
        <v>0.0878295303414522</v>
      </c>
      <c r="T42" s="38" t="n">
        <v>20.11283</v>
      </c>
      <c r="U42" s="38" t="n">
        <v>0.0103350907107781</v>
      </c>
      <c r="V42" s="38" t="n">
        <v>19.62744</v>
      </c>
      <c r="W42" s="38" t="n">
        <v>0.0878295303414522</v>
      </c>
      <c r="X42" s="42" t="n">
        <v>20.18303</v>
      </c>
      <c r="Y42" s="42" t="n">
        <v>0.0197661857726771</v>
      </c>
      <c r="Z42" s="42" t="n">
        <v>19.68297</v>
      </c>
      <c r="AA42" s="42" t="n">
        <v>0.0762082810460914</v>
      </c>
      <c r="AB42" s="43" t="n">
        <v>26.0470117662629</v>
      </c>
      <c r="AC42" s="44" t="n">
        <v>0</v>
      </c>
      <c r="AD42" s="45" t="n">
        <v>0.122461314269458</v>
      </c>
      <c r="AE42" s="46" t="n">
        <v>0.00754245293409865</v>
      </c>
      <c r="AF42" s="47" t="n">
        <v>6.3640417662629</v>
      </c>
      <c r="AG42" s="48" t="n">
        <v>0.0787299447478533</v>
      </c>
      <c r="AH42" s="29" t="n">
        <f aca="false">X42-V42</f>
        <v>0.555589999999999</v>
      </c>
    </row>
    <row r="43" customFormat="false" ht="15.75" hidden="false" customHeight="true" outlineLevel="0" collapsed="false">
      <c r="A43" s="31" t="s">
        <v>33</v>
      </c>
      <c r="B43" s="32" t="n">
        <v>98.3444444444445</v>
      </c>
      <c r="C43" s="32" t="n">
        <v>0.367801274845234</v>
      </c>
      <c r="D43" s="32" t="n">
        <v>0.746305418719212</v>
      </c>
      <c r="E43" s="33" t="n">
        <v>150</v>
      </c>
      <c r="F43" s="34" t="n">
        <v>14.6397208538588</v>
      </c>
      <c r="G43" s="35" t="n">
        <v>0.491052591553084</v>
      </c>
      <c r="H43" s="36" t="n">
        <v>35.0902398098651</v>
      </c>
      <c r="I43" s="36" t="n">
        <v>0.174776024482112</v>
      </c>
      <c r="J43" s="37" t="n">
        <v>35.0902398098651</v>
      </c>
      <c r="K43" s="38" t="n">
        <v>0.174776024482112</v>
      </c>
      <c r="L43" s="39" t="n">
        <v>30.3239514085924</v>
      </c>
      <c r="M43" s="40" t="n">
        <v>0.163725123146177</v>
      </c>
      <c r="N43" s="41" t="n">
        <v>30.3239514085924</v>
      </c>
      <c r="O43" s="41" t="n">
        <v>0</v>
      </c>
      <c r="P43" s="36" t="n">
        <v>20.11283</v>
      </c>
      <c r="Q43" s="36" t="n">
        <v>0.0103350907107781</v>
      </c>
      <c r="R43" s="36" t="n">
        <v>19.62744</v>
      </c>
      <c r="S43" s="36" t="n">
        <v>0.0878295303414522</v>
      </c>
      <c r="T43" s="38" t="n">
        <v>20.11283</v>
      </c>
      <c r="U43" s="38" t="n">
        <v>0.0103350907107781</v>
      </c>
      <c r="V43" s="38" t="n">
        <v>19.62744</v>
      </c>
      <c r="W43" s="38" t="n">
        <v>0.0878295303414522</v>
      </c>
      <c r="X43" s="42" t="n">
        <v>20.1961</v>
      </c>
      <c r="Y43" s="42" t="n">
        <v>0.0152842402493558</v>
      </c>
      <c r="Z43" s="42" t="n">
        <v>19.6409</v>
      </c>
      <c r="AA43" s="42" t="n">
        <v>0.105142693516954</v>
      </c>
      <c r="AB43" s="43" t="n">
        <v>26.6765010431199</v>
      </c>
      <c r="AC43" s="44" t="n">
        <v>0</v>
      </c>
      <c r="AD43" s="45" t="n">
        <v>0.135829462183748</v>
      </c>
      <c r="AE43" s="46" t="n">
        <v>0.00634793912886512</v>
      </c>
      <c r="AF43" s="47" t="n">
        <v>7.0356010431199</v>
      </c>
      <c r="AG43" s="48" t="n">
        <v>0.106247795271244</v>
      </c>
      <c r="AH43" s="29" t="n">
        <f aca="false">X43-V43</f>
        <v>0.568660000000001</v>
      </c>
    </row>
    <row r="44" customFormat="false" ht="15.75" hidden="false" customHeight="true" outlineLevel="0" collapsed="false">
      <c r="A44" s="31" t="s">
        <v>33</v>
      </c>
      <c r="B44" s="32" t="n">
        <v>50.0909090909091</v>
      </c>
      <c r="C44" s="32" t="n">
        <v>0.144599761096244</v>
      </c>
      <c r="D44" s="32" t="n">
        <v>0.746305418719212</v>
      </c>
      <c r="E44" s="33" t="n">
        <v>150</v>
      </c>
      <c r="F44" s="34" t="n">
        <v>7.40169055082848</v>
      </c>
      <c r="G44" s="35" t="n">
        <v>0.247646498347543</v>
      </c>
      <c r="H44" s="36" t="n">
        <v>35.0902398098651</v>
      </c>
      <c r="I44" s="36" t="n">
        <v>0.174776024482112</v>
      </c>
      <c r="J44" s="37" t="n">
        <v>35.0902398098651</v>
      </c>
      <c r="K44" s="38" t="n">
        <v>0.174776024482112</v>
      </c>
      <c r="L44" s="39" t="n">
        <v>32.6968022944744</v>
      </c>
      <c r="M44" s="40" t="n">
        <v>0.155600430582549</v>
      </c>
      <c r="N44" s="41" t="n">
        <v>32.6968022944744</v>
      </c>
      <c r="O44" s="41" t="n">
        <v>0</v>
      </c>
      <c r="P44" s="36" t="n">
        <v>20.11283</v>
      </c>
      <c r="Q44" s="36" t="n">
        <v>0.0103350907107781</v>
      </c>
      <c r="R44" s="36" t="n">
        <v>19.62744</v>
      </c>
      <c r="S44" s="36" t="n">
        <v>0.0878295303414522</v>
      </c>
      <c r="T44" s="38" t="n">
        <v>20.11283</v>
      </c>
      <c r="U44" s="38" t="n">
        <v>0.0103350907107781</v>
      </c>
      <c r="V44" s="38" t="n">
        <v>19.62744</v>
      </c>
      <c r="W44" s="38" t="n">
        <v>0.0878295303414522</v>
      </c>
      <c r="X44" s="42" t="n">
        <v>20.11359</v>
      </c>
      <c r="Y44" s="42" t="n">
        <v>0.0194050740787041</v>
      </c>
      <c r="Z44" s="42" t="n">
        <v>19.65276</v>
      </c>
      <c r="AA44" s="42" t="n">
        <v>0.060967716047101</v>
      </c>
      <c r="AB44" s="43" t="n">
        <v>23.4901018586773</v>
      </c>
      <c r="AC44" s="44" t="n">
        <v>0</v>
      </c>
      <c r="AD44" s="45" t="n">
        <v>0.0682080694905324</v>
      </c>
      <c r="AE44" s="46" t="n">
        <v>0.00641888847730516</v>
      </c>
      <c r="AF44" s="47" t="n">
        <v>3.83734185867731</v>
      </c>
      <c r="AG44" s="48" t="n">
        <v>0.0639813980778783</v>
      </c>
      <c r="AH44" s="29" t="n">
        <f aca="false">X44-V44</f>
        <v>0.486149999999999</v>
      </c>
    </row>
    <row r="45" customFormat="false" ht="15.75" hidden="false" customHeight="true" outlineLevel="0" collapsed="false">
      <c r="A45" s="31" t="s">
        <v>33</v>
      </c>
      <c r="B45" s="32" t="n">
        <v>50.1111111111111</v>
      </c>
      <c r="C45" s="32" t="n">
        <v>0.145296631451355</v>
      </c>
      <c r="D45" s="32" t="n">
        <v>0.746305418719212</v>
      </c>
      <c r="E45" s="33" t="n">
        <v>150</v>
      </c>
      <c r="F45" s="34" t="n">
        <v>7.40472085385879</v>
      </c>
      <c r="G45" s="35" t="n">
        <v>0.2477560453751</v>
      </c>
      <c r="H45" s="36" t="n">
        <v>35.0902398098651</v>
      </c>
      <c r="I45" s="36" t="n">
        <v>0.174776024482112</v>
      </c>
      <c r="J45" s="37" t="n">
        <v>35.0902398098651</v>
      </c>
      <c r="K45" s="38" t="n">
        <v>0.174776024482112</v>
      </c>
      <c r="L45" s="39" t="n">
        <v>32.6125598180748</v>
      </c>
      <c r="M45" s="40" t="n">
        <v>0.139629414388365</v>
      </c>
      <c r="N45" s="41" t="n">
        <v>32.6125598180748</v>
      </c>
      <c r="O45" s="41" t="n">
        <v>0</v>
      </c>
      <c r="P45" s="36" t="n">
        <v>20.11283</v>
      </c>
      <c r="Q45" s="36" t="n">
        <v>0.0103350907107781</v>
      </c>
      <c r="R45" s="36" t="n">
        <v>19.62744</v>
      </c>
      <c r="S45" s="36" t="n">
        <v>0.0878295303414522</v>
      </c>
      <c r="T45" s="38" t="n">
        <v>20.11283</v>
      </c>
      <c r="U45" s="38" t="n">
        <v>0.0103350907107781</v>
      </c>
      <c r="V45" s="38" t="n">
        <v>19.62744</v>
      </c>
      <c r="W45" s="38" t="n">
        <v>0.0878295303414522</v>
      </c>
      <c r="X45" s="42" t="n">
        <v>20.12653</v>
      </c>
      <c r="Y45" s="42" t="n">
        <v>0.0227257145102187</v>
      </c>
      <c r="Z45" s="42" t="n">
        <v>19.6814</v>
      </c>
      <c r="AA45" s="42" t="n">
        <v>0.0872883153692407</v>
      </c>
      <c r="AB45" s="43" t="n">
        <v>23.6035330275376</v>
      </c>
      <c r="AC45" s="44" t="n">
        <v>0</v>
      </c>
      <c r="AD45" s="45" t="n">
        <v>0.0706088076119028</v>
      </c>
      <c r="AE45" s="46" t="n">
        <v>0.00610425879761818</v>
      </c>
      <c r="AF45" s="47" t="n">
        <v>3.9221330275376</v>
      </c>
      <c r="AG45" s="48" t="n">
        <v>0.090198160180793</v>
      </c>
      <c r="AH45" s="29" t="n">
        <f aca="false">X45-V45</f>
        <v>0.499089999999999</v>
      </c>
    </row>
    <row r="46" customFormat="false" ht="15.75" hidden="false" customHeight="true" outlineLevel="0" collapsed="false">
      <c r="A46" s="31" t="s">
        <v>33</v>
      </c>
      <c r="B46" s="32" t="n">
        <v>49.7777777777778</v>
      </c>
      <c r="C46" s="32" t="n">
        <v>0.178730088246059</v>
      </c>
      <c r="D46" s="32" t="n">
        <v>0.746305418719212</v>
      </c>
      <c r="E46" s="33" t="n">
        <v>150</v>
      </c>
      <c r="F46" s="34" t="n">
        <v>7.35472085385879</v>
      </c>
      <c r="G46" s="35" t="n">
        <v>0.246575529071675</v>
      </c>
      <c r="H46" s="36" t="n">
        <v>35.0902398098651</v>
      </c>
      <c r="I46" s="36" t="n">
        <v>0.174776024482112</v>
      </c>
      <c r="J46" s="37" t="n">
        <v>35.0902398098651</v>
      </c>
      <c r="K46" s="38" t="n">
        <v>0.174776024482112</v>
      </c>
      <c r="L46" s="39" t="n">
        <v>32.8216831328671</v>
      </c>
      <c r="M46" s="40" t="n">
        <v>0.143235650825642</v>
      </c>
      <c r="N46" s="41" t="n">
        <v>32.8216831328671</v>
      </c>
      <c r="O46" s="41" t="n">
        <v>0</v>
      </c>
      <c r="P46" s="36" t="n">
        <v>20.11283</v>
      </c>
      <c r="Q46" s="36" t="n">
        <v>0.0103350907107781</v>
      </c>
      <c r="R46" s="36" t="n">
        <v>19.62744</v>
      </c>
      <c r="S46" s="36" t="n">
        <v>0.0878295303414522</v>
      </c>
      <c r="T46" s="38" t="n">
        <v>20.11283</v>
      </c>
      <c r="U46" s="38" t="n">
        <v>0.0103350907107781</v>
      </c>
      <c r="V46" s="38" t="n">
        <v>19.62744</v>
      </c>
      <c r="W46" s="38" t="n">
        <v>0.0878295303414522</v>
      </c>
      <c r="X46" s="42" t="n">
        <v>20.16553</v>
      </c>
      <c r="Y46" s="42" t="n">
        <v>0.0079765970187799</v>
      </c>
      <c r="Z46" s="42" t="n">
        <v>19.68787</v>
      </c>
      <c r="AA46" s="42" t="n">
        <v>0.103230761403759</v>
      </c>
      <c r="AB46" s="43" t="n">
        <v>23.3218709716905</v>
      </c>
      <c r="AC46" s="44" t="n">
        <v>0</v>
      </c>
      <c r="AD46" s="45" t="n">
        <v>0.0646492212447125</v>
      </c>
      <c r="AE46" s="46" t="n">
        <v>0.00619403811345468</v>
      </c>
      <c r="AF46" s="47" t="n">
        <v>3.6340009716905</v>
      </c>
      <c r="AG46" s="48" t="n">
        <v>0.10353847690593</v>
      </c>
      <c r="AH46" s="29" t="n">
        <f aca="false">X46-V46</f>
        <v>0.53809</v>
      </c>
    </row>
    <row r="47" customFormat="false" ht="15.75" hidden="false" customHeight="true" outlineLevel="0" collapsed="false">
      <c r="A47" s="31" t="s">
        <v>33</v>
      </c>
      <c r="B47" s="32" t="n">
        <v>49.9222222222222</v>
      </c>
      <c r="C47" s="32" t="n">
        <v>0.120185042515465</v>
      </c>
      <c r="D47" s="32" t="n">
        <v>0.746305418719212</v>
      </c>
      <c r="E47" s="33" t="n">
        <v>150</v>
      </c>
      <c r="F47" s="34" t="n">
        <v>7.37638752052545</v>
      </c>
      <c r="G47" s="35" t="n">
        <v>0.246520030388684</v>
      </c>
      <c r="H47" s="36" t="n">
        <v>35.0902398098651</v>
      </c>
      <c r="I47" s="36" t="n">
        <v>0.174776024482112</v>
      </c>
      <c r="J47" s="37" t="n">
        <v>35.0902398098651</v>
      </c>
      <c r="K47" s="38" t="n">
        <v>0.174776024482112</v>
      </c>
      <c r="L47" s="39" t="n">
        <v>34.1508945841697</v>
      </c>
      <c r="M47" s="40" t="n">
        <v>0.161115480643631</v>
      </c>
      <c r="N47" s="41" t="n">
        <v>34.1508945841697</v>
      </c>
      <c r="O47" s="41" t="n">
        <v>0</v>
      </c>
      <c r="P47" s="36" t="n">
        <v>20.11283</v>
      </c>
      <c r="Q47" s="36" t="n">
        <v>0.0103350907107781</v>
      </c>
      <c r="R47" s="36" t="n">
        <v>19.62744</v>
      </c>
      <c r="S47" s="36" t="n">
        <v>0.0878295303414522</v>
      </c>
      <c r="T47" s="38" t="n">
        <v>20.11283</v>
      </c>
      <c r="U47" s="38" t="n">
        <v>0.0103350907107781</v>
      </c>
      <c r="V47" s="38" t="n">
        <v>19.62744</v>
      </c>
      <c r="W47" s="38" t="n">
        <v>0.0878295303414522</v>
      </c>
      <c r="X47" s="42" t="n">
        <v>20.15039</v>
      </c>
      <c r="Y47" s="42" t="n">
        <v>0.0236299153616767</v>
      </c>
      <c r="Z47" s="42" t="n">
        <v>19.65689</v>
      </c>
      <c r="AA47" s="42" t="n">
        <v>0.0903348487572766</v>
      </c>
      <c r="AB47" s="43" t="n">
        <v>21.5234711468569</v>
      </c>
      <c r="AC47" s="44" t="n">
        <v>0</v>
      </c>
      <c r="AD47" s="45" t="n">
        <v>0.0267694159625344</v>
      </c>
      <c r="AE47" s="46" t="n">
        <v>0.00667675558092902</v>
      </c>
      <c r="AF47" s="47" t="n">
        <v>1.8665811468569</v>
      </c>
      <c r="AG47" s="48" t="n">
        <v>0.0933742887523114</v>
      </c>
      <c r="AH47" s="29" t="n">
        <f aca="false">X47-V47</f>
        <v>0.522950000000002</v>
      </c>
    </row>
    <row r="48" customFormat="false" ht="15.75" hidden="false" customHeight="true" outlineLevel="0" collapsed="false">
      <c r="A48" s="31" t="s">
        <v>33</v>
      </c>
      <c r="B48" s="32" t="n">
        <v>50.6111111111111</v>
      </c>
      <c r="C48" s="32" t="n">
        <v>0.214734978778751</v>
      </c>
      <c r="D48" s="32" t="n">
        <v>0.746305418719212</v>
      </c>
      <c r="E48" s="33" t="n">
        <v>150</v>
      </c>
      <c r="F48" s="34" t="n">
        <v>7.47972085385879</v>
      </c>
      <c r="G48" s="35" t="n">
        <v>0.25133563030456</v>
      </c>
      <c r="H48" s="36" t="n">
        <v>35.0902398098651</v>
      </c>
      <c r="I48" s="36" t="n">
        <v>0.174776024482112</v>
      </c>
      <c r="J48" s="37" t="n">
        <v>35.0902398098651</v>
      </c>
      <c r="K48" s="38" t="n">
        <v>0.174776024482112</v>
      </c>
      <c r="L48" s="39" t="n">
        <v>33.433011397614</v>
      </c>
      <c r="M48" s="40" t="n">
        <v>0.134412377784745</v>
      </c>
      <c r="N48" s="41" t="n">
        <v>33.433011397614</v>
      </c>
      <c r="O48" s="41" t="n">
        <v>0</v>
      </c>
      <c r="P48" s="36" t="n">
        <v>20.11283</v>
      </c>
      <c r="Q48" s="36" t="n">
        <v>0.0103350907107781</v>
      </c>
      <c r="R48" s="36" t="n">
        <v>19.62744</v>
      </c>
      <c r="S48" s="36" t="n">
        <v>0.0878295303414522</v>
      </c>
      <c r="T48" s="38" t="n">
        <v>20.11283</v>
      </c>
      <c r="U48" s="38" t="n">
        <v>0.0103350907107781</v>
      </c>
      <c r="V48" s="38" t="n">
        <v>19.62744</v>
      </c>
      <c r="W48" s="38" t="n">
        <v>0.0878295303414522</v>
      </c>
      <c r="X48" s="42" t="n">
        <v>20.15344</v>
      </c>
      <c r="Y48" s="42" t="n">
        <v>0.00744891938471576</v>
      </c>
      <c r="Z48" s="42" t="n">
        <v>19.65317</v>
      </c>
      <c r="AA48" s="42" t="n">
        <v>0.0735648156389994</v>
      </c>
      <c r="AB48" s="43" t="n">
        <v>22.49671572829</v>
      </c>
      <c r="AC48" s="44" t="n">
        <v>0</v>
      </c>
      <c r="AD48" s="45" t="n">
        <v>0.0472276171730585</v>
      </c>
      <c r="AE48" s="46" t="n">
        <v>0.00609857436054744</v>
      </c>
      <c r="AF48" s="47" t="n">
        <v>2.84354572829</v>
      </c>
      <c r="AG48" s="48" t="n">
        <v>0.0739409798420332</v>
      </c>
      <c r="AH48" s="29" t="n">
        <f aca="false">X48-V48</f>
        <v>0.526</v>
      </c>
    </row>
    <row r="49" customFormat="false" ht="15.75" hidden="false" customHeight="true" outlineLevel="0" collapsed="false">
      <c r="A49" s="31" t="s">
        <v>33</v>
      </c>
      <c r="B49" s="32" t="n">
        <v>149.68</v>
      </c>
      <c r="C49" s="32" t="n">
        <v>0.349284983931458</v>
      </c>
      <c r="D49" s="32" t="n">
        <v>0.746305418719212</v>
      </c>
      <c r="E49" s="33" t="n">
        <v>150</v>
      </c>
      <c r="F49" s="34" t="n">
        <v>22.3400541871921</v>
      </c>
      <c r="G49" s="35" t="n">
        <v>0.746491011069614</v>
      </c>
      <c r="H49" s="36" t="n">
        <v>35.0902398098651</v>
      </c>
      <c r="I49" s="36" t="n">
        <v>0.174776024482112</v>
      </c>
      <c r="J49" s="37" t="n">
        <v>35.0902398098651</v>
      </c>
      <c r="K49" s="38" t="n">
        <v>0.174776024482112</v>
      </c>
      <c r="L49" s="39" t="n">
        <v>28.5732576941318</v>
      </c>
      <c r="M49" s="40" t="n">
        <v>0.136875164341781</v>
      </c>
      <c r="N49" s="41" t="n">
        <v>28.5732576941318</v>
      </c>
      <c r="O49" s="41" t="n">
        <v>0</v>
      </c>
      <c r="P49" s="36" t="n">
        <v>20.11283</v>
      </c>
      <c r="Q49" s="36" t="n">
        <v>0.0103350907107781</v>
      </c>
      <c r="R49" s="36" t="n">
        <v>19.62744</v>
      </c>
      <c r="S49" s="36" t="n">
        <v>0.0878295303414522</v>
      </c>
      <c r="T49" s="38" t="n">
        <v>20.11283</v>
      </c>
      <c r="U49" s="38" t="n">
        <v>0.0103350907107781</v>
      </c>
      <c r="V49" s="38" t="n">
        <v>19.62744</v>
      </c>
      <c r="W49" s="38" t="n">
        <v>0.0878295303414522</v>
      </c>
      <c r="X49" s="42" t="n">
        <v>20.17379</v>
      </c>
      <c r="Y49" s="42" t="n">
        <v>0.0217788636067178</v>
      </c>
      <c r="Z49" s="42" t="n">
        <v>19.60299</v>
      </c>
      <c r="AA49" s="42" t="n">
        <v>0.0724267001871549</v>
      </c>
      <c r="AB49" s="43" t="n">
        <v>29.0336115805797</v>
      </c>
      <c r="AC49" s="44" t="n">
        <v>0</v>
      </c>
      <c r="AD49" s="45" t="n">
        <v>0.185720649133357</v>
      </c>
      <c r="AE49" s="46" t="n">
        <v>0.00562708651660885</v>
      </c>
      <c r="AF49" s="47" t="n">
        <v>9.4306215805797</v>
      </c>
      <c r="AG49" s="48" t="n">
        <v>0.0756303232837203</v>
      </c>
      <c r="AH49" s="29" t="n">
        <f aca="false">X49-V49</f>
        <v>0.54635</v>
      </c>
    </row>
    <row r="50" customFormat="false" ht="15.75" hidden="false" customHeight="true" outlineLevel="0" collapsed="false">
      <c r="A50" s="31" t="s">
        <v>33</v>
      </c>
      <c r="B50" s="32" t="n">
        <v>151.277777777778</v>
      </c>
      <c r="C50" s="32" t="n">
        <v>0.210818510677896</v>
      </c>
      <c r="D50" s="32" t="n">
        <v>0.746305418719212</v>
      </c>
      <c r="E50" s="33" t="n">
        <v>150</v>
      </c>
      <c r="F50" s="34" t="n">
        <v>22.5797208538588</v>
      </c>
      <c r="G50" s="35" t="n">
        <v>0.753314849125649</v>
      </c>
      <c r="H50" s="36" t="n">
        <v>35.0902398098651</v>
      </c>
      <c r="I50" s="36" t="n">
        <v>0.174776024482112</v>
      </c>
      <c r="J50" s="37" t="n">
        <v>35.0902398098651</v>
      </c>
      <c r="K50" s="38" t="n">
        <v>0.174776024482112</v>
      </c>
      <c r="L50" s="39" t="n">
        <v>28.1824295353267</v>
      </c>
      <c r="M50" s="40" t="n">
        <v>0.14071558328545</v>
      </c>
      <c r="N50" s="41" t="n">
        <v>28.1824295353267</v>
      </c>
      <c r="O50" s="41" t="n">
        <v>0</v>
      </c>
      <c r="P50" s="36" t="n">
        <v>20.11283</v>
      </c>
      <c r="Q50" s="36" t="n">
        <v>0.0103350907107781</v>
      </c>
      <c r="R50" s="36" t="n">
        <v>19.62744</v>
      </c>
      <c r="S50" s="36" t="n">
        <v>0.0878295303414522</v>
      </c>
      <c r="T50" s="38" t="n">
        <v>20.11283</v>
      </c>
      <c r="U50" s="38" t="n">
        <v>0.0103350907107781</v>
      </c>
      <c r="V50" s="38" t="n">
        <v>19.62744</v>
      </c>
      <c r="W50" s="38" t="n">
        <v>0.0878295303414522</v>
      </c>
      <c r="X50" s="42" t="n">
        <v>20.19916</v>
      </c>
      <c r="Y50" s="42" t="n">
        <v>0.0156748971288485</v>
      </c>
      <c r="Z50" s="42" t="n">
        <v>19.64266</v>
      </c>
      <c r="AA50" s="42" t="n">
        <v>0.0733986539386111</v>
      </c>
      <c r="AB50" s="43" t="n">
        <v>29.5628170621905</v>
      </c>
      <c r="AC50" s="44" t="n">
        <v>0</v>
      </c>
      <c r="AD50" s="45" t="n">
        <v>0.196858451579929</v>
      </c>
      <c r="AE50" s="46" t="n">
        <v>0.00566418449902553</v>
      </c>
      <c r="AF50" s="47" t="n">
        <v>9.9201570621905</v>
      </c>
      <c r="AG50" s="48" t="n">
        <v>0.0750537460757288</v>
      </c>
      <c r="AH50" s="29" t="n">
        <f aca="false">X50-V50</f>
        <v>0.571719999999999</v>
      </c>
    </row>
    <row r="51" customFormat="false" ht="15.75" hidden="false" customHeight="true" outlineLevel="0" collapsed="false">
      <c r="A51" s="31" t="s">
        <v>33</v>
      </c>
      <c r="B51" s="32" t="n">
        <v>148.811111111111</v>
      </c>
      <c r="C51" s="32" t="n">
        <v>0.64117946872238</v>
      </c>
      <c r="D51" s="32" t="n">
        <v>0.746305418719212</v>
      </c>
      <c r="E51" s="33" t="n">
        <v>150</v>
      </c>
      <c r="F51" s="34" t="n">
        <v>22.2097208538588</v>
      </c>
      <c r="G51" s="35" t="n">
        <v>0.746483167974171</v>
      </c>
      <c r="H51" s="36" t="n">
        <v>35.0902398098651</v>
      </c>
      <c r="I51" s="36" t="n">
        <v>0.174776024482112</v>
      </c>
      <c r="J51" s="37" t="n">
        <v>35.0902398098651</v>
      </c>
      <c r="K51" s="38" t="n">
        <v>0.174776024482112</v>
      </c>
      <c r="L51" s="39" t="n">
        <v>28.1966949738481</v>
      </c>
      <c r="M51" s="40" t="n">
        <v>0.143110727270067</v>
      </c>
      <c r="N51" s="41" t="n">
        <v>28.1966949738481</v>
      </c>
      <c r="O51" s="41" t="n">
        <v>0</v>
      </c>
      <c r="P51" s="36" t="n">
        <v>20.11283</v>
      </c>
      <c r="Q51" s="36" t="n">
        <v>0.0103350907107781</v>
      </c>
      <c r="R51" s="36" t="n">
        <v>19.62744</v>
      </c>
      <c r="S51" s="36" t="n">
        <v>0.0878295303414522</v>
      </c>
      <c r="T51" s="38" t="n">
        <v>20.11283</v>
      </c>
      <c r="U51" s="38" t="n">
        <v>0.0103350907107781</v>
      </c>
      <c r="V51" s="38" t="n">
        <v>19.62744</v>
      </c>
      <c r="W51" s="38" t="n">
        <v>0.0878295303414522</v>
      </c>
      <c r="X51" s="42" t="n">
        <v>20.19705</v>
      </c>
      <c r="Y51" s="42" t="n">
        <v>0.016540208583933</v>
      </c>
      <c r="Z51" s="42" t="n">
        <v>19.65122</v>
      </c>
      <c r="AA51" s="42" t="n">
        <v>0.0744100503964346</v>
      </c>
      <c r="AB51" s="43" t="n">
        <v>29.5434746098123</v>
      </c>
      <c r="AC51" s="44" t="n">
        <v>0</v>
      </c>
      <c r="AD51" s="45" t="n">
        <v>0.196451915785396</v>
      </c>
      <c r="AE51" s="46" t="n">
        <v>0.00571413004894451</v>
      </c>
      <c r="AF51" s="47" t="n">
        <v>9.8922546098123</v>
      </c>
      <c r="AG51" s="48" t="n">
        <v>0.0762262034998461</v>
      </c>
      <c r="AH51" s="29" t="n">
        <f aca="false">X51-V51</f>
        <v>0.569610000000001</v>
      </c>
    </row>
    <row r="52" customFormat="false" ht="15.75" hidden="false" customHeight="true" outlineLevel="0" collapsed="false">
      <c r="A52" s="31" t="s">
        <v>33</v>
      </c>
      <c r="B52" s="32" t="n">
        <v>148.785714285714</v>
      </c>
      <c r="C52" s="32" t="n">
        <v>0.273426232761059</v>
      </c>
      <c r="D52" s="32" t="n">
        <v>0.746305418719212</v>
      </c>
      <c r="E52" s="33" t="n">
        <v>150</v>
      </c>
      <c r="F52" s="34" t="n">
        <v>22.2059113300493</v>
      </c>
      <c r="G52" s="35" t="n">
        <v>0.741321100771565</v>
      </c>
      <c r="H52" s="36" t="n">
        <v>35.0902398098651</v>
      </c>
      <c r="I52" s="36" t="n">
        <v>0.174776024482112</v>
      </c>
      <c r="J52" s="37" t="n">
        <v>35.0902398098651</v>
      </c>
      <c r="K52" s="38" t="n">
        <v>0.174776024482112</v>
      </c>
      <c r="L52" s="39" t="n">
        <v>28.3211447565247</v>
      </c>
      <c r="M52" s="40" t="n">
        <v>0.132995641091819</v>
      </c>
      <c r="N52" s="41" t="n">
        <v>28.3211447565247</v>
      </c>
      <c r="O52" s="41" t="n">
        <v>0</v>
      </c>
      <c r="P52" s="36" t="n">
        <v>20.11283</v>
      </c>
      <c r="Q52" s="36" t="n">
        <v>0.0103350907107781</v>
      </c>
      <c r="R52" s="36" t="n">
        <v>19.62744</v>
      </c>
      <c r="S52" s="36" t="n">
        <v>0.0878295303414522</v>
      </c>
      <c r="T52" s="38" t="n">
        <v>20.11283</v>
      </c>
      <c r="U52" s="38" t="n">
        <v>0.0103350907107781</v>
      </c>
      <c r="V52" s="38" t="n">
        <v>19.62744</v>
      </c>
      <c r="W52" s="38" t="n">
        <v>0.0878295303414522</v>
      </c>
      <c r="X52" s="42" t="n">
        <v>20.20868</v>
      </c>
      <c r="Y52" s="42" t="n">
        <v>0.0185032321500872</v>
      </c>
      <c r="Z52" s="42" t="n">
        <v>19.64999</v>
      </c>
      <c r="AA52" s="42" t="n">
        <v>0.0810117084130428</v>
      </c>
      <c r="AB52" s="43" t="n">
        <v>29.3748204068425</v>
      </c>
      <c r="AC52" s="44" t="n">
        <v>0</v>
      </c>
      <c r="AD52" s="45" t="n">
        <v>0.192905351745056</v>
      </c>
      <c r="AE52" s="46" t="n">
        <v>0.00552492834735877</v>
      </c>
      <c r="AF52" s="47" t="n">
        <v>9.7248304068425</v>
      </c>
      <c r="AG52" s="48" t="n">
        <v>0.0830979331872934</v>
      </c>
      <c r="AH52" s="29" t="n">
        <f aca="false">X52-V52</f>
        <v>0.581240000000001</v>
      </c>
    </row>
    <row r="53" customFormat="false" ht="15.75" hidden="false" customHeight="true" outlineLevel="0" collapsed="false">
      <c r="A53" s="31" t="s">
        <v>33</v>
      </c>
      <c r="B53" s="32" t="n">
        <v>147.9</v>
      </c>
      <c r="C53" s="32" t="n">
        <v>0</v>
      </c>
      <c r="D53" s="32" t="n">
        <v>0.746305418719212</v>
      </c>
      <c r="E53" s="33" t="n">
        <v>150</v>
      </c>
      <c r="F53" s="34" t="n">
        <v>22.0730541871921</v>
      </c>
      <c r="G53" s="35" t="n">
        <v>0.735768472906404</v>
      </c>
      <c r="H53" s="36" t="n">
        <v>35.0902398098651</v>
      </c>
      <c r="I53" s="36" t="n">
        <v>0.174776024482112</v>
      </c>
      <c r="J53" s="37" t="n">
        <v>35.0902398098651</v>
      </c>
      <c r="K53" s="38" t="n">
        <v>0.174776024482112</v>
      </c>
      <c r="L53" s="39" t="n">
        <v>28.5857571914326</v>
      </c>
      <c r="M53" s="40" t="n">
        <v>0.133807032256415</v>
      </c>
      <c r="N53" s="41" t="n">
        <v>28.5857571914326</v>
      </c>
      <c r="O53" s="41" t="n">
        <v>0</v>
      </c>
      <c r="P53" s="36" t="n">
        <v>20.11283</v>
      </c>
      <c r="Q53" s="36" t="n">
        <v>0.0103350907107781</v>
      </c>
      <c r="R53" s="36" t="n">
        <v>19.62744</v>
      </c>
      <c r="S53" s="36" t="n">
        <v>0.0878295303414522</v>
      </c>
      <c r="T53" s="38" t="n">
        <v>20.11283</v>
      </c>
      <c r="U53" s="38" t="n">
        <v>0.0103350907107781</v>
      </c>
      <c r="V53" s="38" t="n">
        <v>19.62744</v>
      </c>
      <c r="W53" s="38" t="n">
        <v>0.0878295303414522</v>
      </c>
      <c r="X53" s="42" t="n">
        <v>20.23131</v>
      </c>
      <c r="Y53" s="42" t="n">
        <v>0.0132144958284457</v>
      </c>
      <c r="Z53" s="42" t="n">
        <v>19.66492</v>
      </c>
      <c r="AA53" s="42" t="n">
        <v>0.0908232217001786</v>
      </c>
      <c r="AB53" s="43" t="n">
        <v>29.0167098518412</v>
      </c>
      <c r="AC53" s="44" t="n">
        <v>0</v>
      </c>
      <c r="AD53" s="45" t="n">
        <v>0.185364439048486</v>
      </c>
      <c r="AE53" s="46" t="n">
        <v>0.00556812621671794</v>
      </c>
      <c r="AF53" s="47" t="n">
        <v>9.3517898518412</v>
      </c>
      <c r="AG53" s="48" t="n">
        <v>0.0917795211362524</v>
      </c>
      <c r="AH53" s="29" t="n">
        <f aca="false">X53-V53</f>
        <v>0.603870000000001</v>
      </c>
    </row>
    <row r="54" customFormat="false" ht="15.75" hidden="false" customHeight="true" outlineLevel="0" collapsed="false">
      <c r="A54" s="31" t="s">
        <v>33</v>
      </c>
      <c r="B54" s="32" t="n">
        <v>30.5</v>
      </c>
      <c r="C54" s="32" t="n">
        <v>0.141421356237311</v>
      </c>
      <c r="D54" s="32" t="n">
        <v>-0.0142857142857143</v>
      </c>
      <c r="E54" s="33" t="n">
        <v>1200</v>
      </c>
      <c r="F54" s="34" t="n">
        <v>36.6171428571429</v>
      </c>
      <c r="G54" s="35" t="n">
        <v>0.228265253723147</v>
      </c>
      <c r="H54" s="36" t="n">
        <v>35.0902398098651</v>
      </c>
      <c r="I54" s="36" t="n">
        <v>0.174776024482112</v>
      </c>
      <c r="J54" s="37" t="n">
        <v>15.3641871776139</v>
      </c>
      <c r="K54" s="38" t="n">
        <v>0.0706488232712874</v>
      </c>
      <c r="L54" s="39" t="n">
        <v>10.7447818892389</v>
      </c>
      <c r="M54" s="40" t="n">
        <v>0.0501914447255586</v>
      </c>
      <c r="N54" s="41" t="n">
        <v>10.6820556408461</v>
      </c>
      <c r="O54" s="41" t="n">
        <v>0.0565870025809262</v>
      </c>
      <c r="P54" s="36" t="n">
        <v>20.11283</v>
      </c>
      <c r="Q54" s="36" t="n">
        <v>0.0103350907107781</v>
      </c>
      <c r="R54" s="36" t="n">
        <v>19.62744</v>
      </c>
      <c r="S54" s="36" t="n">
        <v>0.0878295303414522</v>
      </c>
      <c r="T54" s="38" t="n">
        <v>20.02731</v>
      </c>
      <c r="U54" s="38" t="n">
        <v>0.00501247443883693</v>
      </c>
      <c r="V54" s="38" t="n">
        <v>19.59581</v>
      </c>
      <c r="W54" s="38" t="n">
        <v>0.0738134330593013</v>
      </c>
      <c r="X54" s="42" t="n">
        <v>20.2462</v>
      </c>
      <c r="Y54" s="42" t="n">
        <v>0.0119686256520951</v>
      </c>
      <c r="Z54" s="42" t="n">
        <v>19.57735</v>
      </c>
      <c r="AA54" s="42" t="n">
        <v>0.0868539377345665</v>
      </c>
      <c r="AB54" s="43" t="n">
        <v>31.41684</v>
      </c>
      <c r="AC54" s="44" t="n">
        <v>0.00931871235740229</v>
      </c>
      <c r="AD54" s="45" t="n">
        <v>0.300660570909056</v>
      </c>
      <c r="AE54" s="46" t="n">
        <v>0.00458398972695692</v>
      </c>
      <c r="AF54" s="47" t="n">
        <v>11.83949</v>
      </c>
      <c r="AG54" s="48" t="n">
        <v>0.0876747084397772</v>
      </c>
      <c r="AH54" s="29" t="n">
        <f aca="false">X54-V54</f>
        <v>0.650390000000002</v>
      </c>
    </row>
    <row r="55" customFormat="false" ht="15.75" hidden="false" customHeight="true" outlineLevel="0" collapsed="false">
      <c r="A55" s="31" t="s">
        <v>33</v>
      </c>
      <c r="B55" s="32" t="n">
        <v>29.8666666666667</v>
      </c>
      <c r="C55" s="32" t="n">
        <v>0.057735026918965</v>
      </c>
      <c r="D55" s="32" t="n">
        <v>-0.2</v>
      </c>
      <c r="E55" s="33" t="n">
        <v>1200</v>
      </c>
      <c r="F55" s="34" t="n">
        <v>36.08</v>
      </c>
      <c r="G55" s="35" t="n">
        <v>0.16572450653945</v>
      </c>
      <c r="H55" s="36" t="n">
        <v>35.0902398098651</v>
      </c>
      <c r="I55" s="36" t="n">
        <v>0.174776024482112</v>
      </c>
      <c r="J55" s="37" t="n">
        <v>15.3156679913056</v>
      </c>
      <c r="K55" s="38" t="n">
        <v>0.0611660436000203</v>
      </c>
      <c r="L55" s="39" t="n">
        <v>10.8151052079765</v>
      </c>
      <c r="M55" s="40" t="n">
        <v>0.0506698867942065</v>
      </c>
      <c r="N55" s="41" t="n">
        <v>10.6820556408461</v>
      </c>
      <c r="O55" s="41" t="n">
        <v>0.0565870025809262</v>
      </c>
      <c r="P55" s="36" t="n">
        <v>20.11283</v>
      </c>
      <c r="Q55" s="36" t="n">
        <v>0.0103350907107781</v>
      </c>
      <c r="R55" s="36" t="n">
        <v>19.62744</v>
      </c>
      <c r="S55" s="36" t="n">
        <v>0.0878295303414522</v>
      </c>
      <c r="T55" s="38" t="n">
        <v>20.02516</v>
      </c>
      <c r="U55" s="38" t="n">
        <v>0.0196682078492172</v>
      </c>
      <c r="V55" s="38" t="n">
        <v>19.61758</v>
      </c>
      <c r="W55" s="38" t="n">
        <v>0.0803884543948944</v>
      </c>
      <c r="X55" s="42" t="n">
        <v>20.24735</v>
      </c>
      <c r="Y55" s="42" t="n">
        <v>0.00941777574589646</v>
      </c>
      <c r="Z55" s="42" t="n">
        <v>19.60482</v>
      </c>
      <c r="AA55" s="42" t="n">
        <v>0.0770633220150808</v>
      </c>
      <c r="AB55" s="43" t="n">
        <v>31.41684</v>
      </c>
      <c r="AC55" s="44" t="n">
        <v>0.00931871235740229</v>
      </c>
      <c r="AD55" s="45" t="n">
        <v>0.293853509091735</v>
      </c>
      <c r="AE55" s="46" t="n">
        <v>0.00434723424686384</v>
      </c>
      <c r="AF55" s="47" t="n">
        <v>11.81202</v>
      </c>
      <c r="AG55" s="48" t="n">
        <v>0.0776366543586213</v>
      </c>
      <c r="AH55" s="29" t="n">
        <f aca="false">X55-V55</f>
        <v>0.629770000000001</v>
      </c>
    </row>
    <row r="56" customFormat="false" ht="15.75" hidden="false" customHeight="true" outlineLevel="0" collapsed="false">
      <c r="A56" s="31" t="s">
        <v>33</v>
      </c>
      <c r="B56" s="32" t="n">
        <v>30.25</v>
      </c>
      <c r="C56" s="32" t="n">
        <v>0.0707106781186554</v>
      </c>
      <c r="D56" s="32" t="n">
        <v>-0.158333333333333</v>
      </c>
      <c r="E56" s="33" t="n">
        <v>1200</v>
      </c>
      <c r="F56" s="34" t="n">
        <v>36.49</v>
      </c>
      <c r="G56" s="35" t="n">
        <v>0.174333695991023</v>
      </c>
      <c r="H56" s="36" t="n">
        <v>35.0902398098651</v>
      </c>
      <c r="I56" s="36" t="n">
        <v>0.174776024482112</v>
      </c>
      <c r="J56" s="37" t="n">
        <v>15.2752502557932</v>
      </c>
      <c r="K56" s="38" t="n">
        <v>0.0613370719258111</v>
      </c>
      <c r="L56" s="39" t="n">
        <v>10.7019808463662</v>
      </c>
      <c r="M56" s="40" t="n">
        <v>0.05724594954892</v>
      </c>
      <c r="N56" s="41" t="n">
        <v>10.6820556408461</v>
      </c>
      <c r="O56" s="41" t="n">
        <v>0.0565870025809262</v>
      </c>
      <c r="P56" s="36" t="n">
        <v>20.11283</v>
      </c>
      <c r="Q56" s="36" t="n">
        <v>0.0103350907107781</v>
      </c>
      <c r="R56" s="36" t="n">
        <v>19.62744</v>
      </c>
      <c r="S56" s="36" t="n">
        <v>0.0878295303414522</v>
      </c>
      <c r="T56" s="38" t="n">
        <v>20.03842</v>
      </c>
      <c r="U56" s="38" t="n">
        <v>0.0095096582483278</v>
      </c>
      <c r="V56" s="38" t="n">
        <v>19.60216</v>
      </c>
      <c r="W56" s="38" t="n">
        <v>0.0811726456387859</v>
      </c>
      <c r="X56" s="42" t="n">
        <v>20.25034</v>
      </c>
      <c r="Y56" s="42" t="n">
        <v>0.0118166154206698</v>
      </c>
      <c r="Z56" s="42" t="n">
        <v>19.6179</v>
      </c>
      <c r="AA56" s="42" t="n">
        <v>0.0831933050190937</v>
      </c>
      <c r="AB56" s="43" t="n">
        <v>31.41684</v>
      </c>
      <c r="AC56" s="44" t="n">
        <v>0.00931871235740229</v>
      </c>
      <c r="AD56" s="45" t="n">
        <v>0.299390800991461</v>
      </c>
      <c r="AE56" s="46" t="n">
        <v>0.00468606113080755</v>
      </c>
      <c r="AF56" s="47" t="n">
        <v>11.79894</v>
      </c>
      <c r="AG56" s="48" t="n">
        <v>0.0840283190359058</v>
      </c>
      <c r="AH56" s="29" t="n">
        <f aca="false">X56-V56</f>
        <v>0.64818</v>
      </c>
    </row>
    <row r="57" customFormat="false" ht="15.75" hidden="false" customHeight="true" outlineLevel="0" collapsed="false">
      <c r="A57" s="31" t="s">
        <v>33</v>
      </c>
      <c r="B57" s="32" t="n">
        <v>29.8666666666667</v>
      </c>
      <c r="C57" s="32" t="n">
        <v>0.057735026918965</v>
      </c>
      <c r="D57" s="32" t="n">
        <v>-0.205882352941177</v>
      </c>
      <c r="E57" s="33" t="n">
        <v>1200</v>
      </c>
      <c r="F57" s="34" t="n">
        <v>36.0870588235294</v>
      </c>
      <c r="G57" s="35" t="n">
        <v>0.165756929489732</v>
      </c>
      <c r="H57" s="36" t="n">
        <v>35.0902398098651</v>
      </c>
      <c r="I57" s="36" t="n">
        <v>0.174776024482112</v>
      </c>
      <c r="J57" s="37" t="n">
        <v>15.2504590854344</v>
      </c>
      <c r="K57" s="38" t="n">
        <v>0.0574717929745011</v>
      </c>
      <c r="L57" s="39" t="n">
        <v>10.734807037367</v>
      </c>
      <c r="M57" s="40" t="n">
        <v>0.0509526110350031</v>
      </c>
      <c r="N57" s="41" t="n">
        <v>10.6820556408461</v>
      </c>
      <c r="O57" s="41" t="n">
        <v>0.0565870025809262</v>
      </c>
      <c r="P57" s="36" t="n">
        <v>20.11283</v>
      </c>
      <c r="Q57" s="36" t="n">
        <v>0.0103350907107781</v>
      </c>
      <c r="R57" s="36" t="n">
        <v>19.62744</v>
      </c>
      <c r="S57" s="36" t="n">
        <v>0.0878295303414522</v>
      </c>
      <c r="T57" s="38" t="n">
        <v>20.02309</v>
      </c>
      <c r="U57" s="38" t="n">
        <v>0.00600174141395627</v>
      </c>
      <c r="V57" s="38" t="n">
        <v>19.59041</v>
      </c>
      <c r="W57" s="38" t="n">
        <v>0.0817697798700714</v>
      </c>
      <c r="X57" s="42" t="n">
        <v>20.2411</v>
      </c>
      <c r="Y57" s="42" t="n">
        <v>0.00601531379065079</v>
      </c>
      <c r="Z57" s="42" t="n">
        <v>19.54798</v>
      </c>
      <c r="AA57" s="42" t="n">
        <v>0.0630438545775882</v>
      </c>
      <c r="AB57" s="43" t="n">
        <v>31.41684</v>
      </c>
      <c r="AC57" s="44" t="n">
        <v>0.00931871235740229</v>
      </c>
      <c r="AD57" s="45" t="n">
        <v>0.29609941725494</v>
      </c>
      <c r="AE57" s="46" t="n">
        <v>0.004266063670435</v>
      </c>
      <c r="AF57" s="47" t="n">
        <v>11.86886</v>
      </c>
      <c r="AG57" s="48" t="n">
        <v>0.063330179219706</v>
      </c>
      <c r="AH57" s="29" t="n">
        <f aca="false">X57-V57</f>
        <v>0.650690000000001</v>
      </c>
    </row>
    <row r="58" customFormat="false" ht="15.75" hidden="false" customHeight="true" outlineLevel="0" collapsed="false">
      <c r="A58" s="31" t="s">
        <v>33</v>
      </c>
      <c r="B58" s="32" t="n">
        <v>29.76</v>
      </c>
      <c r="C58" s="32" t="n">
        <v>0.114017542509914</v>
      </c>
      <c r="D58" s="32" t="n">
        <v>-0.16</v>
      </c>
      <c r="E58" s="33" t="n">
        <v>1200</v>
      </c>
      <c r="F58" s="34" t="n">
        <v>35.904</v>
      </c>
      <c r="G58" s="35" t="n">
        <v>0.203228913852332</v>
      </c>
      <c r="H58" s="36" t="n">
        <v>35.0902398098651</v>
      </c>
      <c r="I58" s="36" t="n">
        <v>0.174776024482112</v>
      </c>
      <c r="J58" s="37" t="n">
        <v>15.1957631105144</v>
      </c>
      <c r="K58" s="38" t="n">
        <v>0.059152030429707</v>
      </c>
      <c r="L58" s="39" t="n">
        <v>10.7273892080501</v>
      </c>
      <c r="M58" s="40" t="n">
        <v>0.0494504126069382</v>
      </c>
      <c r="N58" s="41" t="n">
        <v>10.6820556408461</v>
      </c>
      <c r="O58" s="41" t="n">
        <v>0.0565870025809262</v>
      </c>
      <c r="P58" s="36" t="n">
        <v>20.11283</v>
      </c>
      <c r="Q58" s="36" t="n">
        <v>0.0103350907107781</v>
      </c>
      <c r="R58" s="36" t="n">
        <v>19.62744</v>
      </c>
      <c r="S58" s="36" t="n">
        <v>0.0878295303414522</v>
      </c>
      <c r="T58" s="38" t="n">
        <v>20.02411</v>
      </c>
      <c r="U58" s="38" t="n">
        <v>0.00924591261044581</v>
      </c>
      <c r="V58" s="38" t="n">
        <v>19.61716</v>
      </c>
      <c r="W58" s="38" t="n">
        <v>0.0841338243514459</v>
      </c>
      <c r="X58" s="42" t="n">
        <v>20.2382</v>
      </c>
      <c r="Y58" s="42" t="n">
        <v>0.0123488460999397</v>
      </c>
      <c r="Z58" s="42" t="n">
        <v>19.57036</v>
      </c>
      <c r="AA58" s="42" t="n">
        <v>0.0910486924672729</v>
      </c>
      <c r="AB58" s="43" t="n">
        <v>31.41684</v>
      </c>
      <c r="AC58" s="44" t="n">
        <v>0.00931871235740229</v>
      </c>
      <c r="AD58" s="45" t="n">
        <v>0.294053932663146</v>
      </c>
      <c r="AE58" s="46" t="n">
        <v>0.00425928906164947</v>
      </c>
      <c r="AF58" s="47" t="n">
        <v>11.84648</v>
      </c>
      <c r="AG58" s="48" t="n">
        <v>0.0918823073284516</v>
      </c>
      <c r="AH58" s="29" t="n">
        <f aca="false">X58-V58</f>
        <v>0.621040000000001</v>
      </c>
    </row>
    <row r="59" customFormat="false" ht="15.75" hidden="false" customHeight="true" outlineLevel="0" collapsed="false">
      <c r="A59" s="31" t="s">
        <v>33</v>
      </c>
      <c r="B59" s="32" t="n">
        <v>29.6</v>
      </c>
      <c r="C59" s="32" t="n">
        <v>0</v>
      </c>
      <c r="D59" s="32" t="n">
        <v>-0.177777777777778</v>
      </c>
      <c r="E59" s="33" t="n">
        <v>1200</v>
      </c>
      <c r="F59" s="34" t="n">
        <v>35.7333333333333</v>
      </c>
      <c r="G59" s="35" t="n">
        <v>0.148888888888889</v>
      </c>
      <c r="H59" s="36" t="n">
        <v>35.0902398098651</v>
      </c>
      <c r="I59" s="36" t="n">
        <v>0.174776024482112</v>
      </c>
      <c r="J59" s="37" t="n">
        <v>15.1118563421122</v>
      </c>
      <c r="K59" s="38" t="n">
        <v>0.0546112205504222</v>
      </c>
      <c r="L59" s="39" t="n">
        <v>10.671658204032</v>
      </c>
      <c r="M59" s="40" t="n">
        <v>0.0592643802284162</v>
      </c>
      <c r="N59" s="41" t="n">
        <v>10.6820556408461</v>
      </c>
      <c r="O59" s="41" t="n">
        <v>0.0565870025809262</v>
      </c>
      <c r="P59" s="36" t="n">
        <v>20.11283</v>
      </c>
      <c r="Q59" s="36" t="n">
        <v>0.0103350907107781</v>
      </c>
      <c r="R59" s="36" t="n">
        <v>19.62744</v>
      </c>
      <c r="S59" s="36" t="n">
        <v>0.0878295303414522</v>
      </c>
      <c r="T59" s="38" t="n">
        <v>20.02044</v>
      </c>
      <c r="U59" s="38" t="n">
        <v>0.00859886038960937</v>
      </c>
      <c r="V59" s="38" t="n">
        <v>19.57317</v>
      </c>
      <c r="W59" s="38" t="n">
        <v>0.0752377837259975</v>
      </c>
      <c r="X59" s="42" t="n">
        <v>20.23843</v>
      </c>
      <c r="Y59" s="42" t="n">
        <v>0.00816015318483612</v>
      </c>
      <c r="Z59" s="42" t="n">
        <v>19.55251</v>
      </c>
      <c r="AA59" s="42" t="n">
        <v>0.0738613897784221</v>
      </c>
      <c r="AB59" s="43" t="n">
        <v>31.41684</v>
      </c>
      <c r="AC59" s="44" t="n">
        <v>0.00931871235740229</v>
      </c>
      <c r="AD59" s="45" t="n">
        <v>0.293822151134849</v>
      </c>
      <c r="AE59" s="46" t="n">
        <v>0.00467893900253157</v>
      </c>
      <c r="AF59" s="47" t="n">
        <v>11.86433</v>
      </c>
      <c r="AG59" s="48" t="n">
        <v>0.0743107865656123</v>
      </c>
      <c r="AH59" s="29" t="n">
        <f aca="false">X59-V59</f>
        <v>0.66526</v>
      </c>
    </row>
    <row r="60" customFormat="false" ht="15.75" hidden="false" customHeight="true" outlineLevel="0" collapsed="false">
      <c r="A60" s="31" t="s">
        <v>33</v>
      </c>
      <c r="B60" s="32" t="n">
        <v>29.34</v>
      </c>
      <c r="C60" s="32" t="n">
        <v>0.0894427190999907</v>
      </c>
      <c r="D60" s="32" t="n">
        <v>-0.2</v>
      </c>
      <c r="E60" s="33" t="n">
        <v>1200</v>
      </c>
      <c r="F60" s="34" t="n">
        <v>35.448</v>
      </c>
      <c r="G60" s="35" t="n">
        <v>0.183010602175313</v>
      </c>
      <c r="H60" s="36" t="n">
        <v>35.0902398098651</v>
      </c>
      <c r="I60" s="36" t="n">
        <v>0.174776024482112</v>
      </c>
      <c r="J60" s="37" t="n">
        <v>15.0426265912399</v>
      </c>
      <c r="K60" s="38" t="n">
        <v>0.0905128561754736</v>
      </c>
      <c r="L60" s="39" t="n">
        <v>10.7331717466889</v>
      </c>
      <c r="M60" s="40" t="n">
        <v>0.0555524549611491</v>
      </c>
      <c r="N60" s="41" t="n">
        <v>10.6820556408461</v>
      </c>
      <c r="O60" s="41" t="n">
        <v>0.0565870025809262</v>
      </c>
      <c r="P60" s="36" t="n">
        <v>20.11283</v>
      </c>
      <c r="Q60" s="36" t="n">
        <v>0.0103350907107781</v>
      </c>
      <c r="R60" s="36" t="n">
        <v>19.62744</v>
      </c>
      <c r="S60" s="36" t="n">
        <v>0.0878295303414522</v>
      </c>
      <c r="T60" s="38" t="n">
        <v>20.02242</v>
      </c>
      <c r="U60" s="38" t="n">
        <v>0.0122396731982518</v>
      </c>
      <c r="V60" s="38" t="n">
        <v>19.59593</v>
      </c>
      <c r="W60" s="38" t="n">
        <v>0.0748512398026911</v>
      </c>
      <c r="X60" s="42" t="n">
        <v>20.23918</v>
      </c>
      <c r="Y60" s="42" t="n">
        <v>0.00508739619058682</v>
      </c>
      <c r="Z60" s="42" t="n">
        <v>19.52073</v>
      </c>
      <c r="AA60" s="42" t="n">
        <v>0.0438379983575898</v>
      </c>
      <c r="AB60" s="43" t="n">
        <v>31.41684</v>
      </c>
      <c r="AC60" s="44" t="n">
        <v>0.00931871235740229</v>
      </c>
      <c r="AD60" s="45" t="n">
        <v>0.286482870422413</v>
      </c>
      <c r="AE60" s="46" t="n">
        <v>0.00566309728322892</v>
      </c>
      <c r="AF60" s="47" t="n">
        <v>11.89611</v>
      </c>
      <c r="AG60" s="48" t="n">
        <v>0.044132207060151</v>
      </c>
      <c r="AH60" s="29" t="n">
        <f aca="false">X60-V60</f>
        <v>0.643250000000002</v>
      </c>
    </row>
    <row r="61" customFormat="false" ht="15.75" hidden="false" customHeight="true" outlineLevel="0" collapsed="false">
      <c r="A61" s="31" t="s">
        <v>33</v>
      </c>
      <c r="B61" s="32" t="n">
        <v>28.9166666666667</v>
      </c>
      <c r="C61" s="32" t="n">
        <v>0.248327740429189</v>
      </c>
      <c r="D61" s="32" t="n">
        <v>2.50909090909091</v>
      </c>
      <c r="E61" s="33" t="n">
        <v>1200</v>
      </c>
      <c r="F61" s="34" t="n">
        <v>31.6890909090909</v>
      </c>
      <c r="G61" s="35" t="n">
        <v>0.302476898079752</v>
      </c>
      <c r="H61" s="36" t="n">
        <v>35.0902398098651</v>
      </c>
      <c r="I61" s="36" t="n">
        <v>0.174776024482112</v>
      </c>
      <c r="J61" s="37" t="n">
        <v>7.03543419312323</v>
      </c>
      <c r="K61" s="38" t="n">
        <v>0.0504792693379923</v>
      </c>
      <c r="L61" s="39" t="n">
        <v>4.60615344096795</v>
      </c>
      <c r="M61" s="40" t="n">
        <v>0.0701529603214614</v>
      </c>
      <c r="N61" s="41" t="n">
        <v>4.72946014965352</v>
      </c>
      <c r="O61" s="41" t="n">
        <v>0.0137498249597248</v>
      </c>
      <c r="P61" s="36" t="n">
        <v>20.11283</v>
      </c>
      <c r="Q61" s="36" t="n">
        <v>0.0103350907107781</v>
      </c>
      <c r="R61" s="36" t="n">
        <v>19.62744</v>
      </c>
      <c r="S61" s="36" t="n">
        <v>0.0878295303414522</v>
      </c>
      <c r="T61" s="38" t="n">
        <v>20.03697</v>
      </c>
      <c r="U61" s="38" t="n">
        <v>0.00902297622738789</v>
      </c>
      <c r="V61" s="38" t="n">
        <v>19.61585</v>
      </c>
      <c r="W61" s="38" t="n">
        <v>0.10012997802856</v>
      </c>
      <c r="X61" s="42" t="n">
        <v>20.24499</v>
      </c>
      <c r="Y61" s="42" t="n">
        <v>0.00616140406076411</v>
      </c>
      <c r="Z61" s="42" t="n">
        <v>19.60891</v>
      </c>
      <c r="AA61" s="42" t="n">
        <v>0.0729111987283157</v>
      </c>
      <c r="AB61" s="43" t="n">
        <v>29.97428</v>
      </c>
      <c r="AC61" s="44" t="n">
        <v>0.00278560585869529</v>
      </c>
      <c r="AD61" s="45" t="n">
        <v>0.345292228662983</v>
      </c>
      <c r="AE61" s="46" t="n">
        <v>0.0110224833093087</v>
      </c>
      <c r="AF61" s="47" t="n">
        <v>10.36537</v>
      </c>
      <c r="AG61" s="48" t="n">
        <v>0.0731710721528662</v>
      </c>
      <c r="AH61" s="29" t="n">
        <f aca="false">X61-V61</f>
        <v>0.629140000000003</v>
      </c>
    </row>
    <row r="62" customFormat="false" ht="15.75" hidden="false" customHeight="true" outlineLevel="0" collapsed="false">
      <c r="A62" s="31" t="s">
        <v>33</v>
      </c>
      <c r="B62" s="32" t="n">
        <v>29.8</v>
      </c>
      <c r="C62" s="32" t="n">
        <v>0.141421356237309</v>
      </c>
      <c r="D62" s="32" t="n">
        <v>2.55</v>
      </c>
      <c r="E62" s="33" t="n">
        <v>1200</v>
      </c>
      <c r="F62" s="34" t="n">
        <v>32.7</v>
      </c>
      <c r="G62" s="35" t="n">
        <v>0.20650928752064</v>
      </c>
      <c r="H62" s="36" t="n">
        <v>35.0902398098651</v>
      </c>
      <c r="I62" s="36" t="n">
        <v>0.174776024482112</v>
      </c>
      <c r="J62" s="37" t="n">
        <v>7.09512506575891</v>
      </c>
      <c r="K62" s="38" t="n">
        <v>0.0412619424282849</v>
      </c>
      <c r="L62" s="39" t="n">
        <v>4.82917795185894</v>
      </c>
      <c r="M62" s="40" t="n">
        <v>0.0188991855663558</v>
      </c>
      <c r="N62" s="41" t="n">
        <v>4.72946014965352</v>
      </c>
      <c r="O62" s="41" t="n">
        <v>0.0137498249597248</v>
      </c>
      <c r="P62" s="36" t="n">
        <v>20.11283</v>
      </c>
      <c r="Q62" s="36" t="n">
        <v>0.0103350907107781</v>
      </c>
      <c r="R62" s="36" t="n">
        <v>19.62744</v>
      </c>
      <c r="S62" s="36" t="n">
        <v>0.0878295303414522</v>
      </c>
      <c r="T62" s="38" t="n">
        <v>20.02964</v>
      </c>
      <c r="U62" s="38" t="n">
        <v>0.0107003925161652</v>
      </c>
      <c r="V62" s="38" t="n">
        <v>19.58854</v>
      </c>
      <c r="W62" s="38" t="n">
        <v>0.0870339037387157</v>
      </c>
      <c r="X62" s="42" t="n">
        <v>20.23122</v>
      </c>
      <c r="Y62" s="42" t="n">
        <v>0.0109977997799557</v>
      </c>
      <c r="Z62" s="42" t="n">
        <v>19.62122</v>
      </c>
      <c r="AA62" s="42" t="n">
        <v>0.0536303794504578</v>
      </c>
      <c r="AB62" s="43" t="n">
        <v>29.97428</v>
      </c>
      <c r="AC62" s="44" t="n">
        <v>0.00278560585869529</v>
      </c>
      <c r="AD62" s="45" t="n">
        <v>0.319366761388807</v>
      </c>
      <c r="AE62" s="46" t="n">
        <v>0.00477105163347117</v>
      </c>
      <c r="AF62" s="47" t="n">
        <v>10.35306</v>
      </c>
      <c r="AG62" s="48" t="n">
        <v>0.0547464081013547</v>
      </c>
      <c r="AH62" s="29" t="n">
        <f aca="false">X62-V62</f>
        <v>0.642680000000002</v>
      </c>
    </row>
    <row r="63" customFormat="false" ht="15.75" hidden="false" customHeight="true" outlineLevel="0" collapsed="false">
      <c r="A63" s="31" t="s">
        <v>33</v>
      </c>
      <c r="B63" s="32" t="n">
        <v>29.75</v>
      </c>
      <c r="C63" s="32" t="n">
        <v>0.070710678118653</v>
      </c>
      <c r="D63" s="32" t="n">
        <v>2.54285714285714</v>
      </c>
      <c r="E63" s="33" t="n">
        <v>1200</v>
      </c>
      <c r="F63" s="34" t="n">
        <v>32.6485714285714</v>
      </c>
      <c r="G63" s="35" t="n">
        <v>0.156612545018006</v>
      </c>
      <c r="H63" s="36" t="n">
        <v>35.0902398098651</v>
      </c>
      <c r="I63" s="36" t="n">
        <v>0.174776024482112</v>
      </c>
      <c r="J63" s="37" t="n">
        <v>7.04693105619893</v>
      </c>
      <c r="K63" s="38" t="n">
        <v>0.0388107788551063</v>
      </c>
      <c r="L63" s="39" t="n">
        <v>4.7923624066547</v>
      </c>
      <c r="M63" s="40" t="n">
        <v>0.018996744381177</v>
      </c>
      <c r="N63" s="41" t="n">
        <v>4.72946014965352</v>
      </c>
      <c r="O63" s="41" t="n">
        <v>0.0137498249597248</v>
      </c>
      <c r="P63" s="36" t="n">
        <v>20.11283</v>
      </c>
      <c r="Q63" s="36" t="n">
        <v>0.0103350907107781</v>
      </c>
      <c r="R63" s="36" t="n">
        <v>19.62744</v>
      </c>
      <c r="S63" s="36" t="n">
        <v>0.0878295303414522</v>
      </c>
      <c r="T63" s="38" t="n">
        <v>20.03044</v>
      </c>
      <c r="U63" s="38" t="n">
        <v>0.0100116132566136</v>
      </c>
      <c r="V63" s="38" t="n">
        <v>19.57763</v>
      </c>
      <c r="W63" s="38" t="n">
        <v>0.0803572529396066</v>
      </c>
      <c r="X63" s="42" t="n">
        <v>20.23329</v>
      </c>
      <c r="Y63" s="42" t="n">
        <v>0.0106089066354643</v>
      </c>
      <c r="Z63" s="42" t="n">
        <v>19.53049</v>
      </c>
      <c r="AA63" s="42" t="n">
        <v>0.0243704924037242</v>
      </c>
      <c r="AB63" s="43" t="n">
        <v>29.97428</v>
      </c>
      <c r="AC63" s="44" t="n">
        <v>0.00278560585869529</v>
      </c>
      <c r="AD63" s="45" t="n">
        <v>0.319936243389378</v>
      </c>
      <c r="AE63" s="46" t="n">
        <v>0.00461468490697208</v>
      </c>
      <c r="AF63" s="47" t="n">
        <v>10.44379</v>
      </c>
      <c r="AG63" s="48" t="n">
        <v>0.0265794996190669</v>
      </c>
      <c r="AH63" s="29" t="n">
        <f aca="false">X63-V63</f>
        <v>0.655660000000001</v>
      </c>
    </row>
    <row r="64" customFormat="false" ht="15.75" hidden="false" customHeight="true" outlineLevel="0" collapsed="false">
      <c r="A64" s="31" t="s">
        <v>33</v>
      </c>
      <c r="B64" s="32" t="n">
        <v>29.3</v>
      </c>
      <c r="C64" s="32" t="n">
        <v>0.0999999999999992</v>
      </c>
      <c r="D64" s="32" t="n">
        <v>2.54444444444445</v>
      </c>
      <c r="E64" s="33" t="n">
        <v>1200</v>
      </c>
      <c r="F64" s="34" t="n">
        <v>32.1066666666667</v>
      </c>
      <c r="G64" s="35" t="n">
        <v>0.17292792076015</v>
      </c>
      <c r="H64" s="36" t="n">
        <v>35.0902398098651</v>
      </c>
      <c r="I64" s="36" t="n">
        <v>0.174776024482112</v>
      </c>
      <c r="J64" s="37" t="n">
        <v>7.1153497014785</v>
      </c>
      <c r="K64" s="38" t="n">
        <v>0.0686043921849655</v>
      </c>
      <c r="L64" s="39" t="n">
        <v>4.87015842612343</v>
      </c>
      <c r="M64" s="40" t="n">
        <v>0.0191212119675139</v>
      </c>
      <c r="N64" s="41" t="n">
        <v>4.72946014965352</v>
      </c>
      <c r="O64" s="41" t="n">
        <v>0.0137498249597248</v>
      </c>
      <c r="P64" s="36" t="n">
        <v>20.11283</v>
      </c>
      <c r="Q64" s="36" t="n">
        <v>0.0103350907107781</v>
      </c>
      <c r="R64" s="36" t="n">
        <v>19.62744</v>
      </c>
      <c r="S64" s="36" t="n">
        <v>0.0878295303414522</v>
      </c>
      <c r="T64" s="38" t="n">
        <v>20.02897</v>
      </c>
      <c r="U64" s="38" t="n">
        <v>0.0100004049917995</v>
      </c>
      <c r="V64" s="38" t="n">
        <v>19.62902</v>
      </c>
      <c r="W64" s="38" t="n">
        <v>0.0826427589084488</v>
      </c>
      <c r="X64" s="42" t="n">
        <v>20.22571</v>
      </c>
      <c r="Y64" s="42" t="n">
        <v>0.00509047149093378</v>
      </c>
      <c r="Z64" s="42" t="n">
        <v>19.58964</v>
      </c>
      <c r="AA64" s="42" t="n">
        <v>0.0907767282953066</v>
      </c>
      <c r="AB64" s="43" t="n">
        <v>29.97428</v>
      </c>
      <c r="AC64" s="44" t="n">
        <v>0.00278560585869529</v>
      </c>
      <c r="AD64" s="45" t="n">
        <v>0.315541943762586</v>
      </c>
      <c r="AE64" s="46" t="n">
        <v>0.00712554366672023</v>
      </c>
      <c r="AF64" s="47" t="n">
        <v>10.38464</v>
      </c>
      <c r="AG64" s="48" t="n">
        <v>0.090919345026237</v>
      </c>
      <c r="AH64" s="29" t="n">
        <f aca="false">X64-V64</f>
        <v>0.596689999999999</v>
      </c>
    </row>
    <row r="65" customFormat="false" ht="15.75" hidden="false" customHeight="true" outlineLevel="0" collapsed="false">
      <c r="A65" s="31" t="s">
        <v>33</v>
      </c>
      <c r="B65" s="32" t="n">
        <v>30</v>
      </c>
      <c r="C65" s="32" t="n">
        <v>0</v>
      </c>
      <c r="D65" s="32" t="n">
        <v>2.58611111111111</v>
      </c>
      <c r="E65" s="33" t="n">
        <v>1200</v>
      </c>
      <c r="F65" s="34" t="n">
        <v>32.8966666666667</v>
      </c>
      <c r="G65" s="35" t="n">
        <v>0.137069444444444</v>
      </c>
      <c r="H65" s="36" t="n">
        <v>35.0902398098651</v>
      </c>
      <c r="I65" s="36" t="n">
        <v>0.174776024482112</v>
      </c>
      <c r="J65" s="37" t="n">
        <v>7.05735365106348</v>
      </c>
      <c r="K65" s="38" t="n">
        <v>0.0737788830661385</v>
      </c>
      <c r="L65" s="39" t="n">
        <v>4.70728794947098</v>
      </c>
      <c r="M65" s="40" t="n">
        <v>0.0203705949688443</v>
      </c>
      <c r="N65" s="41" t="n">
        <v>4.72946014965352</v>
      </c>
      <c r="O65" s="41" t="n">
        <v>0.0137498249597248</v>
      </c>
      <c r="P65" s="36" t="n">
        <v>20.11283</v>
      </c>
      <c r="Q65" s="36" t="n">
        <v>0.0103350907107781</v>
      </c>
      <c r="R65" s="36" t="n">
        <v>19.62744</v>
      </c>
      <c r="S65" s="36" t="n">
        <v>0.0878295303414522</v>
      </c>
      <c r="T65" s="38" t="n">
        <v>20.03929</v>
      </c>
      <c r="U65" s="38" t="n">
        <v>0.0106533985187825</v>
      </c>
      <c r="V65" s="38" t="n">
        <v>19.60015</v>
      </c>
      <c r="W65" s="38" t="n">
        <v>0.0831255947347142</v>
      </c>
      <c r="X65" s="42" t="n">
        <v>20.23155</v>
      </c>
      <c r="Y65" s="42" t="n">
        <v>0.0140499999999992</v>
      </c>
      <c r="Z65" s="42" t="n">
        <v>19.61305</v>
      </c>
      <c r="AA65" s="42" t="n">
        <v>0.10515</v>
      </c>
      <c r="AB65" s="43" t="n">
        <v>29.97428</v>
      </c>
      <c r="AC65" s="44" t="n">
        <v>0.00278560585869529</v>
      </c>
      <c r="AD65" s="45" t="n">
        <v>0.332995314927766</v>
      </c>
      <c r="AE65" s="46" t="n">
        <v>0.00754679447552975</v>
      </c>
      <c r="AF65" s="47" t="n">
        <v>10.36123</v>
      </c>
      <c r="AG65" s="48" t="n">
        <v>0.106084518191864</v>
      </c>
      <c r="AH65" s="29" t="n">
        <f aca="false">X65-V65</f>
        <v>0.631399999999999</v>
      </c>
    </row>
    <row r="66" customFormat="false" ht="15.75" hidden="false" customHeight="true" outlineLevel="0" collapsed="false">
      <c r="A66" s="31" t="s">
        <v>33</v>
      </c>
      <c r="B66" s="32" t="n">
        <v>30.05</v>
      </c>
      <c r="C66" s="32" t="n">
        <v>0.212132034355962</v>
      </c>
      <c r="D66" s="32" t="n">
        <v>2.56216216216216</v>
      </c>
      <c r="E66" s="33" t="n">
        <v>1200</v>
      </c>
      <c r="F66" s="34" t="n">
        <v>32.9854054054054</v>
      </c>
      <c r="G66" s="35" t="n">
        <v>0.270389519141106</v>
      </c>
      <c r="H66" s="36" t="n">
        <v>35.0902398098651</v>
      </c>
      <c r="I66" s="36" t="n">
        <v>0.174776024482112</v>
      </c>
      <c r="J66" s="37" t="n">
        <v>6.97536322624146</v>
      </c>
      <c r="K66" s="38" t="n">
        <v>0.04277386139473</v>
      </c>
      <c r="L66" s="39" t="n">
        <v>4.81650285743206</v>
      </c>
      <c r="M66" s="40" t="n">
        <v>0.0193137264090814</v>
      </c>
      <c r="N66" s="41" t="n">
        <v>4.72946014965352</v>
      </c>
      <c r="O66" s="41" t="n">
        <v>0.0137498249597248</v>
      </c>
      <c r="P66" s="36" t="n">
        <v>20.11283</v>
      </c>
      <c r="Q66" s="36" t="n">
        <v>0.0103350907107781</v>
      </c>
      <c r="R66" s="36" t="n">
        <v>19.62744</v>
      </c>
      <c r="S66" s="36" t="n">
        <v>0.0878295303414522</v>
      </c>
      <c r="T66" s="38" t="n">
        <v>20.02613</v>
      </c>
      <c r="U66" s="38" t="n">
        <v>0.00940659874768695</v>
      </c>
      <c r="V66" s="38" t="n">
        <v>19.60579</v>
      </c>
      <c r="W66" s="38" t="n">
        <v>0.0881920002040993</v>
      </c>
      <c r="X66" s="42" t="n">
        <v>20.23495</v>
      </c>
      <c r="Y66" s="42" t="n">
        <v>0.00544999999999973</v>
      </c>
      <c r="Z66" s="42" t="n">
        <v>19.5671</v>
      </c>
      <c r="AA66" s="42" t="n">
        <v>0.00789999999999935</v>
      </c>
      <c r="AB66" s="43" t="n">
        <v>29.97428</v>
      </c>
      <c r="AC66" s="44" t="n">
        <v>0.00278560585869529</v>
      </c>
      <c r="AD66" s="45" t="n">
        <v>0.30949791412836</v>
      </c>
      <c r="AE66" s="46" t="n">
        <v>0.00505919041323759</v>
      </c>
      <c r="AF66" s="47" t="n">
        <v>10.40718</v>
      </c>
      <c r="AG66" s="48" t="n">
        <v>0.00959752572280934</v>
      </c>
      <c r="AH66" s="29" t="n">
        <f aca="false">X66-V66</f>
        <v>0.629160000000002</v>
      </c>
    </row>
    <row r="67" customFormat="false" ht="15.75" hidden="false" customHeight="true" outlineLevel="0" collapsed="false">
      <c r="A67" s="31" t="s">
        <v>33</v>
      </c>
      <c r="B67" s="32" t="n">
        <v>30.3333333333333</v>
      </c>
      <c r="C67" s="32" t="n">
        <v>0.321455025366431</v>
      </c>
      <c r="D67" s="32" t="n">
        <v>2.57857142857143</v>
      </c>
      <c r="E67" s="33" t="n">
        <v>1200</v>
      </c>
      <c r="F67" s="34" t="n">
        <v>33.3057142857143</v>
      </c>
      <c r="G67" s="35" t="n">
        <v>0.379255999062484</v>
      </c>
      <c r="H67" s="36" t="n">
        <v>35.0902398098651</v>
      </c>
      <c r="I67" s="36" t="n">
        <v>0.174776024482112</v>
      </c>
      <c r="J67" s="37" t="n">
        <v>6.96374522346114</v>
      </c>
      <c r="K67" s="38" t="n">
        <v>0.0467848315558842</v>
      </c>
      <c r="L67" s="39" t="n">
        <v>4.79663555916927</v>
      </c>
      <c r="M67" s="40" t="n">
        <v>0.0192411786704185</v>
      </c>
      <c r="N67" s="41" t="n">
        <v>4.72946014965352</v>
      </c>
      <c r="O67" s="41" t="n">
        <v>0.0137498249597248</v>
      </c>
      <c r="P67" s="36" t="n">
        <v>20.11283</v>
      </c>
      <c r="Q67" s="36" t="n">
        <v>0.0103350907107781</v>
      </c>
      <c r="R67" s="36" t="n">
        <v>19.62744</v>
      </c>
      <c r="S67" s="36" t="n">
        <v>0.0878295303414522</v>
      </c>
      <c r="T67" s="38" t="n">
        <v>20.02884</v>
      </c>
      <c r="U67" s="38" t="n">
        <v>0.0113689225522913</v>
      </c>
      <c r="V67" s="38" t="n">
        <v>19.60806</v>
      </c>
      <c r="W67" s="38" t="n">
        <v>0.0762380639838135</v>
      </c>
      <c r="X67" s="42" t="n">
        <v>20.2304</v>
      </c>
      <c r="Y67" s="42" t="n">
        <v>0.0022000000000002</v>
      </c>
      <c r="Z67" s="42" t="n">
        <v>19.6275</v>
      </c>
      <c r="AA67" s="42" t="n">
        <v>0.0861999999999998</v>
      </c>
      <c r="AB67" s="43" t="n">
        <v>29.97428</v>
      </c>
      <c r="AC67" s="44" t="n">
        <v>0.00278560585869529</v>
      </c>
      <c r="AD67" s="45" t="n">
        <v>0.311198872840837</v>
      </c>
      <c r="AE67" s="46" t="n">
        <v>0.00538972652386829</v>
      </c>
      <c r="AF67" s="47" t="n">
        <v>10.34678</v>
      </c>
      <c r="AG67" s="48" t="n">
        <v>0.0862280696757151</v>
      </c>
      <c r="AH67" s="29" t="n">
        <f aca="false">X67-V67</f>
        <v>0.622340000000001</v>
      </c>
    </row>
    <row r="68" customFormat="false" ht="15.75" hidden="false" customHeight="true" outlineLevel="0" collapsed="false">
      <c r="A68" s="31" t="s">
        <v>33</v>
      </c>
      <c r="B68" s="32" t="n">
        <v>29.95</v>
      </c>
      <c r="C68" s="32" t="n">
        <v>0.0707106781186507</v>
      </c>
      <c r="D68" s="32" t="n">
        <v>2.58947368421053</v>
      </c>
      <c r="E68" s="33" t="n">
        <v>1200</v>
      </c>
      <c r="F68" s="34" t="n">
        <v>32.8326315789474</v>
      </c>
      <c r="G68" s="35" t="n">
        <v>0.157237908440818</v>
      </c>
      <c r="H68" s="36" t="n">
        <v>35.0902398098651</v>
      </c>
      <c r="I68" s="36" t="n">
        <v>0.174776024482112</v>
      </c>
      <c r="J68" s="37" t="n">
        <v>6.94578505770346</v>
      </c>
      <c r="K68" s="38" t="n">
        <v>0.060459601579016</v>
      </c>
      <c r="L68" s="39" t="n">
        <v>4.69304561610422</v>
      </c>
      <c r="M68" s="40" t="n">
        <v>0.0271468603002076</v>
      </c>
      <c r="N68" s="41" t="n">
        <v>4.72946014965352</v>
      </c>
      <c r="O68" s="41" t="n">
        <v>0.0137498249597248</v>
      </c>
      <c r="P68" s="36" t="n">
        <v>20.11283</v>
      </c>
      <c r="Q68" s="36" t="n">
        <v>0.0103350907107781</v>
      </c>
      <c r="R68" s="36" t="n">
        <v>19.62744</v>
      </c>
      <c r="S68" s="36" t="n">
        <v>0.0878295303414522</v>
      </c>
      <c r="T68" s="38" t="n">
        <v>20.03911</v>
      </c>
      <c r="U68" s="38" t="n">
        <v>0.00626569230013689</v>
      </c>
      <c r="V68" s="38" t="n">
        <v>19.59611</v>
      </c>
      <c r="W68" s="38" t="n">
        <v>0.0838059478796113</v>
      </c>
      <c r="X68" s="42" t="n">
        <v>20.22809</v>
      </c>
      <c r="Y68" s="42" t="n">
        <v>0.00355709150852126</v>
      </c>
      <c r="Z68" s="42" t="n">
        <v>19.61446</v>
      </c>
      <c r="AA68" s="42" t="n">
        <v>0.0884579922901254</v>
      </c>
      <c r="AB68" s="43" t="n">
        <v>29.97428</v>
      </c>
      <c r="AC68" s="44" t="n">
        <v>0.00278560585869529</v>
      </c>
      <c r="AD68" s="45" t="n">
        <v>0.324331867871547</v>
      </c>
      <c r="AE68" s="46" t="n">
        <v>0.00706157720905339</v>
      </c>
      <c r="AF68" s="47" t="n">
        <v>10.35982</v>
      </c>
      <c r="AG68" s="48" t="n">
        <v>0.0885294826597325</v>
      </c>
      <c r="AH68" s="29" t="n">
        <f aca="false">X68-V68</f>
        <v>0.631980000000002</v>
      </c>
    </row>
    <row r="69" customFormat="false" ht="15.75" hidden="false" customHeight="true" outlineLevel="0" collapsed="false">
      <c r="A69" s="31" t="s">
        <v>33</v>
      </c>
      <c r="B69" s="32" t="n">
        <v>30.35</v>
      </c>
      <c r="C69" s="32" t="n">
        <v>0.0707106781186554</v>
      </c>
      <c r="D69" s="32" t="n">
        <v>2.57142857142857</v>
      </c>
      <c r="E69" s="33" t="n">
        <v>1200</v>
      </c>
      <c r="F69" s="34" t="n">
        <v>33.3342857142857</v>
      </c>
      <c r="G69" s="35" t="n">
        <v>0.159131577415418</v>
      </c>
      <c r="H69" s="36" t="n">
        <v>35.0902398098651</v>
      </c>
      <c r="I69" s="36" t="n">
        <v>0.174776024482112</v>
      </c>
      <c r="J69" s="37" t="n">
        <v>6.91464207212257</v>
      </c>
      <c r="K69" s="38" t="n">
        <v>0.0776745444390106</v>
      </c>
      <c r="L69" s="39" t="n">
        <v>4.70801239511927</v>
      </c>
      <c r="M69" s="40" t="n">
        <v>0.0186748817428151</v>
      </c>
      <c r="N69" s="41" t="n">
        <v>4.72946014965352</v>
      </c>
      <c r="O69" s="41" t="n">
        <v>0.0137498249597248</v>
      </c>
      <c r="P69" s="36" t="n">
        <v>20.11283</v>
      </c>
      <c r="Q69" s="36" t="n">
        <v>0.0103350907107781</v>
      </c>
      <c r="R69" s="36" t="n">
        <v>19.62744</v>
      </c>
      <c r="S69" s="36" t="n">
        <v>0.0878295303414522</v>
      </c>
      <c r="T69" s="38" t="n">
        <v>20.02442</v>
      </c>
      <c r="U69" s="38" t="n">
        <v>0.0149138727364832</v>
      </c>
      <c r="V69" s="38" t="n">
        <v>19.59056</v>
      </c>
      <c r="W69" s="38" t="n">
        <v>0.0823625424571141</v>
      </c>
      <c r="X69" s="42" t="n">
        <v>20.23057</v>
      </c>
      <c r="Y69" s="42" t="n">
        <v>0.00620951688942088</v>
      </c>
      <c r="Z69" s="42" t="n">
        <v>19.60904</v>
      </c>
      <c r="AA69" s="42" t="n">
        <v>0.0802640666799283</v>
      </c>
      <c r="AB69" s="43" t="n">
        <v>29.97428</v>
      </c>
      <c r="AC69" s="44" t="n">
        <v>0.00278560585869529</v>
      </c>
      <c r="AD69" s="45" t="n">
        <v>0.319124208308577</v>
      </c>
      <c r="AE69" s="46" t="n">
        <v>0.00811134390520807</v>
      </c>
      <c r="AF69" s="47" t="n">
        <v>10.36524</v>
      </c>
      <c r="AG69" s="48" t="n">
        <v>0.0805039036320598</v>
      </c>
      <c r="AH69" s="29" t="n">
        <f aca="false">X69-V69</f>
        <v>0.64001</v>
      </c>
    </row>
    <row r="70" customFormat="false" ht="15.75" hidden="false" customHeight="true" outlineLevel="0" collapsed="false">
      <c r="A70" s="31" t="s">
        <v>33</v>
      </c>
      <c r="B70" s="32" t="n">
        <v>30.15</v>
      </c>
      <c r="C70" s="32" t="n">
        <v>0.0707106781186554</v>
      </c>
      <c r="D70" s="32" t="n">
        <v>2.4625</v>
      </c>
      <c r="E70" s="33" t="n">
        <v>1200</v>
      </c>
      <c r="F70" s="34" t="n">
        <v>33.225</v>
      </c>
      <c r="G70" s="35" t="n">
        <v>0.158861108377739</v>
      </c>
      <c r="H70" s="36" t="n">
        <v>35.0902398098651</v>
      </c>
      <c r="I70" s="36" t="n">
        <v>0.174776024482112</v>
      </c>
      <c r="J70" s="37" t="n">
        <v>6.8993139477991</v>
      </c>
      <c r="K70" s="38" t="n">
        <v>0.0781618098061556</v>
      </c>
      <c r="L70" s="39" t="n">
        <v>4.70805967188248</v>
      </c>
      <c r="M70" s="40" t="n">
        <v>0.0192340635875009</v>
      </c>
      <c r="N70" s="41" t="n">
        <v>4.72946014965352</v>
      </c>
      <c r="O70" s="41" t="n">
        <v>0.0137498249597248</v>
      </c>
      <c r="P70" s="36" t="n">
        <v>20.11283</v>
      </c>
      <c r="Q70" s="36" t="n">
        <v>0.0103350907107781</v>
      </c>
      <c r="R70" s="36" t="n">
        <v>19.62744</v>
      </c>
      <c r="S70" s="36" t="n">
        <v>0.0878295303414522</v>
      </c>
      <c r="T70" s="38" t="n">
        <v>20.03355</v>
      </c>
      <c r="U70" s="38" t="n">
        <v>0.00900935624781253</v>
      </c>
      <c r="V70" s="38" t="n">
        <v>19.56764</v>
      </c>
      <c r="W70" s="38" t="n">
        <v>0.0809201853680534</v>
      </c>
      <c r="X70" s="42" t="n">
        <v>20.23229</v>
      </c>
      <c r="Y70" s="42" t="n">
        <v>0.00784938851121597</v>
      </c>
      <c r="Z70" s="42" t="n">
        <v>19.58487</v>
      </c>
      <c r="AA70" s="42" t="n">
        <v>0.0861149237937307</v>
      </c>
      <c r="AB70" s="43" t="n">
        <v>29.97428</v>
      </c>
      <c r="AC70" s="44" t="n">
        <v>0.00278560585869529</v>
      </c>
      <c r="AD70" s="45" t="n">
        <v>0.317604662216543</v>
      </c>
      <c r="AE70" s="46" t="n">
        <v>0.00821810863864598</v>
      </c>
      <c r="AF70" s="47" t="n">
        <v>10.38941</v>
      </c>
      <c r="AG70" s="48" t="n">
        <v>0.0864719202978635</v>
      </c>
      <c r="AH70" s="29" t="n">
        <f aca="false">X70-V70</f>
        <v>0.664649999999998</v>
      </c>
    </row>
    <row r="71" customFormat="false" ht="15.75" hidden="false" customHeight="true" outlineLevel="0" collapsed="false">
      <c r="A71" s="31" t="s">
        <v>33</v>
      </c>
      <c r="B71" s="32" t="n">
        <v>29.5</v>
      </c>
      <c r="C71" s="32" t="n">
        <v>0.302371578407381</v>
      </c>
      <c r="D71" s="32" t="n">
        <v>2.56521739130435</v>
      </c>
      <c r="E71" s="33" t="n">
        <v>1200</v>
      </c>
      <c r="F71" s="34" t="n">
        <v>32.3217391304348</v>
      </c>
      <c r="G71" s="35" t="n">
        <v>0.357621068241099</v>
      </c>
      <c r="H71" s="36" t="n">
        <v>35.0902398098651</v>
      </c>
      <c r="I71" s="36" t="n">
        <v>0.174776024482112</v>
      </c>
      <c r="J71" s="37" t="n">
        <v>6.87586151670264</v>
      </c>
      <c r="K71" s="38" t="n">
        <v>0.0709737114538597</v>
      </c>
      <c r="L71" s="39" t="n">
        <v>4.84220954316064</v>
      </c>
      <c r="M71" s="40" t="n">
        <v>0.0196813600793202</v>
      </c>
      <c r="N71" s="41" t="n">
        <v>4.72946014965352</v>
      </c>
      <c r="O71" s="41" t="n">
        <v>0.0137498249597248</v>
      </c>
      <c r="P71" s="36" t="n">
        <v>20.11283</v>
      </c>
      <c r="Q71" s="36" t="n">
        <v>0.0103350907107781</v>
      </c>
      <c r="R71" s="36" t="n">
        <v>19.62744</v>
      </c>
      <c r="S71" s="36" t="n">
        <v>0.0878295303414522</v>
      </c>
      <c r="T71" s="38" t="n">
        <v>20.03714</v>
      </c>
      <c r="U71" s="38" t="n">
        <v>0.00959918746561465</v>
      </c>
      <c r="V71" s="38" t="n">
        <v>19.62379</v>
      </c>
      <c r="W71" s="38" t="n">
        <v>0.0672118062545566</v>
      </c>
      <c r="X71" s="42" t="n">
        <v>20.22665</v>
      </c>
      <c r="Y71" s="42" t="n">
        <v>0.0107499999999998</v>
      </c>
      <c r="Z71" s="42" t="n">
        <v>19.64075</v>
      </c>
      <c r="AA71" s="42" t="n">
        <v>0.0585500000000003</v>
      </c>
      <c r="AB71" s="43" t="n">
        <v>29.97428</v>
      </c>
      <c r="AC71" s="44" t="n">
        <v>0.00278560585869529</v>
      </c>
      <c r="AD71" s="45" t="n">
        <v>0.295766860429332</v>
      </c>
      <c r="AE71" s="46" t="n">
        <v>0.00781246257731979</v>
      </c>
      <c r="AF71" s="47" t="n">
        <v>10.33353</v>
      </c>
      <c r="AG71" s="48" t="n">
        <v>0.059528690561779</v>
      </c>
      <c r="AH71" s="29" t="n">
        <f aca="false">X71-V71</f>
        <v>0.60286</v>
      </c>
    </row>
    <row r="72" s="63" customFormat="true" ht="16.5" hidden="false" customHeight="true" outlineLevel="0" collapsed="false">
      <c r="A72" s="49" t="s">
        <v>33</v>
      </c>
      <c r="B72" s="50" t="n">
        <v>8.75217826086957</v>
      </c>
      <c r="C72" s="50" t="n">
        <v>0.0283051546304932</v>
      </c>
      <c r="D72" s="50" t="n">
        <v>-0.055835</v>
      </c>
      <c r="E72" s="51" t="n">
        <v>2400</v>
      </c>
      <c r="F72" s="52" t="n">
        <v>21.139231826087</v>
      </c>
      <c r="G72" s="35" t="n">
        <v>0.111498813671478</v>
      </c>
      <c r="H72" s="53" t="n">
        <v>35.0902398098651</v>
      </c>
      <c r="I72" s="53" t="n">
        <v>0.174776024482112</v>
      </c>
      <c r="J72" s="54" t="n">
        <v>4.20011045986194</v>
      </c>
      <c r="K72" s="55" t="n">
        <v>0.0123498996645904</v>
      </c>
      <c r="L72" s="56" t="n">
        <v>3.24688489065121</v>
      </c>
      <c r="M72" s="57" t="n">
        <v>0.012544283073108</v>
      </c>
      <c r="N72" s="58" t="n">
        <v>3.24688489065121</v>
      </c>
      <c r="O72" s="58" t="n">
        <v>0</v>
      </c>
      <c r="P72" s="53" t="n">
        <v>20.11283</v>
      </c>
      <c r="Q72" s="53" t="n">
        <v>0.0103350907107781</v>
      </c>
      <c r="R72" s="53" t="n">
        <v>19.62744</v>
      </c>
      <c r="S72" s="53" t="n">
        <v>0.0878295303414522</v>
      </c>
      <c r="T72" s="55" t="n">
        <v>19.99412</v>
      </c>
      <c r="U72" s="55" t="n">
        <v>0.00908237854309115</v>
      </c>
      <c r="V72" s="55" t="n">
        <v>19.72725</v>
      </c>
      <c r="W72" s="55" t="n">
        <v>0.0879747264843715</v>
      </c>
      <c r="X72" s="59" t="n">
        <v>20.08447</v>
      </c>
      <c r="Y72" s="59" t="n">
        <v>0.0103140729103495</v>
      </c>
      <c r="Z72" s="59" t="n">
        <v>19.74652</v>
      </c>
      <c r="AA72" s="59" t="n">
        <v>0.0927346407767895</v>
      </c>
      <c r="AB72" s="60" t="n">
        <v>26.0176765643594</v>
      </c>
      <c r="AC72" s="61" t="n">
        <v>0</v>
      </c>
      <c r="AD72" s="62" t="n">
        <v>0.226952500016408</v>
      </c>
      <c r="AE72" s="4" t="n">
        <v>0.00375324729904948</v>
      </c>
      <c r="AF72" s="47" t="n">
        <v>6.2711565643594</v>
      </c>
      <c r="AG72" s="27" t="n">
        <v>0.0933064504736955</v>
      </c>
      <c r="AH72" s="29" t="n">
        <f aca="false">X72-V72</f>
        <v>0.357219999999998</v>
      </c>
    </row>
    <row r="73" s="63" customFormat="true" ht="16.5" hidden="false" customHeight="true" outlineLevel="0" collapsed="false">
      <c r="A73" s="49" t="s">
        <v>33</v>
      </c>
      <c r="B73" s="50" t="n">
        <v>7.12938181818182</v>
      </c>
      <c r="C73" s="50" t="n">
        <v>0.0382135239030754</v>
      </c>
      <c r="D73" s="50" t="n">
        <v>-0.052830303030303</v>
      </c>
      <c r="E73" s="51" t="n">
        <v>2400</v>
      </c>
      <c r="F73" s="52" t="n">
        <v>17.2373090909091</v>
      </c>
      <c r="G73" s="35" t="n">
        <v>0.117024404075266</v>
      </c>
      <c r="H73" s="53" t="n">
        <v>35.0902398098651</v>
      </c>
      <c r="I73" s="53" t="n">
        <v>0.174776024482112</v>
      </c>
      <c r="J73" s="54" t="n">
        <v>4.18511615278799</v>
      </c>
      <c r="K73" s="55" t="n">
        <v>0.0124160598906739</v>
      </c>
      <c r="L73" s="56" t="n">
        <v>3.38604999591963</v>
      </c>
      <c r="M73" s="57" t="n">
        <v>0.0121609187096855</v>
      </c>
      <c r="N73" s="58" t="n">
        <v>3.38604999591963</v>
      </c>
      <c r="O73" s="58" t="n">
        <v>0</v>
      </c>
      <c r="P73" s="53" t="n">
        <v>20.11283</v>
      </c>
      <c r="Q73" s="53" t="n">
        <v>0.0103350907107781</v>
      </c>
      <c r="R73" s="53" t="n">
        <v>19.62744</v>
      </c>
      <c r="S73" s="53" t="n">
        <v>0.0878295303414522</v>
      </c>
      <c r="T73" s="55" t="n">
        <v>20.0008</v>
      </c>
      <c r="U73" s="55" t="n">
        <v>0.00770000000000159</v>
      </c>
      <c r="V73" s="55" t="n">
        <v>19.7136</v>
      </c>
      <c r="W73" s="55" t="n">
        <v>0.108699999999999</v>
      </c>
      <c r="X73" s="59" t="n">
        <v>20.06959</v>
      </c>
      <c r="Y73" s="59" t="n">
        <v>0.00758675820097107</v>
      </c>
      <c r="Z73" s="59" t="n">
        <v>19.7257</v>
      </c>
      <c r="AA73" s="59" t="n">
        <v>0.0895336808134239</v>
      </c>
      <c r="AB73" s="60" t="n">
        <v>24.9392797926878</v>
      </c>
      <c r="AC73" s="61" t="n">
        <v>0</v>
      </c>
      <c r="AD73" s="62" t="n">
        <v>0.190930461114213</v>
      </c>
      <c r="AE73" s="4" t="n">
        <v>0.00376891992405762</v>
      </c>
      <c r="AF73" s="47" t="n">
        <v>5.2135797926878</v>
      </c>
      <c r="AG73" s="27" t="n">
        <v>0.0898545430125827</v>
      </c>
      <c r="AH73" s="29" t="n">
        <f aca="false">X73-V73</f>
        <v>0.355990000000002</v>
      </c>
    </row>
    <row r="74" s="63" customFormat="true" ht="16.5" hidden="false" customHeight="true" outlineLevel="0" collapsed="false">
      <c r="A74" s="49" t="s">
        <v>33</v>
      </c>
      <c r="B74" s="50" t="n">
        <v>7.00304242424242</v>
      </c>
      <c r="C74" s="50" t="n">
        <v>0.0462194766190554</v>
      </c>
      <c r="D74" s="50" t="n">
        <v>-0.050109375</v>
      </c>
      <c r="E74" s="51" t="n">
        <v>2400</v>
      </c>
      <c r="F74" s="52" t="n">
        <v>16.9275643181818</v>
      </c>
      <c r="G74" s="35" t="n">
        <v>0.132121752784775</v>
      </c>
      <c r="H74" s="53" t="n">
        <v>35.0902398098651</v>
      </c>
      <c r="I74" s="53" t="n">
        <v>0.174776024482112</v>
      </c>
      <c r="J74" s="54" t="n">
        <v>4.18064760997418</v>
      </c>
      <c r="K74" s="55" t="n">
        <v>0.0121748930786878</v>
      </c>
      <c r="L74" s="56" t="n">
        <v>3.4548980709559</v>
      </c>
      <c r="M74" s="57" t="n">
        <v>0.0111033380858957</v>
      </c>
      <c r="N74" s="58" t="n">
        <v>3.4548980709559</v>
      </c>
      <c r="O74" s="58" t="n">
        <v>0</v>
      </c>
      <c r="P74" s="53" t="n">
        <v>20.11283</v>
      </c>
      <c r="Q74" s="53" t="n">
        <v>0.0103350907107781</v>
      </c>
      <c r="R74" s="53" t="n">
        <v>19.62744</v>
      </c>
      <c r="S74" s="53" t="n">
        <v>0.0878295303414522</v>
      </c>
      <c r="T74" s="55" t="n">
        <v>19.99406</v>
      </c>
      <c r="U74" s="55" t="n">
        <v>0.011765899880587</v>
      </c>
      <c r="V74" s="55" t="n">
        <v>19.73004</v>
      </c>
      <c r="W74" s="55" t="n">
        <v>0.0937287703962871</v>
      </c>
      <c r="X74" s="59" t="n">
        <v>20.06352</v>
      </c>
      <c r="Y74" s="59" t="n">
        <v>0.0189118375627539</v>
      </c>
      <c r="Z74" s="59" t="n">
        <v>19.72417</v>
      </c>
      <c r="AA74" s="59" t="n">
        <v>0.073781597299056</v>
      </c>
      <c r="AB74" s="60" t="n">
        <v>24.4157495030355</v>
      </c>
      <c r="AC74" s="61" t="n">
        <v>0</v>
      </c>
      <c r="AD74" s="62" t="n">
        <v>0.173597396079688</v>
      </c>
      <c r="AE74" s="4" t="n">
        <v>0.00358409293979764</v>
      </c>
      <c r="AF74" s="47" t="n">
        <v>4.6915795030355</v>
      </c>
      <c r="AG74" s="27" t="n">
        <v>0.076166801823367</v>
      </c>
      <c r="AH74" s="29" t="n">
        <f aca="false">X74-V74</f>
        <v>0.333480000000002</v>
      </c>
    </row>
    <row r="75" s="63" customFormat="true" ht="16.5" hidden="false" customHeight="true" outlineLevel="0" collapsed="false">
      <c r="A75" s="49" t="s">
        <v>33</v>
      </c>
      <c r="B75" s="50" t="n">
        <v>6.92241818181818</v>
      </c>
      <c r="C75" s="50" t="n">
        <v>0.0376432219541701</v>
      </c>
      <c r="D75" s="50" t="n">
        <v>-0.0414478260869565</v>
      </c>
      <c r="E75" s="51" t="n">
        <v>2400</v>
      </c>
      <c r="F75" s="52" t="n">
        <v>16.7132784189723</v>
      </c>
      <c r="G75" s="35" t="n">
        <v>0.114497009091278</v>
      </c>
      <c r="H75" s="53" t="n">
        <v>35.0902398098651</v>
      </c>
      <c r="I75" s="53" t="n">
        <v>0.174776024482112</v>
      </c>
      <c r="J75" s="54" t="n">
        <v>4.18810491621722</v>
      </c>
      <c r="K75" s="55" t="n">
        <v>0.0148039832670073</v>
      </c>
      <c r="L75" s="56" t="n">
        <v>3.44226314663494</v>
      </c>
      <c r="M75" s="57" t="n">
        <v>0.0113054004743862</v>
      </c>
      <c r="N75" s="58" t="n">
        <v>3.44226314663494</v>
      </c>
      <c r="O75" s="58" t="n">
        <v>0</v>
      </c>
      <c r="P75" s="53" t="n">
        <v>20.11283</v>
      </c>
      <c r="Q75" s="53" t="n">
        <v>0.0103350907107781</v>
      </c>
      <c r="R75" s="53" t="n">
        <v>19.62744</v>
      </c>
      <c r="S75" s="53" t="n">
        <v>0.0878295303414522</v>
      </c>
      <c r="T75" s="55" t="n">
        <v>19.98797</v>
      </c>
      <c r="U75" s="55" t="n">
        <v>0.0138352484618091</v>
      </c>
      <c r="V75" s="55" t="n">
        <v>19.72566</v>
      </c>
      <c r="W75" s="55" t="n">
        <v>0.0703413278236904</v>
      </c>
      <c r="X75" s="59" t="n">
        <v>20.06677</v>
      </c>
      <c r="Y75" s="59" t="n">
        <v>0.00582512660806609</v>
      </c>
      <c r="Z75" s="59" t="n">
        <v>19.74703</v>
      </c>
      <c r="AA75" s="59" t="n">
        <v>0.0534690574070643</v>
      </c>
      <c r="AB75" s="60" t="n">
        <v>24.5113181541932</v>
      </c>
      <c r="AC75" s="61" t="n">
        <v>0</v>
      </c>
      <c r="AD75" s="62" t="n">
        <v>0.178085741523386</v>
      </c>
      <c r="AE75" s="4" t="n">
        <v>0.00396578285088422</v>
      </c>
      <c r="AF75" s="47" t="n">
        <v>4.7642881541932</v>
      </c>
      <c r="AG75" s="27" t="n">
        <v>0.0537854273944155</v>
      </c>
      <c r="AH75" s="29" t="n">
        <f aca="false">X75-V75</f>
        <v>0.34111</v>
      </c>
    </row>
    <row r="76" s="63" customFormat="true" ht="16.5" hidden="false" customHeight="true" outlineLevel="0" collapsed="false">
      <c r="A76" s="49" t="s">
        <v>33</v>
      </c>
      <c r="B76" s="50" t="n">
        <v>5.0735303030303</v>
      </c>
      <c r="C76" s="50" t="n">
        <v>0.0412267925993559</v>
      </c>
      <c r="D76" s="50" t="n">
        <v>-0.062665</v>
      </c>
      <c r="E76" s="51" t="n">
        <v>2400</v>
      </c>
      <c r="F76" s="52" t="n">
        <v>12.3268687272727</v>
      </c>
      <c r="G76" s="35" t="n">
        <v>0.112567125297388</v>
      </c>
      <c r="H76" s="53" t="n">
        <v>35.0902398098651</v>
      </c>
      <c r="I76" s="53" t="n">
        <v>0.174776024482112</v>
      </c>
      <c r="J76" s="54" t="n">
        <v>4.22922346477072</v>
      </c>
      <c r="K76" s="55" t="n">
        <v>0.0133852163380489</v>
      </c>
      <c r="L76" s="56" t="n">
        <v>3.63646724146571</v>
      </c>
      <c r="M76" s="57" t="n">
        <v>0.011883232269695</v>
      </c>
      <c r="N76" s="58" t="n">
        <v>3.63646724146571</v>
      </c>
      <c r="O76" s="58" t="n">
        <v>0</v>
      </c>
      <c r="P76" s="53" t="n">
        <v>20.11283</v>
      </c>
      <c r="Q76" s="53" t="n">
        <v>0.0103350907107781</v>
      </c>
      <c r="R76" s="53" t="n">
        <v>19.62744</v>
      </c>
      <c r="S76" s="53" t="n">
        <v>0.0878295303414522</v>
      </c>
      <c r="T76" s="55" t="n">
        <v>19.98522</v>
      </c>
      <c r="U76" s="55" t="n">
        <v>0.00967076005286072</v>
      </c>
      <c r="V76" s="55" t="n">
        <v>19.73343</v>
      </c>
      <c r="W76" s="55" t="n">
        <v>0.0957016097043306</v>
      </c>
      <c r="X76" s="59" t="n">
        <v>20.04675</v>
      </c>
      <c r="Y76" s="59" t="n">
        <v>0.00768976592621703</v>
      </c>
      <c r="Z76" s="59" t="n">
        <v>19.7231</v>
      </c>
      <c r="AA76" s="59" t="n">
        <v>0.115422181577026</v>
      </c>
      <c r="AB76" s="60" t="n">
        <v>23.0685697642066</v>
      </c>
      <c r="AC76" s="61" t="n">
        <v>0</v>
      </c>
      <c r="AD76" s="62" t="n">
        <v>0.140157224663734</v>
      </c>
      <c r="AE76" s="4" t="n">
        <v>0.0039116043678005</v>
      </c>
      <c r="AF76" s="47" t="n">
        <v>3.3454697642066</v>
      </c>
      <c r="AG76" s="27" t="n">
        <v>0.115678055395135</v>
      </c>
      <c r="AH76" s="29" t="n">
        <f aca="false">X76-V76</f>
        <v>0.313320000000001</v>
      </c>
    </row>
    <row r="77" s="63" customFormat="true" ht="16.5" hidden="false" customHeight="true" outlineLevel="0" collapsed="false">
      <c r="A77" s="49" t="s">
        <v>33</v>
      </c>
      <c r="B77" s="50" t="n">
        <v>5.18846923076923</v>
      </c>
      <c r="C77" s="50" t="n">
        <v>0.0207118478418909</v>
      </c>
      <c r="D77" s="50" t="n">
        <v>-0.0539806451612903</v>
      </c>
      <c r="E77" s="51" t="n">
        <v>2400</v>
      </c>
      <c r="F77" s="52" t="n">
        <v>12.5818797022333</v>
      </c>
      <c r="G77" s="35" t="n">
        <v>0.0726012322358969</v>
      </c>
      <c r="H77" s="53" t="n">
        <v>35.0902398098651</v>
      </c>
      <c r="I77" s="53" t="n">
        <v>0.174776024482112</v>
      </c>
      <c r="J77" s="54" t="n">
        <v>4.20188409744866</v>
      </c>
      <c r="K77" s="55" t="n">
        <v>0.0150898454034568</v>
      </c>
      <c r="L77" s="56" t="n">
        <v>3.64752981399139</v>
      </c>
      <c r="M77" s="57" t="n">
        <v>0.0121327420644255</v>
      </c>
      <c r="N77" s="58" t="n">
        <v>3.64752981399139</v>
      </c>
      <c r="O77" s="58" t="n">
        <v>0</v>
      </c>
      <c r="P77" s="53" t="n">
        <v>20.11283</v>
      </c>
      <c r="Q77" s="53" t="n">
        <v>0.0103350907107781</v>
      </c>
      <c r="R77" s="53" t="n">
        <v>19.62744</v>
      </c>
      <c r="S77" s="53" t="n">
        <v>0.0878295303414522</v>
      </c>
      <c r="T77" s="55" t="n">
        <v>20</v>
      </c>
      <c r="U77" s="55" t="n">
        <v>0.00497594212185058</v>
      </c>
      <c r="V77" s="55" t="n">
        <v>19.73104</v>
      </c>
      <c r="W77" s="55" t="n">
        <v>0.0946555038019454</v>
      </c>
      <c r="X77" s="59" t="n">
        <v>20.06346</v>
      </c>
      <c r="Y77" s="59" t="n">
        <v>0.00666261210037038</v>
      </c>
      <c r="Z77" s="59" t="n">
        <v>19.70978</v>
      </c>
      <c r="AA77" s="59" t="n">
        <v>0.0527620090595503</v>
      </c>
      <c r="AB77" s="60" t="n">
        <v>22.9881166562145</v>
      </c>
      <c r="AC77" s="61" t="n">
        <v>0</v>
      </c>
      <c r="AD77" s="62" t="n">
        <v>0.131929932049737</v>
      </c>
      <c r="AE77" s="4" t="n">
        <v>0.00424919986887776</v>
      </c>
      <c r="AF77" s="47" t="n">
        <v>3.2783366562145</v>
      </c>
      <c r="AG77" s="27" t="n">
        <v>0.0531810116488965</v>
      </c>
      <c r="AH77" s="29" t="n">
        <f aca="false">X77-V77</f>
        <v>0.332419999999999</v>
      </c>
    </row>
    <row r="78" s="63" customFormat="true" ht="16.5" hidden="false" customHeight="true" outlineLevel="0" collapsed="false">
      <c r="A78" s="49" t="s">
        <v>33</v>
      </c>
      <c r="B78" s="50" t="n">
        <v>5.17140606060606</v>
      </c>
      <c r="C78" s="50" t="n">
        <v>0.0386718319597251</v>
      </c>
      <c r="D78" s="50" t="n">
        <v>-0.0458846153846154</v>
      </c>
      <c r="E78" s="51" t="n">
        <v>2400</v>
      </c>
      <c r="F78" s="52" t="n">
        <v>12.5214976223776</v>
      </c>
      <c r="G78" s="35" t="n">
        <v>0.107189988568993</v>
      </c>
      <c r="H78" s="53" t="n">
        <v>35.0902398098651</v>
      </c>
      <c r="I78" s="53" t="n">
        <v>0.174776024482112</v>
      </c>
      <c r="J78" s="54" t="n">
        <v>4.23254398482435</v>
      </c>
      <c r="K78" s="55" t="n">
        <v>0.0122811990792198</v>
      </c>
      <c r="L78" s="56" t="n">
        <v>3.58805874359424</v>
      </c>
      <c r="M78" s="57" t="n">
        <v>0.0120542278231058</v>
      </c>
      <c r="N78" s="58" t="n">
        <v>3.58805874359424</v>
      </c>
      <c r="O78" s="58" t="n">
        <v>0</v>
      </c>
      <c r="P78" s="53" t="n">
        <v>20.11283</v>
      </c>
      <c r="Q78" s="53" t="n">
        <v>0.0103350907107781</v>
      </c>
      <c r="R78" s="53" t="n">
        <v>19.62744</v>
      </c>
      <c r="S78" s="53" t="n">
        <v>0.0878295303414522</v>
      </c>
      <c r="T78" s="55" t="n">
        <v>19.99372</v>
      </c>
      <c r="U78" s="55" t="n">
        <v>0.00407475152616667</v>
      </c>
      <c r="V78" s="55" t="n">
        <v>19.78599</v>
      </c>
      <c r="W78" s="55" t="n">
        <v>0.019559573103726</v>
      </c>
      <c r="X78" s="59" t="n">
        <v>20.04315</v>
      </c>
      <c r="Y78" s="59" t="n">
        <v>0.0027372431386346</v>
      </c>
      <c r="Z78" s="59" t="n">
        <v>19.75154</v>
      </c>
      <c r="AA78" s="59" t="n">
        <v>0.0928796985352564</v>
      </c>
      <c r="AB78" s="60" t="n">
        <v>23.4228608703279</v>
      </c>
      <c r="AC78" s="61" t="n">
        <v>0</v>
      </c>
      <c r="AD78" s="62" t="n">
        <v>0.152269000284673</v>
      </c>
      <c r="AE78" s="4" t="n">
        <v>0.00376318677611044</v>
      </c>
      <c r="AF78" s="47" t="n">
        <v>3.6713208703279</v>
      </c>
      <c r="AG78" s="27" t="n">
        <v>0.0929200242143754</v>
      </c>
      <c r="AH78" s="29" t="n">
        <f aca="false">X78-V78</f>
        <v>0.257159999999999</v>
      </c>
    </row>
    <row r="79" s="63" customFormat="true" ht="16.5" hidden="false" customHeight="true" outlineLevel="0" collapsed="false">
      <c r="A79" s="49" t="s">
        <v>33</v>
      </c>
      <c r="B79" s="50" t="n">
        <v>1.94568823529412</v>
      </c>
      <c r="C79" s="50" t="n">
        <v>0.0605752309359294</v>
      </c>
      <c r="D79" s="50" t="n">
        <v>-0.065196</v>
      </c>
      <c r="E79" s="51" t="n">
        <v>2400</v>
      </c>
      <c r="F79" s="52" t="n">
        <v>4.82612216470588</v>
      </c>
      <c r="G79" s="35" t="n">
        <v>0.151591609462257</v>
      </c>
      <c r="H79" s="53" t="n">
        <v>35.0902398098651</v>
      </c>
      <c r="I79" s="53" t="n">
        <v>0.174776024482112</v>
      </c>
      <c r="J79" s="54" t="n">
        <v>4.20832178165734</v>
      </c>
      <c r="K79" s="55" t="n">
        <v>0.0124057875010103</v>
      </c>
      <c r="L79" s="56" t="n">
        <v>4.00497747945114</v>
      </c>
      <c r="M79" s="57" t="n">
        <v>0.0124358019796631</v>
      </c>
      <c r="N79" s="58" t="n">
        <v>4.00497747945114</v>
      </c>
      <c r="O79" s="58" t="n">
        <v>0</v>
      </c>
      <c r="P79" s="53" t="n">
        <v>20.11283</v>
      </c>
      <c r="Q79" s="53" t="n">
        <v>0.0103350907107781</v>
      </c>
      <c r="R79" s="53" t="n">
        <v>19.62744</v>
      </c>
      <c r="S79" s="53" t="n">
        <v>0.0878295303414522</v>
      </c>
      <c r="T79" s="55" t="n">
        <v>19.97925</v>
      </c>
      <c r="U79" s="55" t="n">
        <v>0.013323756977669</v>
      </c>
      <c r="V79" s="55" t="n">
        <v>19.73756</v>
      </c>
      <c r="W79" s="55" t="n">
        <v>0.0976426361790787</v>
      </c>
      <c r="X79" s="59" t="n">
        <v>20.00843</v>
      </c>
      <c r="Y79" s="59" t="n">
        <v>0.0101325268319409</v>
      </c>
      <c r="Z79" s="59" t="n">
        <v>19.83388</v>
      </c>
      <c r="AA79" s="59" t="n">
        <v>0.0379665853086638</v>
      </c>
      <c r="AB79" s="60" t="n">
        <v>20.4966065733391</v>
      </c>
      <c r="AC79" s="61" t="n">
        <v>0</v>
      </c>
      <c r="AD79" s="62" t="n">
        <v>0.0483195707829452</v>
      </c>
      <c r="AE79" s="4" t="n">
        <v>0.0040746799003693</v>
      </c>
      <c r="AF79" s="47" t="n">
        <v>0.6627265733391</v>
      </c>
      <c r="AG79" s="27" t="n">
        <v>0.0392954157631657</v>
      </c>
      <c r="AH79" s="29" t="n">
        <f aca="false">X79-V79</f>
        <v>0.270870000000002</v>
      </c>
    </row>
    <row r="80" s="63" customFormat="true" ht="16.5" hidden="false" customHeight="true" outlineLevel="0" collapsed="false">
      <c r="A80" s="49" t="s">
        <v>33</v>
      </c>
      <c r="B80" s="50" t="n">
        <v>1.97153461538462</v>
      </c>
      <c r="C80" s="50" t="n">
        <v>0.0405186963492923</v>
      </c>
      <c r="D80" s="50" t="n">
        <v>-0.0541238095238095</v>
      </c>
      <c r="E80" s="51" t="n">
        <v>2400</v>
      </c>
      <c r="F80" s="52" t="n">
        <v>4.86158021978022</v>
      </c>
      <c r="G80" s="35" t="n">
        <v>0.101947222863314</v>
      </c>
      <c r="H80" s="53" t="n">
        <v>35.0902398098651</v>
      </c>
      <c r="I80" s="53" t="n">
        <v>0.174776024482112</v>
      </c>
      <c r="J80" s="54" t="n">
        <v>4.19748407034849</v>
      </c>
      <c r="K80" s="55" t="n">
        <v>0.0127495015099722</v>
      </c>
      <c r="L80" s="56" t="n">
        <v>3.95555947587986</v>
      </c>
      <c r="M80" s="57" t="n">
        <v>0.0129380803954938</v>
      </c>
      <c r="N80" s="58" t="n">
        <v>3.95555947587986</v>
      </c>
      <c r="O80" s="58" t="n">
        <v>0</v>
      </c>
      <c r="P80" s="53" t="n">
        <v>20.11283</v>
      </c>
      <c r="Q80" s="53" t="n">
        <v>0.0103350907107781</v>
      </c>
      <c r="R80" s="53" t="n">
        <v>19.62744</v>
      </c>
      <c r="S80" s="53" t="n">
        <v>0.0878295303414522</v>
      </c>
      <c r="T80" s="55" t="n">
        <v>19.99218</v>
      </c>
      <c r="U80" s="55" t="n">
        <v>0.0104324302058526</v>
      </c>
      <c r="V80" s="55" t="n">
        <v>19.78919</v>
      </c>
      <c r="W80" s="55" t="n">
        <v>0.0875485402505372</v>
      </c>
      <c r="X80" s="59" t="n">
        <v>20.00646</v>
      </c>
      <c r="Y80" s="59" t="n">
        <v>0.0182992458861029</v>
      </c>
      <c r="Z80" s="59" t="n">
        <v>19.76325</v>
      </c>
      <c r="AA80" s="59" t="n">
        <v>0.050663818450646</v>
      </c>
      <c r="AB80" s="60" t="n">
        <v>20.8280779209378</v>
      </c>
      <c r="AC80" s="61" t="n">
        <v>0</v>
      </c>
      <c r="AD80" s="62" t="n">
        <v>0.0576356194363209</v>
      </c>
      <c r="AE80" s="4" t="n">
        <v>0.00420641040595947</v>
      </c>
      <c r="AF80" s="47" t="n">
        <v>1.0648279209378</v>
      </c>
      <c r="AG80" s="27" t="n">
        <v>0.0538672897034932</v>
      </c>
      <c r="AH80" s="29" t="n">
        <f aca="false">X80-V80</f>
        <v>0.217269999999999</v>
      </c>
    </row>
    <row r="81" s="81" customFormat="true" ht="18" hidden="false" customHeight="true" outlineLevel="0" collapsed="false">
      <c r="A81" s="64" t="s">
        <v>33</v>
      </c>
      <c r="B81" s="65" t="n">
        <v>2.01797575757576</v>
      </c>
      <c r="C81" s="65" t="n">
        <v>0.0381036254041449</v>
      </c>
      <c r="D81" s="65" t="n">
        <v>-0.0412</v>
      </c>
      <c r="E81" s="66" t="n">
        <v>2400</v>
      </c>
      <c r="F81" s="67" t="n">
        <v>4.94202181818182</v>
      </c>
      <c r="G81" s="68" t="n">
        <v>0.0955607249691216</v>
      </c>
      <c r="H81" s="69" t="n">
        <v>35.0902398098651</v>
      </c>
      <c r="I81" s="69" t="n">
        <v>0.174776024482112</v>
      </c>
      <c r="J81" s="70" t="n">
        <v>4.19022093685497</v>
      </c>
      <c r="K81" s="71" t="n">
        <v>0.0128314318528133</v>
      </c>
      <c r="L81" s="72" t="n">
        <v>3.95960314906199</v>
      </c>
      <c r="M81" s="73" t="n">
        <v>0.0119289046468079</v>
      </c>
      <c r="N81" s="74" t="n">
        <v>3.95960314906199</v>
      </c>
      <c r="O81" s="74" t="n">
        <v>0</v>
      </c>
      <c r="P81" s="69" t="n">
        <v>20.11283</v>
      </c>
      <c r="Q81" s="69" t="n">
        <v>0.0103350907107781</v>
      </c>
      <c r="R81" s="69" t="n">
        <v>19.62744</v>
      </c>
      <c r="S81" s="69" t="n">
        <v>0.0878295303414522</v>
      </c>
      <c r="T81" s="71" t="n">
        <v>19.98473</v>
      </c>
      <c r="U81" s="71" t="n">
        <v>0.00995450149429866</v>
      </c>
      <c r="V81" s="71" t="n">
        <v>19.74246</v>
      </c>
      <c r="W81" s="71" t="n">
        <v>0.0846270075094234</v>
      </c>
      <c r="X81" s="75" t="n">
        <v>20.01233</v>
      </c>
      <c r="Y81" s="75" t="n">
        <v>0.017819318168775</v>
      </c>
      <c r="Z81" s="75" t="n">
        <v>19.75713</v>
      </c>
      <c r="AA81" s="75" t="n">
        <v>0.0661528238248375</v>
      </c>
      <c r="AB81" s="76" t="n">
        <v>20.8007925537149</v>
      </c>
      <c r="AC81" s="77" t="n">
        <v>0</v>
      </c>
      <c r="AD81" s="78" t="n">
        <v>0.0550371427350243</v>
      </c>
      <c r="AE81" s="79" t="n">
        <v>0.00405930999927432</v>
      </c>
      <c r="AF81" s="47" t="n">
        <v>1.0436625537149</v>
      </c>
      <c r="AG81" s="80" t="n">
        <v>0.0685107597388908</v>
      </c>
      <c r="AH81" s="29" t="n">
        <f aca="false">X81-V81</f>
        <v>0.269869999999997</v>
      </c>
    </row>
    <row r="82" customFormat="false" ht="15.75" hidden="false" customHeight="true" outlineLevel="0" collapsed="false">
      <c r="A82" s="1" t="s">
        <v>34</v>
      </c>
      <c r="B82" s="32" t="n">
        <v>238.214285714286</v>
      </c>
      <c r="C82" s="32" t="n">
        <v>1.76192951175569</v>
      </c>
      <c r="D82" s="32" t="n">
        <v>-0.0472340425531915</v>
      </c>
      <c r="E82" s="51" t="n">
        <v>150</v>
      </c>
      <c r="F82" s="3" t="n">
        <v>35.7392279635258</v>
      </c>
      <c r="G82" s="4" t="n">
        <v>1.22028291743443</v>
      </c>
      <c r="H82" s="5" t="n">
        <v>34.8340261761208</v>
      </c>
      <c r="I82" s="5" t="n">
        <v>0.0774507609349339</v>
      </c>
      <c r="J82" s="6" t="n">
        <v>12.7332663726339</v>
      </c>
      <c r="K82" s="7" t="n">
        <v>0.0547641176354362</v>
      </c>
      <c r="L82" s="8" t="n">
        <v>11.0483224394232</v>
      </c>
      <c r="M82" s="9" t="n">
        <v>0.0643182582079934</v>
      </c>
      <c r="N82" s="41" t="n">
        <v>11.0483224394232</v>
      </c>
      <c r="O82" s="41" t="n">
        <v>0</v>
      </c>
      <c r="P82" s="36" t="n">
        <v>20.08675</v>
      </c>
      <c r="Q82" s="36" t="n">
        <v>0.0232618249499045</v>
      </c>
      <c r="R82" s="36" t="n">
        <v>19.65854</v>
      </c>
      <c r="S82" s="36" t="n">
        <v>0.0562297821443408</v>
      </c>
      <c r="T82" s="38" t="n">
        <v>19.98665</v>
      </c>
      <c r="U82" s="38" t="n">
        <v>0.0132215165544644</v>
      </c>
      <c r="V82" s="38" t="n">
        <v>19.82174</v>
      </c>
      <c r="W82" s="38" t="n">
        <v>0.070354220911044</v>
      </c>
      <c r="X82" s="42" t="n">
        <v>19.99841</v>
      </c>
      <c r="Y82" s="42" t="n">
        <v>0.00992284737361244</v>
      </c>
      <c r="Z82" s="42" t="n">
        <v>19.8445</v>
      </c>
      <c r="AA82" s="42" t="n">
        <v>0.0934364168833543</v>
      </c>
      <c r="AB82" s="43" t="n">
        <v>24.3291335029691</v>
      </c>
      <c r="AC82" s="44" t="n">
        <v>0</v>
      </c>
      <c r="AD82" s="45" t="n">
        <v>0.132326135643551</v>
      </c>
      <c r="AE82" s="46" t="n">
        <v>0.00628017370799877</v>
      </c>
      <c r="AF82" s="47" t="n">
        <v>4.4846335029691</v>
      </c>
      <c r="AG82" s="48" t="n">
        <v>0.0939618374660691</v>
      </c>
      <c r="AH82" s="29" t="n">
        <f aca="false">X82-V82</f>
        <v>0.176670000000001</v>
      </c>
    </row>
    <row r="83" customFormat="false" ht="15.75" hidden="false" customHeight="true" outlineLevel="0" collapsed="false">
      <c r="A83" s="1" t="s">
        <v>34</v>
      </c>
      <c r="B83" s="32" t="n">
        <v>234.777777777778</v>
      </c>
      <c r="C83" s="32" t="n">
        <v>0.666666666666664</v>
      </c>
      <c r="D83" s="32" t="n">
        <v>-0.0472340425531915</v>
      </c>
      <c r="E83" s="51" t="n">
        <v>150</v>
      </c>
      <c r="F83" s="3" t="n">
        <v>35.2237517730497</v>
      </c>
      <c r="G83" s="4" t="n">
        <v>1.17837756196335</v>
      </c>
      <c r="H83" s="5" t="n">
        <v>34.8340261761208</v>
      </c>
      <c r="I83" s="5" t="n">
        <v>0.0774507609349339</v>
      </c>
      <c r="J83" s="6" t="n">
        <v>12.7332663726339</v>
      </c>
      <c r="K83" s="7" t="n">
        <v>0.0547641176354362</v>
      </c>
      <c r="L83" s="8" t="n">
        <v>10.4951964703385</v>
      </c>
      <c r="M83" s="9" t="n">
        <v>0.0599980912968557</v>
      </c>
      <c r="N83" s="41" t="n">
        <v>10.4951964703385</v>
      </c>
      <c r="O83" s="41" t="n">
        <v>0</v>
      </c>
      <c r="P83" s="36" t="n">
        <v>20.08675</v>
      </c>
      <c r="Q83" s="36" t="n">
        <v>0.0232618249499045</v>
      </c>
      <c r="R83" s="36" t="n">
        <v>19.65854</v>
      </c>
      <c r="S83" s="36" t="n">
        <v>0.0562297821443408</v>
      </c>
      <c r="T83" s="38" t="n">
        <v>19.98665</v>
      </c>
      <c r="U83" s="38" t="n">
        <v>0.0132215165544644</v>
      </c>
      <c r="V83" s="38" t="n">
        <v>19.82174</v>
      </c>
      <c r="W83" s="38" t="n">
        <v>0.070354220911044</v>
      </c>
      <c r="X83" s="42" t="n">
        <v>19.99991</v>
      </c>
      <c r="Y83" s="42" t="n">
        <v>0.00748190483767346</v>
      </c>
      <c r="Z83" s="42" t="n">
        <v>19.80354</v>
      </c>
      <c r="AA83" s="42" t="n">
        <v>0.0910528439973185</v>
      </c>
      <c r="AB83" s="43" t="n">
        <v>25.9450977523336</v>
      </c>
      <c r="AC83" s="44" t="n">
        <v>0</v>
      </c>
      <c r="AD83" s="45" t="n">
        <v>0.175765576310047</v>
      </c>
      <c r="AE83" s="46" t="n">
        <v>0.00589649480522587</v>
      </c>
      <c r="AF83" s="47" t="n">
        <v>6.1415577523336</v>
      </c>
      <c r="AG83" s="48" t="n">
        <v>0.0913597247149969</v>
      </c>
      <c r="AH83" s="29" t="n">
        <f aca="false">X83-V83</f>
        <v>0.178170000000002</v>
      </c>
    </row>
    <row r="84" customFormat="false" ht="15.75" hidden="false" customHeight="true" outlineLevel="0" collapsed="false">
      <c r="A84" s="1" t="s">
        <v>34</v>
      </c>
      <c r="B84" s="32" t="n">
        <v>236.083333333333</v>
      </c>
      <c r="C84" s="32" t="n">
        <v>2.02072594216369</v>
      </c>
      <c r="D84" s="32" t="n">
        <v>-0.0472340425531915</v>
      </c>
      <c r="E84" s="51" t="n">
        <v>150</v>
      </c>
      <c r="F84" s="3" t="n">
        <v>35.419585106383</v>
      </c>
      <c r="G84" s="4" t="n">
        <v>1.21895565482641</v>
      </c>
      <c r="H84" s="5" t="n">
        <v>34.8340261761208</v>
      </c>
      <c r="I84" s="5" t="n">
        <v>0.0774507609349339</v>
      </c>
      <c r="J84" s="6" t="n">
        <v>12.7332663726339</v>
      </c>
      <c r="K84" s="7" t="n">
        <v>0.0547641176354362</v>
      </c>
      <c r="L84" s="8" t="n">
        <v>10.712449065748</v>
      </c>
      <c r="M84" s="9" t="n">
        <v>0.0543314659155892</v>
      </c>
      <c r="N84" s="41" t="n">
        <v>10.712449065748</v>
      </c>
      <c r="O84" s="41" t="n">
        <v>0</v>
      </c>
      <c r="P84" s="36" t="n">
        <v>20.08675</v>
      </c>
      <c r="Q84" s="36" t="n">
        <v>0.0232618249499045</v>
      </c>
      <c r="R84" s="36" t="n">
        <v>19.65854</v>
      </c>
      <c r="S84" s="36" t="n">
        <v>0.0562297821443408</v>
      </c>
      <c r="T84" s="38" t="n">
        <v>19.98665</v>
      </c>
      <c r="U84" s="38" t="n">
        <v>0.0132215165544644</v>
      </c>
      <c r="V84" s="38" t="n">
        <v>19.82174</v>
      </c>
      <c r="W84" s="38" t="n">
        <v>0.070354220911044</v>
      </c>
      <c r="X84" s="42" t="n">
        <v>19.99118</v>
      </c>
      <c r="Y84" s="42" t="n">
        <v>0.0145986163727937</v>
      </c>
      <c r="Z84" s="42" t="n">
        <v>19.83282</v>
      </c>
      <c r="AA84" s="42" t="n">
        <v>0.0705121663261032</v>
      </c>
      <c r="AB84" s="43" t="n">
        <v>25.3071226862967</v>
      </c>
      <c r="AC84" s="44" t="n">
        <v>0</v>
      </c>
      <c r="AD84" s="45" t="n">
        <v>0.158703764434631</v>
      </c>
      <c r="AE84" s="46" t="n">
        <v>0.0055945059374654</v>
      </c>
      <c r="AF84" s="47" t="n">
        <v>5.4743026862967</v>
      </c>
      <c r="AG84" s="48" t="n">
        <v>0.072007535716757</v>
      </c>
      <c r="AH84" s="29" t="n">
        <f aca="false">X84-V84</f>
        <v>0.169440000000002</v>
      </c>
    </row>
    <row r="85" customFormat="false" ht="15.75" hidden="false" customHeight="true" outlineLevel="0" collapsed="false">
      <c r="A85" s="1" t="s">
        <v>34</v>
      </c>
      <c r="B85" s="32" t="n">
        <v>234.777777777778</v>
      </c>
      <c r="C85" s="32" t="n">
        <v>0.971825315807546</v>
      </c>
      <c r="D85" s="32" t="n">
        <v>-0.0472340425531915</v>
      </c>
      <c r="E85" s="51" t="n">
        <v>150</v>
      </c>
      <c r="F85" s="3" t="n">
        <v>35.2237517730497</v>
      </c>
      <c r="G85" s="4" t="n">
        <v>1.1831433580437</v>
      </c>
      <c r="H85" s="5" t="n">
        <v>34.8340261761208</v>
      </c>
      <c r="I85" s="5" t="n">
        <v>0.0774507609349339</v>
      </c>
      <c r="J85" s="6" t="n">
        <v>12.7332663726339</v>
      </c>
      <c r="K85" s="7" t="n">
        <v>0.0547641176354362</v>
      </c>
      <c r="L85" s="8" t="n">
        <v>10.5524665073337</v>
      </c>
      <c r="M85" s="9" t="n">
        <v>0.0599689393878099</v>
      </c>
      <c r="N85" s="41" t="n">
        <v>10.5524665073337</v>
      </c>
      <c r="O85" s="41" t="n">
        <v>0</v>
      </c>
      <c r="P85" s="36" t="n">
        <v>20.08675</v>
      </c>
      <c r="Q85" s="36" t="n">
        <v>0.0232618249499045</v>
      </c>
      <c r="R85" s="36" t="n">
        <v>19.65854</v>
      </c>
      <c r="S85" s="36" t="n">
        <v>0.0562297821443408</v>
      </c>
      <c r="T85" s="38" t="n">
        <v>19.98665</v>
      </c>
      <c r="U85" s="38" t="n">
        <v>0.0132215165544644</v>
      </c>
      <c r="V85" s="38" t="n">
        <v>19.82174</v>
      </c>
      <c r="W85" s="38" t="n">
        <v>0.070354220911044</v>
      </c>
      <c r="X85" s="42" t="n">
        <v>20.00218</v>
      </c>
      <c r="Y85" s="42" t="n">
        <v>0.0186874717391087</v>
      </c>
      <c r="Z85" s="42" t="n">
        <v>19.83986</v>
      </c>
      <c r="AA85" s="42" t="n">
        <v>0.066012380656965</v>
      </c>
      <c r="AB85" s="43" t="n">
        <v>25.7764615919978</v>
      </c>
      <c r="AC85" s="44" t="n">
        <v>0</v>
      </c>
      <c r="AD85" s="45" t="n">
        <v>0.171267905773734</v>
      </c>
      <c r="AE85" s="46" t="n">
        <v>0.00590631869413902</v>
      </c>
      <c r="AF85" s="47" t="n">
        <v>5.9366015919978</v>
      </c>
      <c r="AG85" s="48" t="n">
        <v>0.0686065303014227</v>
      </c>
      <c r="AH85" s="29" t="n">
        <f aca="false">X85-V85</f>
        <v>0.180440000000001</v>
      </c>
    </row>
    <row r="86" customFormat="false" ht="15.75" hidden="false" customHeight="true" outlineLevel="0" collapsed="false">
      <c r="A86" s="1" t="s">
        <v>34</v>
      </c>
      <c r="B86" s="32" t="n">
        <v>239.25</v>
      </c>
      <c r="C86" s="32" t="n">
        <v>2.45392321200864</v>
      </c>
      <c r="D86" s="32" t="n">
        <v>0.81375</v>
      </c>
      <c r="E86" s="51" t="n">
        <v>150</v>
      </c>
      <c r="F86" s="3" t="n">
        <v>35.7654375</v>
      </c>
      <c r="G86" s="4" t="n">
        <v>1.24734324258584</v>
      </c>
      <c r="H86" s="5" t="n">
        <v>34.8340261761208</v>
      </c>
      <c r="I86" s="5" t="n">
        <v>0.0774507609349339</v>
      </c>
      <c r="J86" s="6" t="n">
        <v>12.7332663726339</v>
      </c>
      <c r="K86" s="7" t="n">
        <v>0.0547641176354362</v>
      </c>
      <c r="L86" s="8" t="n">
        <v>10.4966614806241</v>
      </c>
      <c r="M86" s="9" t="n">
        <v>0.0571250081917559</v>
      </c>
      <c r="N86" s="41" t="n">
        <v>10.4966614806241</v>
      </c>
      <c r="O86" s="41" t="n">
        <v>0</v>
      </c>
      <c r="P86" s="36" t="n">
        <v>20.08675</v>
      </c>
      <c r="Q86" s="36" t="n">
        <v>0.0232618249499045</v>
      </c>
      <c r="R86" s="36" t="n">
        <v>19.65854</v>
      </c>
      <c r="S86" s="36" t="n">
        <v>0.0562297821443408</v>
      </c>
      <c r="T86" s="38" t="n">
        <v>19.98665</v>
      </c>
      <c r="U86" s="38" t="n">
        <v>0.0132215165544644</v>
      </c>
      <c r="V86" s="38" t="n">
        <v>19.82174</v>
      </c>
      <c r="W86" s="38" t="n">
        <v>0.070354220911044</v>
      </c>
      <c r="X86" s="42" t="n">
        <v>20.00282</v>
      </c>
      <c r="Y86" s="42" t="n">
        <v>0.0043661882689594</v>
      </c>
      <c r="Z86" s="42" t="n">
        <v>19.85918</v>
      </c>
      <c r="AA86" s="42" t="n">
        <v>0.0952005966367849</v>
      </c>
      <c r="AB86" s="43" t="n">
        <v>25.940779615448</v>
      </c>
      <c r="AC86" s="44" t="n">
        <v>0</v>
      </c>
      <c r="AD86" s="45" t="n">
        <v>0.175650522541225</v>
      </c>
      <c r="AE86" s="46" t="n">
        <v>0.00571810415655477</v>
      </c>
      <c r="AF86" s="47" t="n">
        <v>6.081599615448</v>
      </c>
      <c r="AG86" s="48" t="n">
        <v>0.0953006673638743</v>
      </c>
      <c r="AH86" s="29" t="n">
        <f aca="false">X86-V86</f>
        <v>0.181080000000001</v>
      </c>
    </row>
    <row r="87" customFormat="false" ht="15.75" hidden="false" customHeight="true" outlineLevel="0" collapsed="false">
      <c r="A87" s="1" t="s">
        <v>34</v>
      </c>
      <c r="B87" s="32" t="n">
        <v>316.48275862069</v>
      </c>
      <c r="C87" s="32" t="n">
        <v>9.11286645218559</v>
      </c>
      <c r="D87" s="32" t="n">
        <v>0.81375</v>
      </c>
      <c r="E87" s="51" t="n">
        <v>150</v>
      </c>
      <c r="F87" s="3" t="n">
        <v>47.3503512931035</v>
      </c>
      <c r="G87" s="4" t="n">
        <v>2.08568317124532</v>
      </c>
      <c r="H87" s="5" t="n">
        <v>34.8340261761208</v>
      </c>
      <c r="I87" s="5" t="n">
        <v>0.0774507609349339</v>
      </c>
      <c r="J87" s="6" t="n">
        <v>12.7332663726339</v>
      </c>
      <c r="K87" s="7" t="n">
        <v>0.0547641176354362</v>
      </c>
      <c r="L87" s="8" t="n">
        <v>9.94176259351767</v>
      </c>
      <c r="M87" s="9" t="n">
        <v>0.0508388076912703</v>
      </c>
      <c r="N87" s="41" t="n">
        <v>9.94176259351767</v>
      </c>
      <c r="O87" s="41" t="n">
        <v>0</v>
      </c>
      <c r="P87" s="36" t="n">
        <v>20.08675</v>
      </c>
      <c r="Q87" s="36" t="n">
        <v>0.0232618249499045</v>
      </c>
      <c r="R87" s="36" t="n">
        <v>19.65854</v>
      </c>
      <c r="S87" s="36" t="n">
        <v>0.0562297821443408</v>
      </c>
      <c r="T87" s="38" t="n">
        <v>19.98665</v>
      </c>
      <c r="U87" s="38" t="n">
        <v>0.0132215165544644</v>
      </c>
      <c r="V87" s="38" t="n">
        <v>19.82174</v>
      </c>
      <c r="W87" s="38" t="n">
        <v>0.070354220911044</v>
      </c>
      <c r="X87" s="42" t="n">
        <v>20.01083</v>
      </c>
      <c r="Y87" s="42" t="n">
        <v>0.0154440312095002</v>
      </c>
      <c r="Z87" s="42" t="n">
        <v>19.83584</v>
      </c>
      <c r="AA87" s="42" t="n">
        <v>0.0977312866998072</v>
      </c>
      <c r="AB87" s="43" t="n">
        <v>27.5944713494007</v>
      </c>
      <c r="AC87" s="44" t="n">
        <v>0</v>
      </c>
      <c r="AD87" s="45" t="n">
        <v>0.219229198339527</v>
      </c>
      <c r="AE87" s="46" t="n">
        <v>0.0052169870982312</v>
      </c>
      <c r="AF87" s="47" t="n">
        <v>7.7586313494007</v>
      </c>
      <c r="AG87" s="48" t="n">
        <v>0.0989440372129616</v>
      </c>
      <c r="AH87" s="29" t="n">
        <f aca="false">X87-V87</f>
        <v>0.18909</v>
      </c>
    </row>
    <row r="88" customFormat="false" ht="15.75" hidden="false" customHeight="true" outlineLevel="0" collapsed="false">
      <c r="A88" s="1" t="s">
        <v>34</v>
      </c>
      <c r="B88" s="32" t="n">
        <v>326.5</v>
      </c>
      <c r="C88" s="32" t="n">
        <v>3.69684550213648</v>
      </c>
      <c r="D88" s="32" t="n">
        <v>0.81375</v>
      </c>
      <c r="E88" s="51" t="n">
        <v>150</v>
      </c>
      <c r="F88" s="3" t="n">
        <v>48.8529375</v>
      </c>
      <c r="G88" s="4" t="n">
        <v>1.71981320355794</v>
      </c>
      <c r="H88" s="5" t="n">
        <v>34.8340261761208</v>
      </c>
      <c r="I88" s="5" t="n">
        <v>0.0774507609349339</v>
      </c>
      <c r="J88" s="6" t="n">
        <v>12.7332663726339</v>
      </c>
      <c r="K88" s="7" t="n">
        <v>0.0547641176354362</v>
      </c>
      <c r="L88" s="8" t="n">
        <v>9.74294058260051</v>
      </c>
      <c r="M88" s="9" t="n">
        <v>0.0497395055176104</v>
      </c>
      <c r="N88" s="41" t="n">
        <v>9.74294058260051</v>
      </c>
      <c r="O88" s="41" t="n">
        <v>0</v>
      </c>
      <c r="P88" s="36" t="n">
        <v>20.08675</v>
      </c>
      <c r="Q88" s="36" t="n">
        <v>0.0232618249499045</v>
      </c>
      <c r="R88" s="36" t="n">
        <v>19.65854</v>
      </c>
      <c r="S88" s="36" t="n">
        <v>0.0562297821443408</v>
      </c>
      <c r="T88" s="38" t="n">
        <v>19.98665</v>
      </c>
      <c r="U88" s="38" t="n">
        <v>0.0132215165544644</v>
      </c>
      <c r="V88" s="38" t="n">
        <v>19.82174</v>
      </c>
      <c r="W88" s="38" t="n">
        <v>0.070354220911044</v>
      </c>
      <c r="X88" s="42" t="n">
        <v>19.99517</v>
      </c>
      <c r="Y88" s="42" t="n">
        <v>0.0108788832147426</v>
      </c>
      <c r="Z88" s="42" t="n">
        <v>19.8543</v>
      </c>
      <c r="AA88" s="42" t="n">
        <v>0.0508329617472756</v>
      </c>
      <c r="AB88" s="43" t="n">
        <v>28.1970502750562</v>
      </c>
      <c r="AC88" s="44" t="n">
        <v>0</v>
      </c>
      <c r="AD88" s="45" t="n">
        <v>0.234843574501835</v>
      </c>
      <c r="AE88" s="46" t="n">
        <v>0.00510769188232889</v>
      </c>
      <c r="AF88" s="47" t="n">
        <v>8.3427502750562</v>
      </c>
      <c r="AG88" s="48" t="n">
        <v>0.0519840369729015</v>
      </c>
      <c r="AH88" s="29" t="n">
        <f aca="false">X88-V88</f>
        <v>0.173430000000003</v>
      </c>
    </row>
    <row r="89" customFormat="false" ht="15.75" hidden="false" customHeight="true" outlineLevel="0" collapsed="false">
      <c r="A89" s="1" t="s">
        <v>34</v>
      </c>
      <c r="B89" s="32" t="n">
        <v>326.777777777778</v>
      </c>
      <c r="C89" s="32" t="n">
        <v>5.6740148435164</v>
      </c>
      <c r="D89" s="32" t="n">
        <v>0.81375</v>
      </c>
      <c r="E89" s="51" t="n">
        <v>150</v>
      </c>
      <c r="F89" s="3" t="n">
        <v>48.8946041666667</v>
      </c>
      <c r="G89" s="4" t="n">
        <v>1.83768481098251</v>
      </c>
      <c r="H89" s="5" t="n">
        <v>34.8340261761208</v>
      </c>
      <c r="I89" s="5" t="n">
        <v>0.0774507609349339</v>
      </c>
      <c r="J89" s="6" t="n">
        <v>12.7332663726339</v>
      </c>
      <c r="K89" s="7" t="n">
        <v>0.0547641176354362</v>
      </c>
      <c r="L89" s="8" t="n">
        <v>9.74546613598465</v>
      </c>
      <c r="M89" s="9" t="n">
        <v>0.0472483681430413</v>
      </c>
      <c r="N89" s="41" t="n">
        <v>9.74546613598465</v>
      </c>
      <c r="O89" s="41" t="n">
        <v>0</v>
      </c>
      <c r="P89" s="36" t="n">
        <v>20.08675</v>
      </c>
      <c r="Q89" s="36" t="n">
        <v>0.0232618249499045</v>
      </c>
      <c r="R89" s="36" t="n">
        <v>19.65854</v>
      </c>
      <c r="S89" s="36" t="n">
        <v>0.0562297821443408</v>
      </c>
      <c r="T89" s="38" t="n">
        <v>19.98665</v>
      </c>
      <c r="U89" s="38" t="n">
        <v>0.0132215165544644</v>
      </c>
      <c r="V89" s="38" t="n">
        <v>19.82174</v>
      </c>
      <c r="W89" s="38" t="n">
        <v>0.070354220911044</v>
      </c>
      <c r="X89" s="42" t="n">
        <v>19.99139</v>
      </c>
      <c r="Y89" s="42" t="n">
        <v>0.00735696268850088</v>
      </c>
      <c r="Z89" s="42" t="n">
        <v>19.8311</v>
      </c>
      <c r="AA89" s="42" t="n">
        <v>0.0650806883798868</v>
      </c>
      <c r="AB89" s="43" t="n">
        <v>28.189358694582</v>
      </c>
      <c r="AC89" s="44" t="n">
        <v>0</v>
      </c>
      <c r="AD89" s="45" t="n">
        <v>0.234645231570003</v>
      </c>
      <c r="AE89" s="46" t="n">
        <v>0.00496023817672485</v>
      </c>
      <c r="AF89" s="47" t="n">
        <v>8.358258694582</v>
      </c>
      <c r="AG89" s="48" t="n">
        <v>0.0654951975338644</v>
      </c>
      <c r="AH89" s="29" t="n">
        <f aca="false">X89-V89</f>
        <v>0.169650000000001</v>
      </c>
    </row>
    <row r="90" customFormat="false" ht="15.75" hidden="false" customHeight="true" outlineLevel="0" collapsed="false">
      <c r="A90" s="1" t="s">
        <v>34</v>
      </c>
      <c r="B90" s="32" t="n">
        <v>322.636363636364</v>
      </c>
      <c r="C90" s="32" t="n">
        <v>9.50023923143757</v>
      </c>
      <c r="D90" s="32" t="n">
        <v>0.81375</v>
      </c>
      <c r="E90" s="51" t="n">
        <v>150</v>
      </c>
      <c r="F90" s="3" t="n">
        <v>48.2733920454545</v>
      </c>
      <c r="G90" s="4" t="n">
        <v>2.14703081018234</v>
      </c>
      <c r="H90" s="5" t="n">
        <v>34.8340261761208</v>
      </c>
      <c r="I90" s="5" t="n">
        <v>0.0774507609349339</v>
      </c>
      <c r="J90" s="6" t="n">
        <v>12.7332663726339</v>
      </c>
      <c r="K90" s="7" t="n">
        <v>0.0547641176354362</v>
      </c>
      <c r="L90" s="8" t="n">
        <v>9.81016082918975</v>
      </c>
      <c r="M90" s="9" t="n">
        <v>0.0524620273078518</v>
      </c>
      <c r="N90" s="41" t="n">
        <v>9.81016082918975</v>
      </c>
      <c r="O90" s="41" t="n">
        <v>0</v>
      </c>
      <c r="P90" s="36" t="n">
        <v>20.08675</v>
      </c>
      <c r="Q90" s="36" t="n">
        <v>0.0232618249499045</v>
      </c>
      <c r="R90" s="36" t="n">
        <v>19.65854</v>
      </c>
      <c r="S90" s="36" t="n">
        <v>0.0562297821443408</v>
      </c>
      <c r="T90" s="38" t="n">
        <v>19.98665</v>
      </c>
      <c r="U90" s="38" t="n">
        <v>0.0132215165544644</v>
      </c>
      <c r="V90" s="38" t="n">
        <v>19.82174</v>
      </c>
      <c r="W90" s="38" t="n">
        <v>0.070354220911044</v>
      </c>
      <c r="X90" s="42" t="n">
        <v>20.00067</v>
      </c>
      <c r="Y90" s="42" t="n">
        <v>0.00524881891476533</v>
      </c>
      <c r="Z90" s="42" t="n">
        <v>19.79806</v>
      </c>
      <c r="AA90" s="42" t="n">
        <v>0.0749179978376369</v>
      </c>
      <c r="AB90" s="43" t="n">
        <v>27.992663884459</v>
      </c>
      <c r="AC90" s="44" t="n">
        <v>0</v>
      </c>
      <c r="AD90" s="45" t="n">
        <v>0.22956446978337</v>
      </c>
      <c r="AE90" s="46" t="n">
        <v>0.00528721031682109</v>
      </c>
      <c r="AF90" s="47" t="n">
        <v>8.194603884459</v>
      </c>
      <c r="AG90" s="48" t="n">
        <v>0.0751016411272095</v>
      </c>
      <c r="AH90" s="29" t="n">
        <f aca="false">X90-V90</f>
        <v>0.178930000000001</v>
      </c>
    </row>
    <row r="91" customFormat="false" ht="15.75" hidden="false" customHeight="true" outlineLevel="0" collapsed="false">
      <c r="A91" s="1" t="s">
        <v>34</v>
      </c>
      <c r="B91" s="32" t="n">
        <v>326.894736842105</v>
      </c>
      <c r="C91" s="32" t="n">
        <v>1.14962490704604</v>
      </c>
      <c r="D91" s="32" t="n">
        <v>3.7775</v>
      </c>
      <c r="E91" s="51" t="n">
        <v>150</v>
      </c>
      <c r="F91" s="3" t="n">
        <v>48.4675855263158</v>
      </c>
      <c r="G91" s="4" t="n">
        <v>1.62455294499821</v>
      </c>
      <c r="H91" s="5" t="n">
        <v>34.8340261761208</v>
      </c>
      <c r="I91" s="5" t="n">
        <v>0.0774507609349339</v>
      </c>
      <c r="J91" s="6" t="n">
        <v>12.7332663726339</v>
      </c>
      <c r="K91" s="7" t="n">
        <v>0.0547641176354362</v>
      </c>
      <c r="L91" s="8" t="n">
        <v>9.72631166449576</v>
      </c>
      <c r="M91" s="9" t="n">
        <v>0.054015584017168</v>
      </c>
      <c r="N91" s="41" t="n">
        <v>9.72631166449576</v>
      </c>
      <c r="O91" s="41" t="n">
        <v>0</v>
      </c>
      <c r="P91" s="36" t="n">
        <v>20.08675</v>
      </c>
      <c r="Q91" s="36" t="n">
        <v>0.0232618249499045</v>
      </c>
      <c r="R91" s="36" t="n">
        <v>19.65854</v>
      </c>
      <c r="S91" s="36" t="n">
        <v>0.0562297821443408</v>
      </c>
      <c r="T91" s="38" t="n">
        <v>19.98665</v>
      </c>
      <c r="U91" s="38" t="n">
        <v>0.0132215165544644</v>
      </c>
      <c r="V91" s="38" t="n">
        <v>19.82174</v>
      </c>
      <c r="W91" s="38" t="n">
        <v>0.070354220911044</v>
      </c>
      <c r="X91" s="42" t="n">
        <v>19.99025</v>
      </c>
      <c r="Y91" s="42" t="n">
        <v>0.00425517332196965</v>
      </c>
      <c r="Z91" s="42" t="n">
        <v>19.7978</v>
      </c>
      <c r="AA91" s="42" t="n">
        <v>0.0813266991829861</v>
      </c>
      <c r="AB91" s="43" t="n">
        <v>28.2477183958844</v>
      </c>
      <c r="AC91" s="44" t="n">
        <v>0</v>
      </c>
      <c r="AD91" s="45" t="n">
        <v>0.236149517346201</v>
      </c>
      <c r="AE91" s="46" t="n">
        <v>0.00536544075739811</v>
      </c>
      <c r="AF91" s="47" t="n">
        <v>8.4499183958844</v>
      </c>
      <c r="AG91" s="48" t="n">
        <v>0.0814379426311833</v>
      </c>
      <c r="AH91" s="29" t="n">
        <f aca="false">X91-V91</f>
        <v>0.168510000000001</v>
      </c>
    </row>
    <row r="92" customFormat="false" ht="15.75" hidden="false" customHeight="true" outlineLevel="0" collapsed="false">
      <c r="A92" s="1" t="s">
        <v>34</v>
      </c>
      <c r="B92" s="32" t="n">
        <v>79.0428571428571</v>
      </c>
      <c r="C92" s="32" t="n">
        <v>0.12724180205607</v>
      </c>
      <c r="D92" s="32" t="n">
        <v>3.7775</v>
      </c>
      <c r="E92" s="51" t="n">
        <v>150</v>
      </c>
      <c r="F92" s="3" t="n">
        <v>11.2898035714286</v>
      </c>
      <c r="G92" s="4" t="n">
        <v>0.376765375997761</v>
      </c>
      <c r="H92" s="5" t="n">
        <v>34.8340261761208</v>
      </c>
      <c r="I92" s="5" t="n">
        <v>0.0774507609349339</v>
      </c>
      <c r="J92" s="6" t="n">
        <v>12.7332663726339</v>
      </c>
      <c r="K92" s="7" t="n">
        <v>0.0547641176354362</v>
      </c>
      <c r="L92" s="8" t="n">
        <v>12.1358313237839</v>
      </c>
      <c r="M92" s="9" t="n">
        <v>0.0496511831650761</v>
      </c>
      <c r="N92" s="41" t="n">
        <v>12.1358313237839</v>
      </c>
      <c r="O92" s="41" t="n">
        <v>0</v>
      </c>
      <c r="P92" s="36" t="n">
        <v>20.08675</v>
      </c>
      <c r="Q92" s="36" t="n">
        <v>0.0232618249499045</v>
      </c>
      <c r="R92" s="36" t="n">
        <v>19.65854</v>
      </c>
      <c r="S92" s="36" t="n">
        <v>0.0562297821443408</v>
      </c>
      <c r="T92" s="38" t="n">
        <v>19.98665</v>
      </c>
      <c r="U92" s="38" t="n">
        <v>0.0132215165544644</v>
      </c>
      <c r="V92" s="38" t="n">
        <v>19.82174</v>
      </c>
      <c r="W92" s="38" t="n">
        <v>0.070354220911044</v>
      </c>
      <c r="X92" s="42" t="n">
        <v>19.99752</v>
      </c>
      <c r="Y92" s="42" t="n">
        <v>0.0214800279329419</v>
      </c>
      <c r="Z92" s="42" t="n">
        <v>19.78592</v>
      </c>
      <c r="AA92" s="42" t="n">
        <v>0.0558696124919439</v>
      </c>
      <c r="AB92" s="43" t="n">
        <v>21.2045893913849</v>
      </c>
      <c r="AC92" s="44" t="n">
        <v>0</v>
      </c>
      <c r="AD92" s="45" t="n">
        <v>0.0469192296278329</v>
      </c>
      <c r="AE92" s="46" t="n">
        <v>0.00565748920426583</v>
      </c>
      <c r="AF92" s="47" t="n">
        <v>1.4186693913849</v>
      </c>
      <c r="AG92" s="48" t="n">
        <v>0.0598565384899589</v>
      </c>
      <c r="AH92" s="29" t="n">
        <f aca="false">X92-V92</f>
        <v>0.175780000000003</v>
      </c>
    </row>
    <row r="93" customFormat="false" ht="15.75" hidden="false" customHeight="true" outlineLevel="0" collapsed="false">
      <c r="A93" s="1" t="s">
        <v>34</v>
      </c>
      <c r="B93" s="32" t="n">
        <v>79.9111111111111</v>
      </c>
      <c r="C93" s="32" t="n">
        <v>0.190029237516521</v>
      </c>
      <c r="D93" s="32" t="n">
        <v>3.7775</v>
      </c>
      <c r="E93" s="51" t="n">
        <v>150</v>
      </c>
      <c r="F93" s="3" t="n">
        <v>11.4200416666667</v>
      </c>
      <c r="G93" s="4" t="n">
        <v>0.381635517597095</v>
      </c>
      <c r="H93" s="5" t="n">
        <v>34.8340261761208</v>
      </c>
      <c r="I93" s="5" t="n">
        <v>0.0774507609349339</v>
      </c>
      <c r="J93" s="6" t="n">
        <v>12.7332663726339</v>
      </c>
      <c r="K93" s="7" t="n">
        <v>0.0547641176354362</v>
      </c>
      <c r="L93" s="8" t="n">
        <v>12.1194780689638</v>
      </c>
      <c r="M93" s="9" t="n">
        <v>0.0506414976123704</v>
      </c>
      <c r="N93" s="41" t="n">
        <v>12.1194780689638</v>
      </c>
      <c r="O93" s="41" t="n">
        <v>0</v>
      </c>
      <c r="P93" s="36" t="n">
        <v>20.08675</v>
      </c>
      <c r="Q93" s="36" t="n">
        <v>0.0232618249499045</v>
      </c>
      <c r="R93" s="36" t="n">
        <v>19.65854</v>
      </c>
      <c r="S93" s="36" t="n">
        <v>0.0562297821443408</v>
      </c>
      <c r="T93" s="38" t="n">
        <v>19.98665</v>
      </c>
      <c r="U93" s="38" t="n">
        <v>0.0132215165544644</v>
      </c>
      <c r="V93" s="38" t="n">
        <v>19.82174</v>
      </c>
      <c r="W93" s="38" t="n">
        <v>0.070354220911044</v>
      </c>
      <c r="X93" s="42" t="n">
        <v>19.99787</v>
      </c>
      <c r="Y93" s="42" t="n">
        <v>0.00910044504406202</v>
      </c>
      <c r="Z93" s="42" t="n">
        <v>19.85315</v>
      </c>
      <c r="AA93" s="42" t="n">
        <v>0.0908688863142934</v>
      </c>
      <c r="AB93" s="43" t="n">
        <v>21.2513634966339</v>
      </c>
      <c r="AC93" s="44" t="n">
        <v>0</v>
      </c>
      <c r="AD93" s="45" t="n">
        <v>0.0482035234092938</v>
      </c>
      <c r="AE93" s="46" t="n">
        <v>0.00570740845791378</v>
      </c>
      <c r="AF93" s="47" t="n">
        <v>1.3982134966339</v>
      </c>
      <c r="AG93" s="48" t="n">
        <v>0.0913234504385372</v>
      </c>
      <c r="AH93" s="29" t="n">
        <f aca="false">X93-V93</f>
        <v>0.176130000000001</v>
      </c>
    </row>
    <row r="94" customFormat="false" ht="15.75" hidden="false" customHeight="true" outlineLevel="0" collapsed="false">
      <c r="A94" s="1" t="s">
        <v>34</v>
      </c>
      <c r="B94" s="32" t="n">
        <v>80.2</v>
      </c>
      <c r="C94" s="32" t="n">
        <v>0.200000000000002</v>
      </c>
      <c r="D94" s="32" t="n">
        <v>3.7775</v>
      </c>
      <c r="E94" s="51" t="n">
        <v>150</v>
      </c>
      <c r="F94" s="3" t="n">
        <v>11.463375</v>
      </c>
      <c r="G94" s="4" t="n">
        <v>0.383180345939491</v>
      </c>
      <c r="H94" s="5" t="n">
        <v>34.8340261761208</v>
      </c>
      <c r="I94" s="5" t="n">
        <v>0.0774507609349339</v>
      </c>
      <c r="J94" s="6" t="n">
        <v>12.7332663726339</v>
      </c>
      <c r="K94" s="7" t="n">
        <v>0.0547641176354362</v>
      </c>
      <c r="L94" s="8" t="n">
        <v>12.1479804644477</v>
      </c>
      <c r="M94" s="9" t="n">
        <v>0.0495122169447623</v>
      </c>
      <c r="N94" s="41" t="n">
        <v>12.1479804644477</v>
      </c>
      <c r="O94" s="41" t="n">
        <v>0</v>
      </c>
      <c r="P94" s="36" t="n">
        <v>20.08675</v>
      </c>
      <c r="Q94" s="36" t="n">
        <v>0.0232618249499045</v>
      </c>
      <c r="R94" s="36" t="n">
        <v>19.65854</v>
      </c>
      <c r="S94" s="36" t="n">
        <v>0.0562297821443408</v>
      </c>
      <c r="T94" s="38" t="n">
        <v>19.98665</v>
      </c>
      <c r="U94" s="38" t="n">
        <v>0.0132215165544644</v>
      </c>
      <c r="V94" s="38" t="n">
        <v>19.82174</v>
      </c>
      <c r="W94" s="38" t="n">
        <v>0.070354220911044</v>
      </c>
      <c r="X94" s="42" t="n">
        <v>20.00109</v>
      </c>
      <c r="Y94" s="42" t="n">
        <v>0.013529039138091</v>
      </c>
      <c r="Z94" s="42" t="n">
        <v>19.80574</v>
      </c>
      <c r="AA94" s="42" t="n">
        <v>0.0698503715093915</v>
      </c>
      <c r="AB94" s="43" t="n">
        <v>21.1698401010635</v>
      </c>
      <c r="AC94" s="44" t="n">
        <v>0</v>
      </c>
      <c r="AD94" s="45" t="n">
        <v>0.0459651036158332</v>
      </c>
      <c r="AE94" s="46" t="n">
        <v>0.00565295056236227</v>
      </c>
      <c r="AF94" s="47" t="n">
        <v>1.3641001010635</v>
      </c>
      <c r="AG94" s="48" t="n">
        <v>0.0711485017410768</v>
      </c>
      <c r="AH94" s="29" t="n">
        <f aca="false">X94-V94</f>
        <v>0.179350000000003</v>
      </c>
    </row>
    <row r="95" customFormat="false" ht="15.75" hidden="false" customHeight="true" outlineLevel="0" collapsed="false">
      <c r="A95" s="1" t="s">
        <v>34</v>
      </c>
      <c r="B95" s="32" t="n">
        <v>81</v>
      </c>
      <c r="C95" s="32" t="n">
        <v>0.156892908110548</v>
      </c>
      <c r="D95" s="32" t="n">
        <v>3.7775</v>
      </c>
      <c r="E95" s="51" t="n">
        <v>150</v>
      </c>
      <c r="F95" s="3" t="n">
        <v>11.583375</v>
      </c>
      <c r="G95" s="4" t="n">
        <v>0.386763823604755</v>
      </c>
      <c r="H95" s="5" t="n">
        <v>34.8340261761208</v>
      </c>
      <c r="I95" s="5" t="n">
        <v>0.0774507609349339</v>
      </c>
      <c r="J95" s="6" t="n">
        <v>12.7332663726339</v>
      </c>
      <c r="K95" s="7" t="n">
        <v>0.0547641176354362</v>
      </c>
      <c r="L95" s="8" t="n">
        <v>12.1280610636674</v>
      </c>
      <c r="M95" s="9" t="n">
        <v>0.0486249305903944</v>
      </c>
      <c r="N95" s="41" t="n">
        <v>12.1280610636674</v>
      </c>
      <c r="O95" s="41" t="n">
        <v>0</v>
      </c>
      <c r="P95" s="36" t="n">
        <v>20.08675</v>
      </c>
      <c r="Q95" s="36" t="n">
        <v>0.0232618249499045</v>
      </c>
      <c r="R95" s="36" t="n">
        <v>19.65854</v>
      </c>
      <c r="S95" s="36" t="n">
        <v>0.0562297821443408</v>
      </c>
      <c r="T95" s="38" t="n">
        <v>19.98665</v>
      </c>
      <c r="U95" s="38" t="n">
        <v>0.0132215165544644</v>
      </c>
      <c r="V95" s="38" t="n">
        <v>19.82174</v>
      </c>
      <c r="W95" s="38" t="n">
        <v>0.070354220911044</v>
      </c>
      <c r="X95" s="42" t="n">
        <v>19.99565</v>
      </c>
      <c r="Y95" s="42" t="n">
        <v>0.0117576570795379</v>
      </c>
      <c r="Z95" s="42" t="n">
        <v>19.83514</v>
      </c>
      <c r="AA95" s="42" t="n">
        <v>0.0695410698796045</v>
      </c>
      <c r="AB95" s="43" t="n">
        <v>21.2268141109918</v>
      </c>
      <c r="AC95" s="44" t="n">
        <v>0</v>
      </c>
      <c r="AD95" s="45" t="n">
        <v>0.0475294626889389</v>
      </c>
      <c r="AE95" s="46" t="n">
        <v>0.00560032396792912</v>
      </c>
      <c r="AF95" s="47" t="n">
        <v>1.3916741109918</v>
      </c>
      <c r="AG95" s="48" t="n">
        <v>0.0705280291798944</v>
      </c>
      <c r="AH95" s="29" t="n">
        <f aca="false">X95-V95</f>
        <v>0.173910000000003</v>
      </c>
    </row>
    <row r="96" customFormat="false" ht="15.75" hidden="false" customHeight="true" outlineLevel="0" collapsed="false">
      <c r="A96" s="1" t="s">
        <v>34</v>
      </c>
      <c r="B96" s="32" t="n">
        <v>81.3947368421053</v>
      </c>
      <c r="C96" s="32" t="n">
        <v>0.117727011016195</v>
      </c>
      <c r="D96" s="32" t="n">
        <v>-0.8475</v>
      </c>
      <c r="E96" s="51" t="n">
        <v>150</v>
      </c>
      <c r="F96" s="3" t="n">
        <v>12.3363355263158</v>
      </c>
      <c r="G96" s="4" t="n">
        <v>0.411598114513623</v>
      </c>
      <c r="H96" s="5" t="n">
        <v>34.8340261761208</v>
      </c>
      <c r="I96" s="5" t="n">
        <v>0.0774507609349339</v>
      </c>
      <c r="J96" s="6" t="n">
        <v>12.7332663726339</v>
      </c>
      <c r="K96" s="7" t="n">
        <v>0.0547641176354362</v>
      </c>
      <c r="L96" s="8" t="n">
        <v>12.1447679817198</v>
      </c>
      <c r="M96" s="9" t="n">
        <v>0.0477523231723514</v>
      </c>
      <c r="N96" s="41" t="n">
        <v>12.1447679817198</v>
      </c>
      <c r="O96" s="41" t="n">
        <v>0</v>
      </c>
      <c r="P96" s="36" t="n">
        <v>20.08675</v>
      </c>
      <c r="Q96" s="36" t="n">
        <v>0.0232618249499045</v>
      </c>
      <c r="R96" s="36" t="n">
        <v>19.65854</v>
      </c>
      <c r="S96" s="36" t="n">
        <v>0.0562297821443408</v>
      </c>
      <c r="T96" s="38" t="n">
        <v>19.98665</v>
      </c>
      <c r="U96" s="38" t="n">
        <v>0.0132215165544644</v>
      </c>
      <c r="V96" s="38" t="n">
        <v>19.82174</v>
      </c>
      <c r="W96" s="38" t="n">
        <v>0.070354220911044</v>
      </c>
      <c r="X96" s="42" t="n">
        <v>19.99625</v>
      </c>
      <c r="Y96" s="42" t="n">
        <v>0.0060786922935772</v>
      </c>
      <c r="Z96" s="42" t="n">
        <v>19.85258</v>
      </c>
      <c r="AA96" s="42" t="n">
        <v>0.0636538105693604</v>
      </c>
      <c r="AB96" s="43" t="n">
        <v>21.1790285301457</v>
      </c>
      <c r="AC96" s="44" t="n">
        <v>0</v>
      </c>
      <c r="AD96" s="45" t="n">
        <v>0.0462173941620204</v>
      </c>
      <c r="AE96" s="46" t="n">
        <v>0.00555798490085256</v>
      </c>
      <c r="AF96" s="47" t="n">
        <v>1.3264485301457</v>
      </c>
      <c r="AG96" s="48" t="n">
        <v>0.0639433976263383</v>
      </c>
      <c r="AH96" s="29" t="n">
        <f aca="false">X96-V96</f>
        <v>0.174510000000002</v>
      </c>
    </row>
    <row r="97" customFormat="false" ht="15.75" hidden="false" customHeight="true" outlineLevel="0" collapsed="false">
      <c r="A97" s="1" t="s">
        <v>34</v>
      </c>
      <c r="B97" s="32" t="n">
        <v>40.8090909090909</v>
      </c>
      <c r="C97" s="32" t="n">
        <v>0.113618180363405</v>
      </c>
      <c r="D97" s="32" t="n">
        <v>-0.8475</v>
      </c>
      <c r="E97" s="51" t="n">
        <v>150</v>
      </c>
      <c r="F97" s="3" t="n">
        <v>6.24848863636364</v>
      </c>
      <c r="G97" s="4" t="n">
        <v>0.209008212657856</v>
      </c>
      <c r="H97" s="5" t="n">
        <v>34.8340261761208</v>
      </c>
      <c r="I97" s="5" t="n">
        <v>0.0774507609349339</v>
      </c>
      <c r="J97" s="6" t="n">
        <v>12.7332663726339</v>
      </c>
      <c r="K97" s="7" t="n">
        <v>0.0547641176354362</v>
      </c>
      <c r="L97" s="8" t="n">
        <v>12.5646721349295</v>
      </c>
      <c r="M97" s="9" t="n">
        <v>0.0720406722047259</v>
      </c>
      <c r="N97" s="41" t="n">
        <v>12.5646721349295</v>
      </c>
      <c r="O97" s="41" t="n">
        <v>0</v>
      </c>
      <c r="P97" s="36" t="n">
        <v>20.08675</v>
      </c>
      <c r="Q97" s="36" t="n">
        <v>0.0232618249499045</v>
      </c>
      <c r="R97" s="36" t="n">
        <v>19.65854</v>
      </c>
      <c r="S97" s="36" t="n">
        <v>0.0562297821443408</v>
      </c>
      <c r="T97" s="38" t="n">
        <v>19.98665</v>
      </c>
      <c r="U97" s="38" t="n">
        <v>0.0132215165544644</v>
      </c>
      <c r="V97" s="38" t="n">
        <v>19.82174</v>
      </c>
      <c r="W97" s="38" t="n">
        <v>0.070354220911044</v>
      </c>
      <c r="X97" s="42" t="n">
        <v>20.00643</v>
      </c>
      <c r="Y97" s="42" t="n">
        <v>0.00975910344242776</v>
      </c>
      <c r="Z97" s="42" t="n">
        <v>19.7666</v>
      </c>
      <c r="AA97" s="42" t="n">
        <v>0.0419510190579444</v>
      </c>
      <c r="AB97" s="43" t="n">
        <v>19.9771897389169</v>
      </c>
      <c r="AC97" s="44" t="n">
        <v>0</v>
      </c>
      <c r="AD97" s="45" t="n">
        <v>0.0132404547875202</v>
      </c>
      <c r="AE97" s="46" t="n">
        <v>0.00707249380268249</v>
      </c>
      <c r="AF97" s="47" t="n">
        <v>0.210589738916898</v>
      </c>
      <c r="AG97" s="48" t="n">
        <v>0.0430711980330246</v>
      </c>
      <c r="AH97" s="29" t="n">
        <f aca="false">X97-V97</f>
        <v>0.184690000000003</v>
      </c>
    </row>
    <row r="98" customFormat="false" ht="15.75" hidden="false" customHeight="true" outlineLevel="0" collapsed="false">
      <c r="A98" s="1" t="s">
        <v>34</v>
      </c>
      <c r="B98" s="32" t="n">
        <v>41.1142857142857</v>
      </c>
      <c r="C98" s="32" t="n">
        <v>0.0662993544131784</v>
      </c>
      <c r="D98" s="32" t="n">
        <v>-0.8475</v>
      </c>
      <c r="E98" s="51" t="n">
        <v>150</v>
      </c>
      <c r="F98" s="3" t="n">
        <v>6.29426785714286</v>
      </c>
      <c r="G98" s="4" t="n">
        <v>0.210054295318349</v>
      </c>
      <c r="H98" s="5" t="n">
        <v>34.8340261761208</v>
      </c>
      <c r="I98" s="5" t="n">
        <v>0.0774507609349339</v>
      </c>
      <c r="J98" s="6" t="n">
        <v>12.7332663726339</v>
      </c>
      <c r="K98" s="7" t="n">
        <v>0.0547641176354362</v>
      </c>
      <c r="L98" s="8" t="n">
        <v>12.5979839325833</v>
      </c>
      <c r="M98" s="9" t="n">
        <v>0.0714877530319504</v>
      </c>
      <c r="N98" s="41" t="n">
        <v>12.5979839325833</v>
      </c>
      <c r="O98" s="41" t="n">
        <v>0</v>
      </c>
      <c r="P98" s="36" t="n">
        <v>20.08675</v>
      </c>
      <c r="Q98" s="36" t="n">
        <v>0.0232618249499045</v>
      </c>
      <c r="R98" s="36" t="n">
        <v>19.65854</v>
      </c>
      <c r="S98" s="36" t="n">
        <v>0.0562297821443408</v>
      </c>
      <c r="T98" s="38" t="n">
        <v>19.98665</v>
      </c>
      <c r="U98" s="38" t="n">
        <v>0.0132215165544644</v>
      </c>
      <c r="V98" s="38" t="n">
        <v>19.82174</v>
      </c>
      <c r="W98" s="38" t="n">
        <v>0.070354220911044</v>
      </c>
      <c r="X98" s="42" t="n">
        <v>19.99874</v>
      </c>
      <c r="Y98" s="42" t="n">
        <v>0.0104605162396505</v>
      </c>
      <c r="Z98" s="42" t="n">
        <v>19.83471</v>
      </c>
      <c r="AA98" s="42" t="n">
        <v>0.0830785224952878</v>
      </c>
      <c r="AB98" s="43" t="n">
        <v>19.881701977453</v>
      </c>
      <c r="AC98" s="44" t="n">
        <v>0</v>
      </c>
      <c r="AD98" s="45" t="n">
        <v>0.0106243312667453</v>
      </c>
      <c r="AE98" s="46" t="n">
        <v>0.00704459608857415</v>
      </c>
      <c r="AF98" s="47" t="n">
        <v>0.0469919774530005</v>
      </c>
      <c r="AG98" s="48" t="n">
        <v>0.0837344809502038</v>
      </c>
      <c r="AH98" s="29" t="n">
        <f aca="false">X98-V98</f>
        <v>0.177000000000003</v>
      </c>
    </row>
    <row r="99" customFormat="false" ht="15.75" hidden="false" customHeight="true" outlineLevel="0" collapsed="false">
      <c r="A99" s="1" t="s">
        <v>34</v>
      </c>
      <c r="B99" s="32" t="n">
        <v>41.1857142857143</v>
      </c>
      <c r="C99" s="32" t="n">
        <v>0.146385010942279</v>
      </c>
      <c r="D99" s="32" t="n">
        <v>-0.8475</v>
      </c>
      <c r="E99" s="51" t="n">
        <v>150</v>
      </c>
      <c r="F99" s="3" t="n">
        <v>6.30498214285714</v>
      </c>
      <c r="G99" s="4" t="n">
        <v>0.211357439435261</v>
      </c>
      <c r="H99" s="5" t="n">
        <v>34.8340261761208</v>
      </c>
      <c r="I99" s="5" t="n">
        <v>0.0774507609349339</v>
      </c>
      <c r="J99" s="6" t="n">
        <v>12.7332663726339</v>
      </c>
      <c r="K99" s="7" t="n">
        <v>0.0547641176354362</v>
      </c>
      <c r="L99" s="8" t="n">
        <v>12.4979729351117</v>
      </c>
      <c r="M99" s="9" t="n">
        <v>0.0801712625798559</v>
      </c>
      <c r="N99" s="41" t="n">
        <v>12.4979729351117</v>
      </c>
      <c r="O99" s="41" t="n">
        <v>0</v>
      </c>
      <c r="P99" s="36" t="n">
        <v>20.08675</v>
      </c>
      <c r="Q99" s="36" t="n">
        <v>0.0232618249499045</v>
      </c>
      <c r="R99" s="36" t="n">
        <v>19.65854</v>
      </c>
      <c r="S99" s="36" t="n">
        <v>0.0562297821443408</v>
      </c>
      <c r="T99" s="38" t="n">
        <v>19.98665</v>
      </c>
      <c r="U99" s="38" t="n">
        <v>0.0132215165544644</v>
      </c>
      <c r="V99" s="38" t="n">
        <v>19.82174</v>
      </c>
      <c r="W99" s="38" t="n">
        <v>0.070354220911044</v>
      </c>
      <c r="X99" s="42" t="n">
        <v>20.00222</v>
      </c>
      <c r="Y99" s="42" t="n">
        <v>0.0185321774219866</v>
      </c>
      <c r="Z99" s="42" t="n">
        <v>19.8037</v>
      </c>
      <c r="AA99" s="42" t="n">
        <v>0.0785202903713424</v>
      </c>
      <c r="AB99" s="43" t="n">
        <v>20.1682932102111</v>
      </c>
      <c r="AC99" s="44" t="n">
        <v>0</v>
      </c>
      <c r="AD99" s="45" t="n">
        <v>0.0184786393872854</v>
      </c>
      <c r="AE99" s="46" t="n">
        <v>0.00758039465121643</v>
      </c>
      <c r="AF99" s="47" t="n">
        <v>0.364593210211101</v>
      </c>
      <c r="AG99" s="48" t="n">
        <v>0.080677615234958</v>
      </c>
      <c r="AH99" s="29" t="n">
        <f aca="false">X99-V99</f>
        <v>0.180480000000003</v>
      </c>
    </row>
    <row r="100" customFormat="false" ht="15.75" hidden="false" customHeight="true" outlineLevel="0" collapsed="false">
      <c r="A100" s="1" t="s">
        <v>34</v>
      </c>
      <c r="B100" s="32" t="n">
        <v>41.7384615384615</v>
      </c>
      <c r="C100" s="32" t="n">
        <v>0.126938411538377</v>
      </c>
      <c r="D100" s="32" t="n">
        <v>-0.8475</v>
      </c>
      <c r="E100" s="51" t="n">
        <v>150</v>
      </c>
      <c r="F100" s="3" t="n">
        <v>6.38789423076923</v>
      </c>
      <c r="G100" s="4" t="n">
        <v>0.213814233104261</v>
      </c>
      <c r="H100" s="5" t="n">
        <v>34.8340261761208</v>
      </c>
      <c r="I100" s="5" t="n">
        <v>0.0774507609349339</v>
      </c>
      <c r="J100" s="6" t="n">
        <v>12.7332663726339</v>
      </c>
      <c r="K100" s="7" t="n">
        <v>0.0547641176354362</v>
      </c>
      <c r="L100" s="8" t="n">
        <v>12.5797369746243</v>
      </c>
      <c r="M100" s="9" t="n">
        <v>0.0706601592457025</v>
      </c>
      <c r="N100" s="41" t="n">
        <v>12.5797369746243</v>
      </c>
      <c r="O100" s="41" t="n">
        <v>0</v>
      </c>
      <c r="P100" s="36" t="n">
        <v>20.08675</v>
      </c>
      <c r="Q100" s="36" t="n">
        <v>0.0232618249499045</v>
      </c>
      <c r="R100" s="36" t="n">
        <v>19.65854</v>
      </c>
      <c r="S100" s="36" t="n">
        <v>0.0562297821443408</v>
      </c>
      <c r="T100" s="38" t="n">
        <v>19.98665</v>
      </c>
      <c r="U100" s="38" t="n">
        <v>0.0132215165544644</v>
      </c>
      <c r="V100" s="38" t="n">
        <v>19.82174</v>
      </c>
      <c r="W100" s="38" t="n">
        <v>0.070354220911044</v>
      </c>
      <c r="X100" s="42" t="n">
        <v>20.00357</v>
      </c>
      <c r="Y100" s="42" t="n">
        <v>0.0106801732195691</v>
      </c>
      <c r="Z100" s="42" t="n">
        <v>19.80507</v>
      </c>
      <c r="AA100" s="42" t="n">
        <v>0.0790731566335877</v>
      </c>
      <c r="AB100" s="43" t="n">
        <v>19.9340105036814</v>
      </c>
      <c r="AC100" s="44" t="n">
        <v>0</v>
      </c>
      <c r="AD100" s="45" t="n">
        <v>0.0120573459720855</v>
      </c>
      <c r="AE100" s="46" t="n">
        <v>0.00698915968224217</v>
      </c>
      <c r="AF100" s="47" t="n">
        <v>0.128940503681399</v>
      </c>
      <c r="AG100" s="48" t="n">
        <v>0.0797911661777161</v>
      </c>
      <c r="AH100" s="29" t="n">
        <f aca="false">X100-V100</f>
        <v>0.181830000000002</v>
      </c>
    </row>
    <row r="101" customFormat="false" ht="15.75" hidden="false" customHeight="true" outlineLevel="0" collapsed="false">
      <c r="A101" s="1" t="s">
        <v>34</v>
      </c>
      <c r="B101" s="32" t="n">
        <v>330.571428571429</v>
      </c>
      <c r="C101" s="32" t="n">
        <v>1.50457178749843</v>
      </c>
      <c r="D101" s="32" t="n">
        <v>-0.854736842105263</v>
      </c>
      <c r="E101" s="51" t="n">
        <v>150</v>
      </c>
      <c r="F101" s="3" t="n">
        <v>49.7139248120301</v>
      </c>
      <c r="G101" s="4" t="n">
        <v>1.67250721320218</v>
      </c>
      <c r="H101" s="5" t="n">
        <v>34.8340261761208</v>
      </c>
      <c r="I101" s="5" t="n">
        <v>0.0774507609349339</v>
      </c>
      <c r="J101" s="6" t="n">
        <v>12.7332663726339</v>
      </c>
      <c r="K101" s="7" t="n">
        <v>0.0547641176354362</v>
      </c>
      <c r="L101" s="8" t="n">
        <v>10.9270632159107</v>
      </c>
      <c r="M101" s="9" t="n">
        <v>0.0503821236165063</v>
      </c>
      <c r="N101" s="41" t="n">
        <v>10.9270632159107</v>
      </c>
      <c r="O101" s="41" t="n">
        <v>0</v>
      </c>
      <c r="P101" s="36" t="n">
        <v>20.08675</v>
      </c>
      <c r="Q101" s="36" t="n">
        <v>0.0232618249499045</v>
      </c>
      <c r="R101" s="36" t="n">
        <v>19.65854</v>
      </c>
      <c r="S101" s="36" t="n">
        <v>0.0562297821443408</v>
      </c>
      <c r="T101" s="38" t="n">
        <v>19.98665</v>
      </c>
      <c r="U101" s="38" t="n">
        <v>0.0132215165544644</v>
      </c>
      <c r="V101" s="38" t="n">
        <v>19.82174</v>
      </c>
      <c r="W101" s="38" t="n">
        <v>0.070354220911044</v>
      </c>
      <c r="X101" s="42" t="n">
        <v>19.99905</v>
      </c>
      <c r="Y101" s="42" t="n">
        <v>0.00744503190053649</v>
      </c>
      <c r="Z101" s="42" t="n">
        <v>19.82101</v>
      </c>
      <c r="AA101" s="42" t="n">
        <v>0.0702610624741756</v>
      </c>
      <c r="AB101" s="43" t="n">
        <v>24.681168597232</v>
      </c>
      <c r="AC101" s="44" t="n">
        <v>0</v>
      </c>
      <c r="AD101" s="45" t="n">
        <v>0.141849161390753</v>
      </c>
      <c r="AE101" s="46" t="n">
        <v>0.00541088672480785</v>
      </c>
      <c r="AF101" s="47" t="n">
        <v>4.860158597232</v>
      </c>
      <c r="AG101" s="48" t="n">
        <v>0.0706544082135009</v>
      </c>
      <c r="AH101" s="29" t="n">
        <f aca="false">X101-V101</f>
        <v>0.177310000000002</v>
      </c>
    </row>
    <row r="102" customFormat="false" ht="15.75" hidden="false" customHeight="true" outlineLevel="0" collapsed="false">
      <c r="A102" s="1" t="s">
        <v>34</v>
      </c>
      <c r="B102" s="32" t="n">
        <v>330.5</v>
      </c>
      <c r="C102" s="32" t="n">
        <v>0.674199862463232</v>
      </c>
      <c r="D102" s="32" t="n">
        <v>-0.854736842105263</v>
      </c>
      <c r="E102" s="51" t="n">
        <v>150</v>
      </c>
      <c r="F102" s="3" t="n">
        <v>49.7032105263158</v>
      </c>
      <c r="G102" s="4" t="n">
        <v>1.65987327264148</v>
      </c>
      <c r="H102" s="5" t="n">
        <v>34.8340261761208</v>
      </c>
      <c r="I102" s="5" t="n">
        <v>0.0774507609349339</v>
      </c>
      <c r="J102" s="6" t="n">
        <v>12.7332663726339</v>
      </c>
      <c r="K102" s="7" t="n">
        <v>0.0547641176354362</v>
      </c>
      <c r="L102" s="8" t="n">
        <v>10.8344700513377</v>
      </c>
      <c r="M102" s="9" t="n">
        <v>0.0519790416531408</v>
      </c>
      <c r="N102" s="41" t="n">
        <v>10.8344700513377</v>
      </c>
      <c r="O102" s="41" t="n">
        <v>0</v>
      </c>
      <c r="P102" s="36" t="n">
        <v>20.08675</v>
      </c>
      <c r="Q102" s="36" t="n">
        <v>0.0232618249499045</v>
      </c>
      <c r="R102" s="36" t="n">
        <v>19.65854</v>
      </c>
      <c r="S102" s="36" t="n">
        <v>0.0562297821443408</v>
      </c>
      <c r="T102" s="38" t="n">
        <v>19.98665</v>
      </c>
      <c r="U102" s="38" t="n">
        <v>0.0132215165544644</v>
      </c>
      <c r="V102" s="38" t="n">
        <v>19.82174</v>
      </c>
      <c r="W102" s="38" t="n">
        <v>0.070354220911044</v>
      </c>
      <c r="X102" s="42" t="n">
        <v>20.00712</v>
      </c>
      <c r="Y102" s="42" t="n">
        <v>0.00737750635377524</v>
      </c>
      <c r="Z102" s="42" t="n">
        <v>19.81888</v>
      </c>
      <c r="AA102" s="42" t="n">
        <v>0.0696984189203743</v>
      </c>
      <c r="AB102" s="43" t="n">
        <v>24.9507506631414</v>
      </c>
      <c r="AC102" s="44" t="n">
        <v>0</v>
      </c>
      <c r="AD102" s="45" t="n">
        <v>0.149120914125933</v>
      </c>
      <c r="AE102" s="46" t="n">
        <v>0.00548233484607773</v>
      </c>
      <c r="AF102" s="47" t="n">
        <v>5.1318706631414</v>
      </c>
      <c r="AG102" s="48" t="n">
        <v>0.0700877821021608</v>
      </c>
      <c r="AH102" s="29" t="n">
        <f aca="false">X102-V102</f>
        <v>0.185380000000002</v>
      </c>
    </row>
    <row r="103" customFormat="false" ht="15.75" hidden="false" customHeight="true" outlineLevel="0" collapsed="false">
      <c r="A103" s="1" t="s">
        <v>34</v>
      </c>
      <c r="B103" s="32" t="n">
        <v>320</v>
      </c>
      <c r="C103" s="32" t="n">
        <v>15.1767365837763</v>
      </c>
      <c r="D103" s="32" t="n">
        <v>-0.854736842105263</v>
      </c>
      <c r="E103" s="51" t="n">
        <v>150</v>
      </c>
      <c r="F103" s="3" t="n">
        <v>48.1282105263158</v>
      </c>
      <c r="G103" s="4" t="n">
        <v>2.78996711253696</v>
      </c>
      <c r="H103" s="5" t="n">
        <v>34.8340261761208</v>
      </c>
      <c r="I103" s="5" t="n">
        <v>0.0774507609349339</v>
      </c>
      <c r="J103" s="6" t="n">
        <v>12.7332663726339</v>
      </c>
      <c r="K103" s="7" t="n">
        <v>0.0547641176354362</v>
      </c>
      <c r="L103" s="8" t="n">
        <v>10.9338613106275</v>
      </c>
      <c r="M103" s="9" t="n">
        <v>0.0573621344816601</v>
      </c>
      <c r="N103" s="41" t="n">
        <v>10.9338613106275</v>
      </c>
      <c r="O103" s="41" t="n">
        <v>0</v>
      </c>
      <c r="P103" s="36" t="n">
        <v>20.08675</v>
      </c>
      <c r="Q103" s="36" t="n">
        <v>0.0232618249499045</v>
      </c>
      <c r="R103" s="36" t="n">
        <v>19.65854</v>
      </c>
      <c r="S103" s="36" t="n">
        <v>0.0562297821443408</v>
      </c>
      <c r="T103" s="38" t="n">
        <v>19.98665</v>
      </c>
      <c r="U103" s="38" t="n">
        <v>0.0132215165544644</v>
      </c>
      <c r="V103" s="38" t="n">
        <v>19.82174</v>
      </c>
      <c r="W103" s="38" t="n">
        <v>0.070354220911044</v>
      </c>
      <c r="X103" s="42" t="n">
        <v>20.00787</v>
      </c>
      <c r="Y103" s="42" t="n">
        <v>0.0143147511330088</v>
      </c>
      <c r="Z103" s="42" t="n">
        <v>19.85689</v>
      </c>
      <c r="AA103" s="42" t="n">
        <v>0.0761369877260717</v>
      </c>
      <c r="AB103" s="43" t="n">
        <v>24.6614032317564</v>
      </c>
      <c r="AC103" s="44" t="n">
        <v>0</v>
      </c>
      <c r="AD103" s="45" t="n">
        <v>0.141315276799175</v>
      </c>
      <c r="AE103" s="46" t="n">
        <v>0.0058252103210442</v>
      </c>
      <c r="AF103" s="47" t="n">
        <v>4.8045132317564</v>
      </c>
      <c r="AG103" s="48" t="n">
        <v>0.0774709816641042</v>
      </c>
      <c r="AH103" s="29" t="n">
        <f aca="false">X103-V103</f>
        <v>0.186130000000002</v>
      </c>
    </row>
    <row r="104" customFormat="false" ht="15.75" hidden="false" customHeight="true" outlineLevel="0" collapsed="false">
      <c r="A104" s="1" t="s">
        <v>34</v>
      </c>
      <c r="B104" s="32" t="n">
        <v>187.285714285714</v>
      </c>
      <c r="C104" s="32" t="n">
        <v>0.994490316197697</v>
      </c>
      <c r="D104" s="32" t="n">
        <v>-0.854736842105263</v>
      </c>
      <c r="E104" s="51" t="n">
        <v>150</v>
      </c>
      <c r="F104" s="3" t="n">
        <v>28.2210676691729</v>
      </c>
      <c r="G104" s="4" t="n">
        <v>0.952563414806683</v>
      </c>
      <c r="H104" s="5" t="n">
        <v>34.8340261761208</v>
      </c>
      <c r="I104" s="5" t="n">
        <v>0.0774507609349339</v>
      </c>
      <c r="J104" s="6" t="n">
        <v>12.7332663726339</v>
      </c>
      <c r="K104" s="7" t="n">
        <v>0.0547641176354362</v>
      </c>
      <c r="L104" s="8" t="n">
        <v>11.3100629008317</v>
      </c>
      <c r="M104" s="9" t="n">
        <v>0.0454554388887711</v>
      </c>
      <c r="N104" s="41" t="n">
        <v>11.3100629008317</v>
      </c>
      <c r="O104" s="41" t="n">
        <v>0</v>
      </c>
      <c r="P104" s="36" t="n">
        <v>20.08675</v>
      </c>
      <c r="Q104" s="36" t="n">
        <v>0.0232618249499045</v>
      </c>
      <c r="R104" s="36" t="n">
        <v>19.65854</v>
      </c>
      <c r="S104" s="36" t="n">
        <v>0.0562297821443408</v>
      </c>
      <c r="T104" s="38" t="n">
        <v>19.98665</v>
      </c>
      <c r="U104" s="38" t="n">
        <v>0.0132215165544644</v>
      </c>
      <c r="V104" s="38" t="n">
        <v>19.82174</v>
      </c>
      <c r="W104" s="38" t="n">
        <v>0.070354220911044</v>
      </c>
      <c r="X104" s="42" t="n">
        <v>20.00729</v>
      </c>
      <c r="Y104" s="42" t="n">
        <v>0.0116363611150563</v>
      </c>
      <c r="Z104" s="42" t="n">
        <v>19.84372</v>
      </c>
      <c r="AA104" s="42" t="n">
        <v>0.0743918248196669</v>
      </c>
      <c r="AB104" s="43" t="n">
        <v>23.57264007668</v>
      </c>
      <c r="AC104" s="44" t="n">
        <v>0</v>
      </c>
      <c r="AD104" s="45" t="n">
        <v>0.111770493929264</v>
      </c>
      <c r="AE104" s="46" t="n">
        <v>0.00522850022188271</v>
      </c>
      <c r="AF104" s="47" t="n">
        <v>3.72892007668</v>
      </c>
      <c r="AG104" s="48" t="n">
        <v>0.0752964042966197</v>
      </c>
      <c r="AH104" s="29" t="n">
        <f aca="false">X104-V104</f>
        <v>0.185550000000003</v>
      </c>
    </row>
    <row r="105" customFormat="false" ht="15.75" hidden="false" customHeight="true" outlineLevel="0" collapsed="false">
      <c r="A105" s="1" t="s">
        <v>34</v>
      </c>
      <c r="B105" s="32" t="n">
        <v>187.263157894737</v>
      </c>
      <c r="C105" s="32" t="n">
        <v>0.452413928358862</v>
      </c>
      <c r="D105" s="32" t="n">
        <v>-0.854736842105263</v>
      </c>
      <c r="E105" s="51" t="n">
        <v>150</v>
      </c>
      <c r="F105" s="3" t="n">
        <v>28.2176842105263</v>
      </c>
      <c r="G105" s="4" t="n">
        <v>0.943056709473536</v>
      </c>
      <c r="H105" s="5" t="n">
        <v>34.8340261761208</v>
      </c>
      <c r="I105" s="5" t="n">
        <v>0.0774507609349339</v>
      </c>
      <c r="J105" s="6" t="n">
        <v>12.7332663726339</v>
      </c>
      <c r="K105" s="7" t="n">
        <v>0.0547641176354362</v>
      </c>
      <c r="L105" s="8" t="n">
        <v>11.4011672676405</v>
      </c>
      <c r="M105" s="9" t="n">
        <v>0.0462350420230055</v>
      </c>
      <c r="N105" s="41" t="n">
        <v>11.4011672676405</v>
      </c>
      <c r="O105" s="41" t="n">
        <v>0</v>
      </c>
      <c r="P105" s="36" t="n">
        <v>20.08675</v>
      </c>
      <c r="Q105" s="36" t="n">
        <v>0.0232618249499045</v>
      </c>
      <c r="R105" s="36" t="n">
        <v>19.65854</v>
      </c>
      <c r="S105" s="36" t="n">
        <v>0.0562297821443408</v>
      </c>
      <c r="T105" s="38" t="n">
        <v>19.98665</v>
      </c>
      <c r="U105" s="38" t="n">
        <v>0.0132215165544644</v>
      </c>
      <c r="V105" s="38" t="n">
        <v>19.82174</v>
      </c>
      <c r="W105" s="38" t="n">
        <v>0.070354220911044</v>
      </c>
      <c r="X105" s="42" t="n">
        <v>20.01281</v>
      </c>
      <c r="Y105" s="42" t="n">
        <v>0.014040473638735</v>
      </c>
      <c r="Z105" s="42" t="n">
        <v>19.81934</v>
      </c>
      <c r="AA105" s="42" t="n">
        <v>0.0750993102498286</v>
      </c>
      <c r="AB105" s="43" t="n">
        <v>23.310246797421</v>
      </c>
      <c r="AC105" s="44" t="n">
        <v>0</v>
      </c>
      <c r="AD105" s="45" t="n">
        <v>0.104615663099316</v>
      </c>
      <c r="AE105" s="46" t="n">
        <v>0.00529283922552327</v>
      </c>
      <c r="AF105" s="47" t="n">
        <v>3.490906797421</v>
      </c>
      <c r="AG105" s="48" t="n">
        <v>0.0764005320662102</v>
      </c>
      <c r="AH105" s="29" t="n">
        <f aca="false">X105-V105</f>
        <v>0.191070000000003</v>
      </c>
    </row>
    <row r="106" customFormat="false" ht="15.75" hidden="false" customHeight="true" outlineLevel="0" collapsed="false">
      <c r="A106" s="1" t="s">
        <v>34</v>
      </c>
      <c r="B106" s="32" t="n">
        <v>187</v>
      </c>
      <c r="C106" s="32" t="n">
        <v>2.80754409793098E-014</v>
      </c>
      <c r="D106" s="32" t="n">
        <v>-0.854736842105263</v>
      </c>
      <c r="E106" s="51" t="n">
        <v>150</v>
      </c>
      <c r="F106" s="3" t="n">
        <v>28.1782105263158</v>
      </c>
      <c r="G106" s="4" t="n">
        <v>0.939273684210526</v>
      </c>
      <c r="H106" s="5" t="n">
        <v>34.8340261761208</v>
      </c>
      <c r="I106" s="5" t="n">
        <v>0.0774507609349339</v>
      </c>
      <c r="J106" s="6" t="n">
        <v>12.7332663726339</v>
      </c>
      <c r="K106" s="7" t="n">
        <v>0.0547641176354362</v>
      </c>
      <c r="L106" s="8" t="n">
        <v>11.3293389188148</v>
      </c>
      <c r="M106" s="9" t="n">
        <v>0.0508094441840685</v>
      </c>
      <c r="N106" s="41" t="n">
        <v>11.3293389188148</v>
      </c>
      <c r="O106" s="41" t="n">
        <v>0</v>
      </c>
      <c r="P106" s="36" t="n">
        <v>20.08675</v>
      </c>
      <c r="Q106" s="36" t="n">
        <v>0.0232618249499045</v>
      </c>
      <c r="R106" s="36" t="n">
        <v>19.65854</v>
      </c>
      <c r="S106" s="36" t="n">
        <v>0.0562297821443408</v>
      </c>
      <c r="T106" s="38" t="n">
        <v>19.98665</v>
      </c>
      <c r="U106" s="38" t="n">
        <v>0.0132215165544644</v>
      </c>
      <c r="V106" s="38" t="n">
        <v>19.82174</v>
      </c>
      <c r="W106" s="38" t="n">
        <v>0.070354220911044</v>
      </c>
      <c r="X106" s="42" t="n">
        <v>20.00117</v>
      </c>
      <c r="Y106" s="42" t="n">
        <v>0.00929817724072824</v>
      </c>
      <c r="Z106" s="42" t="n">
        <v>19.84283</v>
      </c>
      <c r="AA106" s="42" t="n">
        <v>0.0542247554166914</v>
      </c>
      <c r="AB106" s="43" t="n">
        <v>23.5170870013868</v>
      </c>
      <c r="AC106" s="44" t="n">
        <v>0</v>
      </c>
      <c r="AD106" s="45" t="n">
        <v>0.110256662566675</v>
      </c>
      <c r="AE106" s="46" t="n">
        <v>0.00552863722084575</v>
      </c>
      <c r="AF106" s="47" t="n">
        <v>3.6742570013868</v>
      </c>
      <c r="AG106" s="48" t="n">
        <v>0.0550161812560632</v>
      </c>
      <c r="AH106" s="29" t="n">
        <f aca="false">X106-V106</f>
        <v>0.17943</v>
      </c>
    </row>
    <row r="107" customFormat="false" ht="15.75" hidden="false" customHeight="true" outlineLevel="0" collapsed="false">
      <c r="A107" s="1" t="s">
        <v>34</v>
      </c>
      <c r="B107" s="32" t="n">
        <v>187.789473684211</v>
      </c>
      <c r="C107" s="32" t="n">
        <v>0.418853908291694</v>
      </c>
      <c r="D107" s="32" t="n">
        <v>-0.854736842105263</v>
      </c>
      <c r="E107" s="51" t="n">
        <v>150</v>
      </c>
      <c r="F107" s="3" t="n">
        <v>28.2966315789474</v>
      </c>
      <c r="G107" s="4" t="n">
        <v>0.945330279727003</v>
      </c>
      <c r="H107" s="5" t="n">
        <v>34.8340261761208</v>
      </c>
      <c r="I107" s="5" t="n">
        <v>0.0774507609349339</v>
      </c>
      <c r="J107" s="6" t="n">
        <v>12.7332663726339</v>
      </c>
      <c r="K107" s="7" t="n">
        <v>0.0547641176354362</v>
      </c>
      <c r="L107" s="8" t="n">
        <v>11.3588291705348</v>
      </c>
      <c r="M107" s="9" t="n">
        <v>0.045636808140642</v>
      </c>
      <c r="N107" s="41" t="n">
        <v>11.3588291705348</v>
      </c>
      <c r="O107" s="41" t="n">
        <v>0</v>
      </c>
      <c r="P107" s="36" t="n">
        <v>20.08675</v>
      </c>
      <c r="Q107" s="36" t="n">
        <v>0.0232618249499045</v>
      </c>
      <c r="R107" s="36" t="n">
        <v>19.65854</v>
      </c>
      <c r="S107" s="36" t="n">
        <v>0.0562297821443408</v>
      </c>
      <c r="T107" s="38" t="n">
        <v>19.98665</v>
      </c>
      <c r="U107" s="38" t="n">
        <v>0.0132215165544644</v>
      </c>
      <c r="V107" s="38" t="n">
        <v>19.82174</v>
      </c>
      <c r="W107" s="38" t="n">
        <v>0.070354220911044</v>
      </c>
      <c r="X107" s="42" t="n">
        <v>20.00459</v>
      </c>
      <c r="Y107" s="42" t="n">
        <v>0.0152114726440283</v>
      </c>
      <c r="Z107" s="42" t="n">
        <v>19.81143</v>
      </c>
      <c r="AA107" s="42" t="n">
        <v>0.0812828155270228</v>
      </c>
      <c r="AB107" s="43" t="n">
        <v>23.4321342016724</v>
      </c>
      <c r="AC107" s="44" t="n">
        <v>0</v>
      </c>
      <c r="AD107" s="45" t="n">
        <v>0.107940662032561</v>
      </c>
      <c r="AE107" s="46" t="n">
        <v>0.00525026019887976</v>
      </c>
      <c r="AF107" s="47" t="n">
        <v>3.6207042016724</v>
      </c>
      <c r="AG107" s="48" t="n">
        <v>0.0826939235978075</v>
      </c>
      <c r="AH107" s="29" t="n">
        <f aca="false">X107-V107</f>
        <v>0.182850000000002</v>
      </c>
    </row>
    <row r="108" customFormat="false" ht="15.75" hidden="false" customHeight="true" outlineLevel="0" collapsed="false">
      <c r="A108" s="1" t="s">
        <v>34</v>
      </c>
      <c r="B108" s="32" t="n">
        <v>127.333333333333</v>
      </c>
      <c r="C108" s="32" t="n">
        <v>0.499999999999998</v>
      </c>
      <c r="D108" s="32" t="n">
        <v>-0.124444444444444</v>
      </c>
      <c r="E108" s="51" t="n">
        <v>150</v>
      </c>
      <c r="F108" s="3" t="n">
        <v>19.1186666666667</v>
      </c>
      <c r="G108" s="4" t="n">
        <v>0.641695510377229</v>
      </c>
      <c r="H108" s="5" t="n">
        <v>34.8340261761208</v>
      </c>
      <c r="I108" s="5" t="n">
        <v>0.0774507609349339</v>
      </c>
      <c r="J108" s="6" t="n">
        <v>12.7332663726339</v>
      </c>
      <c r="K108" s="7" t="n">
        <v>0.0547641176354362</v>
      </c>
      <c r="L108" s="8" t="n">
        <v>11.848564032164</v>
      </c>
      <c r="M108" s="9" t="n">
        <v>0.0661210300455089</v>
      </c>
      <c r="N108" s="41" t="n">
        <v>11.848564032164</v>
      </c>
      <c r="O108" s="41" t="n">
        <v>0</v>
      </c>
      <c r="P108" s="36" t="n">
        <v>20.08675</v>
      </c>
      <c r="Q108" s="36" t="n">
        <v>0.0232618249499045</v>
      </c>
      <c r="R108" s="36" t="n">
        <v>19.65854</v>
      </c>
      <c r="S108" s="36" t="n">
        <v>0.0562297821443408</v>
      </c>
      <c r="T108" s="38" t="n">
        <v>19.98665</v>
      </c>
      <c r="U108" s="38" t="n">
        <v>0.0132215165544644</v>
      </c>
      <c r="V108" s="38" t="n">
        <v>19.82174</v>
      </c>
      <c r="W108" s="38" t="n">
        <v>0.070354220911044</v>
      </c>
      <c r="X108" s="42" t="n">
        <v>20.00198</v>
      </c>
      <c r="Y108" s="42" t="n">
        <v>0.0156104324091303</v>
      </c>
      <c r="Z108" s="42" t="n">
        <v>19.79933</v>
      </c>
      <c r="AA108" s="42" t="n">
        <v>0.0859287268612775</v>
      </c>
      <c r="AB108" s="43" t="n">
        <v>22.0265073523771</v>
      </c>
      <c r="AC108" s="44" t="n">
        <v>0</v>
      </c>
      <c r="AD108" s="45" t="n">
        <v>0.0694796067701277</v>
      </c>
      <c r="AE108" s="46" t="n">
        <v>0.00655601448104555</v>
      </c>
      <c r="AF108" s="47" t="n">
        <v>2.2271773523771</v>
      </c>
      <c r="AG108" s="48" t="n">
        <v>0.087335168746617</v>
      </c>
      <c r="AH108" s="29" t="n">
        <f aca="false">X108-V108</f>
        <v>0.180240000000001</v>
      </c>
    </row>
    <row r="109" customFormat="false" ht="15.75" hidden="false" customHeight="true" outlineLevel="0" collapsed="false">
      <c r="A109" s="1" t="s">
        <v>34</v>
      </c>
      <c r="B109" s="32" t="n">
        <v>129.9375</v>
      </c>
      <c r="C109" s="32" t="n">
        <v>0.249999999999999</v>
      </c>
      <c r="D109" s="32" t="n">
        <v>-0.124444444444444</v>
      </c>
      <c r="E109" s="51" t="n">
        <v>150</v>
      </c>
      <c r="F109" s="3" t="n">
        <v>19.5092916666667</v>
      </c>
      <c r="G109" s="4" t="n">
        <v>0.651392109032112</v>
      </c>
      <c r="H109" s="5" t="n">
        <v>34.8340261761208</v>
      </c>
      <c r="I109" s="5" t="n">
        <v>0.0774507609349339</v>
      </c>
      <c r="J109" s="6" t="n">
        <v>12.7332663726339</v>
      </c>
      <c r="K109" s="7" t="n">
        <v>0.0547641176354362</v>
      </c>
      <c r="L109" s="8" t="n">
        <v>11.7270250671647</v>
      </c>
      <c r="M109" s="9" t="n">
        <v>0.0617410891942708</v>
      </c>
      <c r="N109" s="41" t="n">
        <v>11.7270250671647</v>
      </c>
      <c r="O109" s="41" t="n">
        <v>0</v>
      </c>
      <c r="P109" s="36" t="n">
        <v>20.08675</v>
      </c>
      <c r="Q109" s="36" t="n">
        <v>0.0232618249499045</v>
      </c>
      <c r="R109" s="36" t="n">
        <v>19.65854</v>
      </c>
      <c r="S109" s="36" t="n">
        <v>0.0562297821443408</v>
      </c>
      <c r="T109" s="38" t="n">
        <v>19.98665</v>
      </c>
      <c r="U109" s="38" t="n">
        <v>0.0132215165544644</v>
      </c>
      <c r="V109" s="38" t="n">
        <v>19.82174</v>
      </c>
      <c r="W109" s="38" t="n">
        <v>0.070354220911044</v>
      </c>
      <c r="X109" s="42" t="n">
        <v>20.00038</v>
      </c>
      <c r="Y109" s="42" t="n">
        <v>0.0114762188895129</v>
      </c>
      <c r="Z109" s="42" t="n">
        <v>19.81216</v>
      </c>
      <c r="AA109" s="42" t="n">
        <v>0.0577201039500113</v>
      </c>
      <c r="AB109" s="43" t="n">
        <v>22.3746298868135</v>
      </c>
      <c r="AC109" s="44" t="n">
        <v>0</v>
      </c>
      <c r="AD109" s="45" t="n">
        <v>0.079024601859566</v>
      </c>
      <c r="AE109" s="46" t="n">
        <v>0.00626101940009815</v>
      </c>
      <c r="AF109" s="47" t="n">
        <v>2.5624698868135</v>
      </c>
      <c r="AG109" s="48" t="n">
        <v>0.0588499277824546</v>
      </c>
      <c r="AH109" s="29" t="n">
        <f aca="false">X109-V109</f>
        <v>0.178640000000001</v>
      </c>
    </row>
    <row r="110" customFormat="false" ht="15.75" hidden="false" customHeight="true" outlineLevel="0" collapsed="false">
      <c r="A110" s="1" t="s">
        <v>34</v>
      </c>
      <c r="B110" s="32" t="n">
        <v>128.294117647059</v>
      </c>
      <c r="C110" s="32" t="n">
        <v>3.1773555412157</v>
      </c>
      <c r="D110" s="32" t="n">
        <v>-0.124444444444444</v>
      </c>
      <c r="E110" s="51" t="n">
        <v>150</v>
      </c>
      <c r="F110" s="3" t="n">
        <v>19.2627843137255</v>
      </c>
      <c r="G110" s="4" t="n">
        <v>0.799921743470107</v>
      </c>
      <c r="H110" s="5" t="n">
        <v>34.8340261761208</v>
      </c>
      <c r="I110" s="5" t="n">
        <v>0.0774507609349339</v>
      </c>
      <c r="J110" s="6" t="n">
        <v>12.7332663726339</v>
      </c>
      <c r="K110" s="7" t="n">
        <v>0.0547641176354362</v>
      </c>
      <c r="L110" s="8" t="n">
        <v>11.7244232424336</v>
      </c>
      <c r="M110" s="9" t="n">
        <v>0.0619267621588194</v>
      </c>
      <c r="N110" s="41" t="n">
        <v>11.7244232424336</v>
      </c>
      <c r="O110" s="41" t="n">
        <v>0</v>
      </c>
      <c r="P110" s="36" t="n">
        <v>20.08675</v>
      </c>
      <c r="Q110" s="36" t="n">
        <v>0.0232618249499045</v>
      </c>
      <c r="R110" s="36" t="n">
        <v>19.65854</v>
      </c>
      <c r="S110" s="36" t="n">
        <v>0.0562297821443408</v>
      </c>
      <c r="T110" s="38" t="n">
        <v>19.98665</v>
      </c>
      <c r="U110" s="38" t="n">
        <v>0.0132215165544644</v>
      </c>
      <c r="V110" s="38" t="n">
        <v>19.82174</v>
      </c>
      <c r="W110" s="38" t="n">
        <v>0.070354220911044</v>
      </c>
      <c r="X110" s="42" t="n">
        <v>19.99738</v>
      </c>
      <c r="Y110" s="42" t="n">
        <v>0.0176132223059836</v>
      </c>
      <c r="Z110" s="42" t="n">
        <v>19.83438</v>
      </c>
      <c r="AA110" s="42" t="n">
        <v>0.0867721245562185</v>
      </c>
      <c r="AB110" s="43" t="n">
        <v>22.3820861590942</v>
      </c>
      <c r="AC110" s="44" t="n">
        <v>0</v>
      </c>
      <c r="AD110" s="45" t="n">
        <v>0.0792289347192549</v>
      </c>
      <c r="AE110" s="46" t="n">
        <v>0.00627176396173545</v>
      </c>
      <c r="AF110" s="47" t="n">
        <v>2.5477061590942</v>
      </c>
      <c r="AG110" s="48" t="n">
        <v>0.0885416692862739</v>
      </c>
      <c r="AH110" s="29" t="n">
        <f aca="false">X110-V110</f>
        <v>0.175640000000001</v>
      </c>
    </row>
    <row r="111" customFormat="false" ht="15.75" hidden="false" customHeight="true" outlineLevel="0" collapsed="false">
      <c r="A111" s="1" t="s">
        <v>34</v>
      </c>
      <c r="B111" s="32" t="n">
        <v>128.842105263158</v>
      </c>
      <c r="C111" s="32" t="n">
        <v>0.374634324632676</v>
      </c>
      <c r="D111" s="32" t="n">
        <v>-0.124444444444444</v>
      </c>
      <c r="E111" s="51" t="n">
        <v>150</v>
      </c>
      <c r="F111" s="3" t="n">
        <v>19.3449824561403</v>
      </c>
      <c r="G111" s="4" t="n">
        <v>0.647281446889833</v>
      </c>
      <c r="H111" s="5" t="n">
        <v>34.8340261761208</v>
      </c>
      <c r="I111" s="5" t="n">
        <v>0.0774507609349339</v>
      </c>
      <c r="J111" s="6" t="n">
        <v>12.7332663726339</v>
      </c>
      <c r="K111" s="7" t="n">
        <v>0.0547641176354362</v>
      </c>
      <c r="L111" s="8" t="n">
        <v>11.7116168773262</v>
      </c>
      <c r="M111" s="9" t="n">
        <v>0.062210718304347</v>
      </c>
      <c r="N111" s="41" t="n">
        <v>11.7116168773262</v>
      </c>
      <c r="O111" s="41" t="n">
        <v>0</v>
      </c>
      <c r="P111" s="36" t="n">
        <v>20.08675</v>
      </c>
      <c r="Q111" s="36" t="n">
        <v>0.0232618249499045</v>
      </c>
      <c r="R111" s="36" t="n">
        <v>19.65854</v>
      </c>
      <c r="S111" s="36" t="n">
        <v>0.0562297821443408</v>
      </c>
      <c r="T111" s="38" t="n">
        <v>19.98665</v>
      </c>
      <c r="U111" s="38" t="n">
        <v>0.0132215165544644</v>
      </c>
      <c r="V111" s="38" t="n">
        <v>19.82174</v>
      </c>
      <c r="W111" s="38" t="n">
        <v>0.070354220911044</v>
      </c>
      <c r="X111" s="42" t="n">
        <v>20.00804</v>
      </c>
      <c r="Y111" s="42" t="n">
        <v>0.0043269388717665</v>
      </c>
      <c r="Z111" s="42" t="n">
        <v>19.83839</v>
      </c>
      <c r="AA111" s="42" t="n">
        <v>0.0613680446160704</v>
      </c>
      <c r="AB111" s="43" t="n">
        <v>22.4187891315779</v>
      </c>
      <c r="AC111" s="44" t="n">
        <v>0</v>
      </c>
      <c r="AD111" s="45" t="n">
        <v>0.0802346754877739</v>
      </c>
      <c r="AE111" s="46" t="n">
        <v>0.00628634949526945</v>
      </c>
      <c r="AF111" s="47" t="n">
        <v>2.5803991315779</v>
      </c>
      <c r="AG111" s="48" t="n">
        <v>0.0615203974304459</v>
      </c>
      <c r="AH111" s="29" t="n">
        <f aca="false">X111-V111</f>
        <v>0.186300000000003</v>
      </c>
    </row>
    <row r="112" customFormat="false" ht="15.75" hidden="false" customHeight="true" outlineLevel="0" collapsed="false">
      <c r="A112" s="1" t="s">
        <v>34</v>
      </c>
      <c r="B112" s="32" t="n">
        <v>365.291666666667</v>
      </c>
      <c r="C112" s="32" t="n">
        <v>0.806450444131938</v>
      </c>
      <c r="D112" s="32" t="n">
        <v>-0.124444444444444</v>
      </c>
      <c r="E112" s="51" t="n">
        <v>150</v>
      </c>
      <c r="F112" s="3" t="n">
        <v>54.8124166666667</v>
      </c>
      <c r="G112" s="4" t="n">
        <v>1.83108341714842</v>
      </c>
      <c r="H112" s="5" t="n">
        <v>34.8340261761208</v>
      </c>
      <c r="I112" s="5" t="n">
        <v>0.0774507609349339</v>
      </c>
      <c r="J112" s="6" t="n">
        <v>12.7332663726339</v>
      </c>
      <c r="K112" s="7" t="n">
        <v>0.0547641176354362</v>
      </c>
      <c r="L112" s="8" t="n">
        <v>9.61739852837863</v>
      </c>
      <c r="M112" s="9" t="n">
        <v>0.0565063611879969</v>
      </c>
      <c r="N112" s="41" t="n">
        <v>9.61739852837863</v>
      </c>
      <c r="O112" s="41" t="n">
        <v>0</v>
      </c>
      <c r="P112" s="36" t="n">
        <v>20.08675</v>
      </c>
      <c r="Q112" s="36" t="n">
        <v>0.0232618249499045</v>
      </c>
      <c r="R112" s="36" t="n">
        <v>19.65854</v>
      </c>
      <c r="S112" s="36" t="n">
        <v>0.0562297821443408</v>
      </c>
      <c r="T112" s="38" t="n">
        <v>19.98665</v>
      </c>
      <c r="U112" s="38" t="n">
        <v>0.0132215165544644</v>
      </c>
      <c r="V112" s="38" t="n">
        <v>19.82174</v>
      </c>
      <c r="W112" s="38" t="n">
        <v>0.070354220911044</v>
      </c>
      <c r="X112" s="42" t="n">
        <v>19.99701</v>
      </c>
      <c r="Y112" s="42" t="n">
        <v>0.0123029630577354</v>
      </c>
      <c r="Z112" s="42" t="n">
        <v>19.80941</v>
      </c>
      <c r="AA112" s="42" t="n">
        <v>0.105497928415681</v>
      </c>
      <c r="AB112" s="43" t="n">
        <v>28.5806538411852</v>
      </c>
      <c r="AC112" s="44" t="n">
        <v>0</v>
      </c>
      <c r="AD112" s="45" t="n">
        <v>0.244702949979261</v>
      </c>
      <c r="AE112" s="46" t="n">
        <v>0.0054995878901904</v>
      </c>
      <c r="AF112" s="47" t="n">
        <v>8.7712438411852</v>
      </c>
      <c r="AG112" s="48" t="n">
        <v>0.10621287963331</v>
      </c>
      <c r="AH112" s="29" t="n">
        <f aca="false">X112-V112</f>
        <v>0.175270000000001</v>
      </c>
    </row>
    <row r="113" customFormat="false" ht="15.75" hidden="false" customHeight="true" outlineLevel="0" collapsed="false">
      <c r="A113" s="1" t="s">
        <v>34</v>
      </c>
      <c r="B113" s="32" t="n">
        <v>368.034482758621</v>
      </c>
      <c r="C113" s="32" t="n">
        <v>1.9545324362453</v>
      </c>
      <c r="D113" s="32" t="n">
        <v>-0.124444444444444</v>
      </c>
      <c r="E113" s="51" t="n">
        <v>150</v>
      </c>
      <c r="F113" s="3" t="n">
        <v>55.2238390804598</v>
      </c>
      <c r="G113" s="4" t="n">
        <v>1.86401112209512</v>
      </c>
      <c r="H113" s="5" t="n">
        <v>34.8340261761208</v>
      </c>
      <c r="I113" s="5" t="n">
        <v>0.0774507609349339</v>
      </c>
      <c r="J113" s="6" t="n">
        <v>12.7332663726339</v>
      </c>
      <c r="K113" s="7" t="n">
        <v>0.0547641176354362</v>
      </c>
      <c r="L113" s="8" t="n">
        <v>9.63552095015951</v>
      </c>
      <c r="M113" s="9" t="n">
        <v>0.0497249015283217</v>
      </c>
      <c r="N113" s="41" t="n">
        <v>9.63552095015951</v>
      </c>
      <c r="O113" s="41" t="n">
        <v>0</v>
      </c>
      <c r="P113" s="36" t="n">
        <v>20.08675</v>
      </c>
      <c r="Q113" s="36" t="n">
        <v>0.0232618249499045</v>
      </c>
      <c r="R113" s="36" t="n">
        <v>19.65854</v>
      </c>
      <c r="S113" s="36" t="n">
        <v>0.0562297821443408</v>
      </c>
      <c r="T113" s="38" t="n">
        <v>19.98665</v>
      </c>
      <c r="U113" s="38" t="n">
        <v>0.0132215165544644</v>
      </c>
      <c r="V113" s="38" t="n">
        <v>19.82174</v>
      </c>
      <c r="W113" s="38" t="n">
        <v>0.070354220911044</v>
      </c>
      <c r="X113" s="42" t="n">
        <v>20.00418</v>
      </c>
      <c r="Y113" s="42" t="n">
        <v>0.0113964731386514</v>
      </c>
      <c r="Z113" s="42" t="n">
        <v>19.80698</v>
      </c>
      <c r="AA113" s="42" t="n">
        <v>0.0776079222760155</v>
      </c>
      <c r="AB113" s="43" t="n">
        <v>28.5251239165986</v>
      </c>
      <c r="AC113" s="44" t="n">
        <v>0</v>
      </c>
      <c r="AD113" s="45" t="n">
        <v>0.243279715653477</v>
      </c>
      <c r="AE113" s="46" t="n">
        <v>0.00508350986500018</v>
      </c>
      <c r="AF113" s="47" t="n">
        <v>8.7181439165986</v>
      </c>
      <c r="AG113" s="48" t="n">
        <v>0.0784402269247104</v>
      </c>
      <c r="AH113" s="29" t="n">
        <f aca="false">X113-V113</f>
        <v>0.182440000000003</v>
      </c>
    </row>
    <row r="114" customFormat="false" ht="15.75" hidden="false" customHeight="true" outlineLevel="0" collapsed="false">
      <c r="A114" s="1" t="s">
        <v>34</v>
      </c>
      <c r="B114" s="32" t="n">
        <v>372.157894736842</v>
      </c>
      <c r="C114" s="32" t="n">
        <v>1.01451454700359</v>
      </c>
      <c r="D114" s="32" t="n">
        <v>-0.124444444444444</v>
      </c>
      <c r="E114" s="51" t="n">
        <v>150</v>
      </c>
      <c r="F114" s="3" t="n">
        <v>55.842350877193</v>
      </c>
      <c r="G114" s="4" t="n">
        <v>1.86762600280192</v>
      </c>
      <c r="H114" s="5" t="n">
        <v>34.8340261761208</v>
      </c>
      <c r="I114" s="5" t="n">
        <v>0.0774507609349339</v>
      </c>
      <c r="J114" s="6" t="n">
        <v>12.7332663726339</v>
      </c>
      <c r="K114" s="7" t="n">
        <v>0.0547641176354362</v>
      </c>
      <c r="L114" s="8" t="n">
        <v>9.51692281243257</v>
      </c>
      <c r="M114" s="9" t="n">
        <v>0.0805043080751932</v>
      </c>
      <c r="N114" s="41" t="n">
        <v>9.51692281243257</v>
      </c>
      <c r="O114" s="41" t="n">
        <v>0</v>
      </c>
      <c r="P114" s="36" t="n">
        <v>20.08675</v>
      </c>
      <c r="Q114" s="36" t="n">
        <v>0.0232618249499045</v>
      </c>
      <c r="R114" s="36" t="n">
        <v>19.65854</v>
      </c>
      <c r="S114" s="36" t="n">
        <v>0.0562297821443408</v>
      </c>
      <c r="T114" s="38" t="n">
        <v>19.98665</v>
      </c>
      <c r="U114" s="38" t="n">
        <v>0.0132215165544644</v>
      </c>
      <c r="V114" s="38" t="n">
        <v>19.82174</v>
      </c>
      <c r="W114" s="38" t="n">
        <v>0.070354220911044</v>
      </c>
      <c r="X114" s="42" t="n">
        <v>20.00272</v>
      </c>
      <c r="Y114" s="42" t="n">
        <v>0.012446107825341</v>
      </c>
      <c r="Z114" s="42" t="n">
        <v>19.78372</v>
      </c>
      <c r="AA114" s="42" t="n">
        <v>0.0866912659960629</v>
      </c>
      <c r="AB114" s="43" t="n">
        <v>28.8895075554326</v>
      </c>
      <c r="AC114" s="44" t="n">
        <v>0</v>
      </c>
      <c r="AD114" s="45" t="n">
        <v>0.252593754506998</v>
      </c>
      <c r="AE114" s="46" t="n">
        <v>0.00709261865665361</v>
      </c>
      <c r="AF114" s="47" t="n">
        <v>9.1057875554326</v>
      </c>
      <c r="AG114" s="48" t="n">
        <v>0.0875801415847231</v>
      </c>
      <c r="AH114" s="29" t="n">
        <f aca="false">X114-V114</f>
        <v>0.180980000000002</v>
      </c>
    </row>
    <row r="115" customFormat="false" ht="15.75" hidden="false" customHeight="true" outlineLevel="0" collapsed="false">
      <c r="A115" s="1" t="s">
        <v>34</v>
      </c>
      <c r="B115" s="32" t="n">
        <v>375.555555555556</v>
      </c>
      <c r="C115" s="32" t="n">
        <v>0.881917103688192</v>
      </c>
      <c r="D115" s="32" t="n">
        <v>-0.124444444444444</v>
      </c>
      <c r="E115" s="51" t="n">
        <v>150</v>
      </c>
      <c r="F115" s="3" t="n">
        <v>56.352</v>
      </c>
      <c r="G115" s="4" t="n">
        <v>1.88305553809616</v>
      </c>
      <c r="H115" s="5" t="n">
        <v>34.8340261761208</v>
      </c>
      <c r="I115" s="5" t="n">
        <v>0.0774507609349339</v>
      </c>
      <c r="J115" s="6" t="n">
        <v>12.7332663726339</v>
      </c>
      <c r="K115" s="7" t="n">
        <v>0.0547641176354362</v>
      </c>
      <c r="L115" s="8" t="n">
        <v>9.39989758853071</v>
      </c>
      <c r="M115" s="9" t="n">
        <v>0.0603561358573538</v>
      </c>
      <c r="N115" s="41" t="n">
        <v>9.39989758853071</v>
      </c>
      <c r="O115" s="41" t="n">
        <v>0</v>
      </c>
      <c r="P115" s="36" t="n">
        <v>20.08675</v>
      </c>
      <c r="Q115" s="36" t="n">
        <v>0.0232618249499045</v>
      </c>
      <c r="R115" s="36" t="n">
        <v>19.65854</v>
      </c>
      <c r="S115" s="36" t="n">
        <v>0.0562297821443408</v>
      </c>
      <c r="T115" s="38" t="n">
        <v>19.98665</v>
      </c>
      <c r="U115" s="38" t="n">
        <v>0.0132215165544644</v>
      </c>
      <c r="V115" s="38" t="n">
        <v>19.82174</v>
      </c>
      <c r="W115" s="38" t="n">
        <v>0.070354220911044</v>
      </c>
      <c r="X115" s="42" t="n">
        <v>20.01147</v>
      </c>
      <c r="Y115" s="42" t="n">
        <v>0.0152819534091686</v>
      </c>
      <c r="Z115" s="42" t="n">
        <v>19.82113</v>
      </c>
      <c r="AA115" s="42" t="n">
        <v>0.0579998112065899</v>
      </c>
      <c r="AB115" s="43" t="n">
        <v>29.2513917655272</v>
      </c>
      <c r="AC115" s="44" t="n">
        <v>0</v>
      </c>
      <c r="AD115" s="45" t="n">
        <v>0.261784265447173</v>
      </c>
      <c r="AE115" s="46" t="n">
        <v>0.00570511781243549</v>
      </c>
      <c r="AF115" s="47" t="n">
        <v>9.4302617655272</v>
      </c>
      <c r="AG115" s="48" t="n">
        <v>0.0599792980952601</v>
      </c>
      <c r="AH115" s="29" t="n">
        <f aca="false">X115-V115</f>
        <v>0.189730000000001</v>
      </c>
    </row>
    <row r="116" customFormat="false" ht="15.75" hidden="false" customHeight="true" outlineLevel="0" collapsed="false">
      <c r="A116" s="1" t="s">
        <v>34</v>
      </c>
      <c r="B116" s="32" t="n">
        <v>376.642857142857</v>
      </c>
      <c r="C116" s="32" t="n">
        <v>4.34311378651739</v>
      </c>
      <c r="D116" s="32" t="n">
        <v>-0.124444444444444</v>
      </c>
      <c r="E116" s="51" t="n">
        <v>150</v>
      </c>
      <c r="F116" s="3" t="n">
        <v>56.5150952380952</v>
      </c>
      <c r="G116" s="4" t="n">
        <v>1.99337147291306</v>
      </c>
      <c r="H116" s="5" t="n">
        <v>34.8340261761208</v>
      </c>
      <c r="I116" s="5" t="n">
        <v>0.0774507609349339</v>
      </c>
      <c r="J116" s="6" t="n">
        <v>12.7332663726339</v>
      </c>
      <c r="K116" s="7" t="n">
        <v>0.0547641176354362</v>
      </c>
      <c r="L116" s="8" t="n">
        <v>9.37383466631646</v>
      </c>
      <c r="M116" s="9" t="n">
        <v>0.0597371671195237</v>
      </c>
      <c r="N116" s="41" t="n">
        <v>9.37383466631646</v>
      </c>
      <c r="O116" s="41" t="n">
        <v>0</v>
      </c>
      <c r="P116" s="36" t="n">
        <v>20.08675</v>
      </c>
      <c r="Q116" s="36" t="n">
        <v>0.0232618249499045</v>
      </c>
      <c r="R116" s="36" t="n">
        <v>19.65854</v>
      </c>
      <c r="S116" s="36" t="n">
        <v>0.0562297821443408</v>
      </c>
      <c r="T116" s="38" t="n">
        <v>19.98665</v>
      </c>
      <c r="U116" s="38" t="n">
        <v>0.0132215165544644</v>
      </c>
      <c r="V116" s="38" t="n">
        <v>19.82174</v>
      </c>
      <c r="W116" s="38" t="n">
        <v>0.070354220911044</v>
      </c>
      <c r="X116" s="42" t="n">
        <v>19.99712</v>
      </c>
      <c r="Y116" s="42" t="n">
        <v>0.0114182135205115</v>
      </c>
      <c r="Z116" s="42" t="n">
        <v>19.804</v>
      </c>
      <c r="AA116" s="42" t="n">
        <v>0.0935059998074985</v>
      </c>
      <c r="AB116" s="43" t="n">
        <v>29.3323138093619</v>
      </c>
      <c r="AC116" s="44" t="n">
        <v>0</v>
      </c>
      <c r="AD116" s="45" t="n">
        <v>0.263831102562766</v>
      </c>
      <c r="AE116" s="46" t="n">
        <v>0.00565986575230077</v>
      </c>
      <c r="AF116" s="47" t="n">
        <v>9.5283138093619</v>
      </c>
      <c r="AG116" s="48" t="n">
        <v>0.0942005711235336</v>
      </c>
      <c r="AH116" s="29" t="n">
        <f aca="false">X116-V116</f>
        <v>0.175380000000001</v>
      </c>
    </row>
    <row r="117" customFormat="false" ht="15.75" hidden="false" customHeight="true" outlineLevel="0" collapsed="false">
      <c r="A117" s="1" t="s">
        <v>34</v>
      </c>
      <c r="B117" s="32" t="n">
        <v>15.6828230769231</v>
      </c>
      <c r="C117" s="32" t="n">
        <v>0.167241497810034</v>
      </c>
      <c r="D117" s="32" t="n">
        <v>0.117005</v>
      </c>
      <c r="E117" s="51" t="n">
        <v>2400</v>
      </c>
      <c r="F117" s="3" t="n">
        <v>37.3579633846154</v>
      </c>
      <c r="G117" s="4" t="n">
        <v>0.405916234911105</v>
      </c>
      <c r="H117" s="5" t="n">
        <v>34.8340261761208</v>
      </c>
      <c r="I117" s="5" t="n">
        <v>0.0774507609349339</v>
      </c>
      <c r="J117" s="6" t="n">
        <v>12.720576195109</v>
      </c>
      <c r="K117" s="7" t="n">
        <v>0.050470457394285</v>
      </c>
      <c r="L117" s="8" t="n">
        <v>10.8351695014094</v>
      </c>
      <c r="M117" s="9" t="n">
        <v>0.0524448982737683</v>
      </c>
      <c r="N117" s="41" t="n">
        <v>10.8351695014094</v>
      </c>
      <c r="O117" s="41" t="n">
        <v>0</v>
      </c>
      <c r="P117" s="36" t="n">
        <v>20.08675</v>
      </c>
      <c r="Q117" s="36" t="n">
        <v>0.0232618249499045</v>
      </c>
      <c r="R117" s="36" t="n">
        <v>19.65854</v>
      </c>
      <c r="S117" s="36" t="n">
        <v>0.0562297821443408</v>
      </c>
      <c r="T117" s="38" t="n">
        <v>20.0031</v>
      </c>
      <c r="U117" s="38" t="n">
        <v>0.0200022498734523</v>
      </c>
      <c r="V117" s="38" t="n">
        <v>19.84806</v>
      </c>
      <c r="W117" s="38" t="n">
        <v>0.0665295152545084</v>
      </c>
      <c r="X117" s="42" t="n">
        <v>20.00114</v>
      </c>
      <c r="Y117" s="42" t="n">
        <v>0.00684298180620155</v>
      </c>
      <c r="Z117" s="42" t="n">
        <v>19.83481</v>
      </c>
      <c r="AA117" s="42" t="n">
        <v>0.0795176263478726</v>
      </c>
      <c r="AB117" s="43" t="n">
        <v>24.8073979338984</v>
      </c>
      <c r="AC117" s="44" t="n">
        <v>0</v>
      </c>
      <c r="AD117" s="45" t="n">
        <v>0.148217082684081</v>
      </c>
      <c r="AE117" s="46" t="n">
        <v>0.00533096550043664</v>
      </c>
      <c r="AF117" s="47" t="n">
        <v>4.9725879338984</v>
      </c>
      <c r="AG117" s="48" t="n">
        <v>0.0798115236040504</v>
      </c>
      <c r="AH117" s="29" t="n">
        <f aca="false">X117-V117</f>
        <v>0.153079999999999</v>
      </c>
    </row>
    <row r="118" customFormat="false" ht="15.75" hidden="false" customHeight="true" outlineLevel="0" collapsed="false">
      <c r="A118" s="1" t="s">
        <v>34</v>
      </c>
      <c r="B118" s="32" t="n">
        <v>15.24984</v>
      </c>
      <c r="C118" s="32" t="n">
        <v>1.14329464793639</v>
      </c>
      <c r="D118" s="32" t="n">
        <v>0.134175</v>
      </c>
      <c r="E118" s="51" t="n">
        <v>2400</v>
      </c>
      <c r="F118" s="3" t="n">
        <v>36.277596</v>
      </c>
      <c r="G118" s="4" t="n">
        <v>2.7208149203666</v>
      </c>
      <c r="H118" s="5" t="n">
        <v>34.8340261761208</v>
      </c>
      <c r="I118" s="5" t="n">
        <v>0.0774507609349339</v>
      </c>
      <c r="J118" s="6" t="n">
        <v>12.6938647681796</v>
      </c>
      <c r="K118" s="7" t="n">
        <v>0.0476416234166595</v>
      </c>
      <c r="L118" s="8" t="n">
        <v>10.8611358742488</v>
      </c>
      <c r="M118" s="9" t="n">
        <v>0.0501654907105303</v>
      </c>
      <c r="N118" s="41" t="n">
        <v>10.8611358742488</v>
      </c>
      <c r="O118" s="41" t="n">
        <v>0</v>
      </c>
      <c r="P118" s="36" t="n">
        <v>20.08675</v>
      </c>
      <c r="Q118" s="36" t="n">
        <v>0.0232618249499045</v>
      </c>
      <c r="R118" s="36" t="n">
        <v>19.65854</v>
      </c>
      <c r="S118" s="36" t="n">
        <v>0.0562297821443408</v>
      </c>
      <c r="T118" s="38" t="n">
        <v>20.01069</v>
      </c>
      <c r="U118" s="38" t="n">
        <v>0.00715562016879018</v>
      </c>
      <c r="V118" s="38" t="n">
        <v>19.85279</v>
      </c>
      <c r="W118" s="38" t="n">
        <v>0.104931562935086</v>
      </c>
      <c r="X118" s="42" t="n">
        <v>19.99536</v>
      </c>
      <c r="Y118" s="42" t="n">
        <v>0.0124936143689493</v>
      </c>
      <c r="Z118" s="42" t="n">
        <v>19.86474</v>
      </c>
      <c r="AA118" s="42" t="n">
        <v>0.0771945360760718</v>
      </c>
      <c r="AB118" s="43" t="n">
        <v>24.7337606265203</v>
      </c>
      <c r="AC118" s="44" t="n">
        <v>0</v>
      </c>
      <c r="AD118" s="45" t="n">
        <v>0.144379109703843</v>
      </c>
      <c r="AE118" s="46" t="n">
        <v>0.00509215232532468</v>
      </c>
      <c r="AF118" s="47" t="n">
        <v>4.8690206265203</v>
      </c>
      <c r="AG118" s="48" t="n">
        <v>0.0781990204542229</v>
      </c>
      <c r="AH118" s="29" t="n">
        <f aca="false">X118-V118</f>
        <v>0.142570000000003</v>
      </c>
    </row>
    <row r="119" customFormat="false" ht="15.75" hidden="false" customHeight="true" outlineLevel="0" collapsed="false">
      <c r="A119" s="1" t="s">
        <v>34</v>
      </c>
      <c r="B119" s="32" t="n">
        <v>15.5384411764706</v>
      </c>
      <c r="C119" s="32" t="n">
        <v>0.130619686776264</v>
      </c>
      <c r="D119" s="32" t="n">
        <v>0.116563636363636</v>
      </c>
      <c r="E119" s="51" t="n">
        <v>2400</v>
      </c>
      <c r="F119" s="3" t="n">
        <v>37.0125060962567</v>
      </c>
      <c r="G119" s="4" t="n">
        <v>0.320548293756263</v>
      </c>
      <c r="H119" s="5" t="n">
        <v>34.8340261761208</v>
      </c>
      <c r="I119" s="5" t="n">
        <v>0.0774507609349339</v>
      </c>
      <c r="J119" s="6" t="n">
        <v>12.7245844771723</v>
      </c>
      <c r="K119" s="7" t="n">
        <v>0.0477157599357755</v>
      </c>
      <c r="L119" s="8" t="n">
        <v>10.8502561338791</v>
      </c>
      <c r="M119" s="9" t="n">
        <v>0.050094075127424</v>
      </c>
      <c r="N119" s="41" t="n">
        <v>10.8502561338791</v>
      </c>
      <c r="O119" s="41" t="n">
        <v>0</v>
      </c>
      <c r="P119" s="36" t="n">
        <v>20.08675</v>
      </c>
      <c r="Q119" s="36" t="n">
        <v>0.0232618249499045</v>
      </c>
      <c r="R119" s="36" t="n">
        <v>19.65854</v>
      </c>
      <c r="S119" s="36" t="n">
        <v>0.0562297821443408</v>
      </c>
      <c r="T119" s="38" t="n">
        <v>20.00691</v>
      </c>
      <c r="U119" s="38" t="n">
        <v>0.0065097542196302</v>
      </c>
      <c r="V119" s="38" t="n">
        <v>19.82418</v>
      </c>
      <c r="W119" s="38" t="n">
        <v>0.0859510302439708</v>
      </c>
      <c r="X119" s="42" t="n">
        <v>20.01257</v>
      </c>
      <c r="Y119" s="42" t="n">
        <v>0.0168859142482727</v>
      </c>
      <c r="Z119" s="42" t="n">
        <v>19.856</v>
      </c>
      <c r="AA119" s="42" t="n">
        <v>0.0792216637038134</v>
      </c>
      <c r="AB119" s="43" t="n">
        <v>24.764601019009</v>
      </c>
      <c r="AC119" s="44" t="n">
        <v>0</v>
      </c>
      <c r="AD119" s="45" t="n">
        <v>0.147299768150051</v>
      </c>
      <c r="AE119" s="46" t="n">
        <v>0.00507174024328001</v>
      </c>
      <c r="AF119" s="47" t="n">
        <v>4.908601019009</v>
      </c>
      <c r="AG119" s="48" t="n">
        <v>0.0810012722122321</v>
      </c>
      <c r="AH119" s="29" t="n">
        <f aca="false">X119-V119</f>
        <v>0.188390000000002</v>
      </c>
    </row>
    <row r="120" customFormat="false" ht="15.75" hidden="false" customHeight="true" outlineLevel="0" collapsed="false">
      <c r="A120" s="1" t="s">
        <v>34</v>
      </c>
      <c r="B120" s="32" t="n">
        <v>8.27076923076923</v>
      </c>
      <c r="C120" s="32" t="n">
        <v>0.0310583157038331</v>
      </c>
      <c r="D120" s="32" t="n">
        <v>0.122824242424242</v>
      </c>
      <c r="E120" s="51" t="n">
        <v>2400</v>
      </c>
      <c r="F120" s="3" t="n">
        <v>19.555067972028</v>
      </c>
      <c r="G120" s="4" t="n">
        <v>0.0839769733806067</v>
      </c>
      <c r="H120" s="5" t="n">
        <v>34.8340261761208</v>
      </c>
      <c r="I120" s="5" t="n">
        <v>0.0774507609349339</v>
      </c>
      <c r="J120" s="6" t="n">
        <v>12.7475853863792</v>
      </c>
      <c r="K120" s="7" t="n">
        <v>0.0572066612899909</v>
      </c>
      <c r="L120" s="8" t="n">
        <v>11.6890952703682</v>
      </c>
      <c r="M120" s="9" t="n">
        <v>0.0565837716910959</v>
      </c>
      <c r="N120" s="41" t="n">
        <v>11.6890952703682</v>
      </c>
      <c r="O120" s="41" t="n">
        <v>0</v>
      </c>
      <c r="P120" s="36" t="n">
        <v>20.08675</v>
      </c>
      <c r="Q120" s="36" t="n">
        <v>0.0232618249499045</v>
      </c>
      <c r="R120" s="36" t="n">
        <v>19.65854</v>
      </c>
      <c r="S120" s="36" t="n">
        <v>0.0562297821443408</v>
      </c>
      <c r="T120" s="38" t="n">
        <v>20.01198</v>
      </c>
      <c r="U120" s="38" t="n">
        <v>0.0127604702107726</v>
      </c>
      <c r="V120" s="38" t="n">
        <v>19.84518</v>
      </c>
      <c r="W120" s="38" t="n">
        <v>0.0706325250858268</v>
      </c>
      <c r="X120" s="42" t="n">
        <v>20.0039</v>
      </c>
      <c r="Y120" s="42" t="n">
        <v>0.0116660190296421</v>
      </c>
      <c r="Z120" s="42" t="n">
        <v>19.91668</v>
      </c>
      <c r="AA120" s="42" t="n">
        <v>0.0422594320832646</v>
      </c>
      <c r="AB120" s="43" t="n">
        <v>22.4381089920385</v>
      </c>
      <c r="AC120" s="44" t="n">
        <v>0</v>
      </c>
      <c r="AD120" s="45" t="n">
        <v>0.0830345578341432</v>
      </c>
      <c r="AE120" s="46" t="n">
        <v>0.00605278154689266</v>
      </c>
      <c r="AF120" s="47" t="n">
        <v>2.5214289920385</v>
      </c>
      <c r="AG120" s="48" t="n">
        <v>0.0438401140509468</v>
      </c>
      <c r="AH120" s="29" t="n">
        <f aca="false">X120-V120</f>
        <v>0.158720000000002</v>
      </c>
    </row>
    <row r="121" customFormat="false" ht="15.75" hidden="false" customHeight="true" outlineLevel="0" collapsed="false">
      <c r="A121" s="1" t="s">
        <v>34</v>
      </c>
      <c r="B121" s="32" t="n">
        <v>8.32561875</v>
      </c>
      <c r="C121" s="32" t="n">
        <v>0.0435388289346416</v>
      </c>
      <c r="D121" s="32" t="n">
        <v>0.127192307692308</v>
      </c>
      <c r="E121" s="51" t="n">
        <v>2400</v>
      </c>
      <c r="F121" s="3" t="n">
        <v>19.6762234615385</v>
      </c>
      <c r="G121" s="4" t="n">
        <v>0.110761506384375</v>
      </c>
      <c r="H121" s="5" t="n">
        <v>34.8340261761208</v>
      </c>
      <c r="I121" s="5" t="n">
        <v>0.0774507609349339</v>
      </c>
      <c r="J121" s="6" t="n">
        <v>12.7176802570353</v>
      </c>
      <c r="K121" s="7" t="n">
        <v>0.0484462974408186</v>
      </c>
      <c r="L121" s="8" t="n">
        <v>11.6563340105953</v>
      </c>
      <c r="M121" s="9" t="n">
        <v>0.0562090043281714</v>
      </c>
      <c r="N121" s="41" t="n">
        <v>11.6563340105953</v>
      </c>
      <c r="O121" s="41" t="n">
        <v>0</v>
      </c>
      <c r="P121" s="36" t="n">
        <v>20.08675</v>
      </c>
      <c r="Q121" s="36" t="n">
        <v>0.0232618249499045</v>
      </c>
      <c r="R121" s="36" t="n">
        <v>19.65854</v>
      </c>
      <c r="S121" s="36" t="n">
        <v>0.0562297821443408</v>
      </c>
      <c r="T121" s="38" t="n">
        <v>20.01658</v>
      </c>
      <c r="U121" s="38" t="n">
        <v>0.0068953317541659</v>
      </c>
      <c r="V121" s="38" t="n">
        <v>19.87545</v>
      </c>
      <c r="W121" s="38" t="n">
        <v>0.0720521234940379</v>
      </c>
      <c r="X121" s="42" t="n">
        <v>20.00293</v>
      </c>
      <c r="Y121" s="42" t="n">
        <v>0.0139504874466816</v>
      </c>
      <c r="Z121" s="42" t="n">
        <v>19.85861</v>
      </c>
      <c r="AA121" s="42" t="n">
        <v>0.0687571734439398</v>
      </c>
      <c r="AB121" s="43" t="n">
        <v>22.5271749347454</v>
      </c>
      <c r="AC121" s="44" t="n">
        <v>0</v>
      </c>
      <c r="AD121" s="45" t="n">
        <v>0.0834543898721537</v>
      </c>
      <c r="AE121" s="46" t="n">
        <v>0.00563244990061529</v>
      </c>
      <c r="AF121" s="47" t="n">
        <v>2.6685649347454</v>
      </c>
      <c r="AG121" s="48" t="n">
        <v>0.0701581427918388</v>
      </c>
      <c r="AH121" s="29" t="n">
        <f aca="false">X121-V121</f>
        <v>0.127479999999998</v>
      </c>
    </row>
    <row r="122" customFormat="false" ht="15.75" hidden="false" customHeight="true" outlineLevel="0" collapsed="false">
      <c r="A122" s="1" t="s">
        <v>34</v>
      </c>
      <c r="B122" s="32" t="n">
        <v>8.11025384615385</v>
      </c>
      <c r="C122" s="32" t="n">
        <v>0.0554158162649227</v>
      </c>
      <c r="D122" s="32" t="n">
        <v>0.113337037037037</v>
      </c>
      <c r="E122" s="51" t="n">
        <v>2400</v>
      </c>
      <c r="F122" s="3" t="n">
        <v>19.1926003418803</v>
      </c>
      <c r="G122" s="4" t="n">
        <v>0.137099607707179</v>
      </c>
      <c r="H122" s="5" t="n">
        <v>34.8340261761208</v>
      </c>
      <c r="I122" s="5" t="n">
        <v>0.0774507609349339</v>
      </c>
      <c r="J122" s="6" t="n">
        <v>12.6824896490675</v>
      </c>
      <c r="K122" s="7" t="n">
        <v>0.047425309251955</v>
      </c>
      <c r="L122" s="8" t="n">
        <v>11.6573195242516</v>
      </c>
      <c r="M122" s="9" t="n">
        <v>0.0561733776963776</v>
      </c>
      <c r="N122" s="41" t="n">
        <v>11.6573195242516</v>
      </c>
      <c r="O122" s="41" t="n">
        <v>0</v>
      </c>
      <c r="P122" s="36" t="n">
        <v>20.08675</v>
      </c>
      <c r="Q122" s="36" t="n">
        <v>0.0232618249499045</v>
      </c>
      <c r="R122" s="36" t="n">
        <v>19.65854</v>
      </c>
      <c r="S122" s="36" t="n">
        <v>0.0562297821443408</v>
      </c>
      <c r="T122" s="38" t="n">
        <v>20.02553</v>
      </c>
      <c r="U122" s="38" t="n">
        <v>0.00150602124819115</v>
      </c>
      <c r="V122" s="38" t="n">
        <v>19.90893</v>
      </c>
      <c r="W122" s="38" t="n">
        <v>0.0919122195358151</v>
      </c>
      <c r="X122" s="42" t="n">
        <v>20.00475</v>
      </c>
      <c r="Y122" s="42" t="n">
        <v>0.0135086083665186</v>
      </c>
      <c r="Z122" s="42" t="n">
        <v>19.90717</v>
      </c>
      <c r="AA122" s="42" t="n">
        <v>0.0358813893265008</v>
      </c>
      <c r="AB122" s="43" t="n">
        <v>22.5244937328515</v>
      </c>
      <c r="AC122" s="44" t="n">
        <v>0</v>
      </c>
      <c r="AD122" s="45" t="n">
        <v>0.0808335077089029</v>
      </c>
      <c r="AE122" s="46" t="n">
        <v>0.00560642064380194</v>
      </c>
      <c r="AF122" s="47" t="n">
        <v>2.6173237328515</v>
      </c>
      <c r="AG122" s="48" t="n">
        <v>0.0383400130412068</v>
      </c>
      <c r="AH122" s="29" t="n">
        <f aca="false">X122-V122</f>
        <v>0.0958199999999998</v>
      </c>
    </row>
    <row r="123" customFormat="false" ht="15.75" hidden="false" customHeight="true" outlineLevel="0" collapsed="false">
      <c r="A123" s="1" t="s">
        <v>34</v>
      </c>
      <c r="B123" s="32" t="n">
        <v>2.67611666666667</v>
      </c>
      <c r="C123" s="32" t="n">
        <v>0.0415402656065976</v>
      </c>
      <c r="D123" s="32" t="n">
        <v>0.135392307692308</v>
      </c>
      <c r="E123" s="51" t="n">
        <v>2400</v>
      </c>
      <c r="F123" s="3" t="n">
        <v>6.09773846153846</v>
      </c>
      <c r="G123" s="4" t="n">
        <v>0.0955013933864567</v>
      </c>
      <c r="H123" s="5" t="n">
        <v>34.8340261761208</v>
      </c>
      <c r="I123" s="5" t="n">
        <v>0.0774507609349339</v>
      </c>
      <c r="J123" s="6" t="n">
        <v>12.6824896490675</v>
      </c>
      <c r="K123" s="7" t="n">
        <v>0.047425309251955</v>
      </c>
      <c r="L123" s="8" t="n">
        <v>12.3431181476235</v>
      </c>
      <c r="M123" s="9" t="n">
        <v>0.0613215885235956</v>
      </c>
      <c r="N123" s="41" t="n">
        <v>12.3431181476235</v>
      </c>
      <c r="O123" s="41" t="n">
        <v>0</v>
      </c>
      <c r="P123" s="36" t="n">
        <v>20.08675</v>
      </c>
      <c r="Q123" s="36" t="n">
        <v>0.0232618249499045</v>
      </c>
      <c r="R123" s="36" t="n">
        <v>19.65854</v>
      </c>
      <c r="S123" s="36" t="n">
        <v>0.0562297821443408</v>
      </c>
      <c r="T123" s="38" t="n">
        <v>20.02553</v>
      </c>
      <c r="U123" s="38" t="n">
        <v>0.00150602124819115</v>
      </c>
      <c r="V123" s="38" t="n">
        <v>19.90893</v>
      </c>
      <c r="W123" s="38" t="n">
        <v>0.0919122195358151</v>
      </c>
      <c r="X123" s="42" t="n">
        <v>20.00744</v>
      </c>
      <c r="Y123" s="42" t="n">
        <v>0.00863842578251317</v>
      </c>
      <c r="Z123" s="42" t="n">
        <v>19.83568</v>
      </c>
      <c r="AA123" s="42" t="n">
        <v>0.0747980186903365</v>
      </c>
      <c r="AB123" s="43" t="n">
        <v>20.685644301266</v>
      </c>
      <c r="AC123" s="44" t="n">
        <v>0</v>
      </c>
      <c r="AD123" s="45" t="n">
        <v>0.0267590599980464</v>
      </c>
      <c r="AE123" s="46" t="n">
        <v>0.00605174047607024</v>
      </c>
      <c r="AF123" s="47" t="n">
        <v>0.849964301265999</v>
      </c>
      <c r="AG123" s="48" t="n">
        <v>0.0752951924096082</v>
      </c>
      <c r="AH123" s="29" t="n">
        <f aca="false">X123-V123</f>
        <v>0.0985099999999974</v>
      </c>
    </row>
    <row r="124" customFormat="false" ht="15.75" hidden="false" customHeight="true" outlineLevel="0" collapsed="false">
      <c r="A124" s="1" t="s">
        <v>34</v>
      </c>
      <c r="B124" s="32" t="n">
        <v>3.52634</v>
      </c>
      <c r="C124" s="32" t="n">
        <v>0.0322854697279683</v>
      </c>
      <c r="D124" s="32" t="n">
        <v>0.11089696969697</v>
      </c>
      <c r="E124" s="51" t="n">
        <v>2400</v>
      </c>
      <c r="F124" s="3" t="n">
        <v>8.19706327272727</v>
      </c>
      <c r="G124" s="4" t="n">
        <v>0.076966796744237</v>
      </c>
      <c r="H124" s="5" t="n">
        <v>34.8340261761208</v>
      </c>
      <c r="I124" s="5" t="n">
        <v>0.0774507609349339</v>
      </c>
      <c r="J124" s="6" t="n">
        <v>12.6757592543056</v>
      </c>
      <c r="K124" s="7" t="n">
        <v>0.0478472586250855</v>
      </c>
      <c r="L124" s="8" t="n">
        <v>12.2644435649509</v>
      </c>
      <c r="M124" s="9" t="n">
        <v>0.0549297261495131</v>
      </c>
      <c r="N124" s="41" t="n">
        <v>12.2644435649509</v>
      </c>
      <c r="O124" s="41" t="n">
        <v>0</v>
      </c>
      <c r="P124" s="36" t="n">
        <v>20.08675</v>
      </c>
      <c r="Q124" s="36" t="n">
        <v>0.0232618249499045</v>
      </c>
      <c r="R124" s="36" t="n">
        <v>19.65854</v>
      </c>
      <c r="S124" s="36" t="n">
        <v>0.0562297821443408</v>
      </c>
      <c r="T124" s="38" t="n">
        <v>20.0263</v>
      </c>
      <c r="U124" s="38" t="n">
        <v>0.017345258718163</v>
      </c>
      <c r="V124" s="38" t="n">
        <v>19.8691</v>
      </c>
      <c r="W124" s="38" t="n">
        <v>0.0645083250441368</v>
      </c>
      <c r="X124" s="42" t="n">
        <v>20.01621</v>
      </c>
      <c r="Y124" s="42" t="n">
        <v>0.0128804852393075</v>
      </c>
      <c r="Z124" s="42" t="n">
        <v>19.88416</v>
      </c>
      <c r="AA124" s="42" t="n">
        <v>0.0616505506869163</v>
      </c>
      <c r="AB124" s="43" t="n">
        <v>20.8940796485581</v>
      </c>
      <c r="AC124" s="44" t="n">
        <v>0</v>
      </c>
      <c r="AD124" s="45" t="n">
        <v>0.0324489982101033</v>
      </c>
      <c r="AE124" s="46" t="n">
        <v>0.00566722784677717</v>
      </c>
      <c r="AF124" s="47" t="n">
        <v>1.0099196485581</v>
      </c>
      <c r="AG124" s="48" t="n">
        <v>0.0629817219516905</v>
      </c>
      <c r="AH124" s="29" t="n">
        <f aca="false">X124-V124</f>
        <v>0.147110000000001</v>
      </c>
    </row>
    <row r="125" customFormat="false" ht="15.75" hidden="false" customHeight="true" outlineLevel="0" collapsed="false">
      <c r="A125" s="1" t="s">
        <v>34</v>
      </c>
      <c r="B125" s="32" t="n">
        <v>3.41177692307692</v>
      </c>
      <c r="C125" s="32" t="n">
        <v>0.0317082574378282</v>
      </c>
      <c r="D125" s="32" t="n">
        <v>0.132227272727273</v>
      </c>
      <c r="E125" s="51" t="n">
        <v>2400</v>
      </c>
      <c r="F125" s="3" t="n">
        <v>7.87091916083916</v>
      </c>
      <c r="G125" s="4" t="n">
        <v>0.0749658546464404</v>
      </c>
      <c r="H125" s="5" t="n">
        <v>34.8340261761208</v>
      </c>
      <c r="I125" s="5" t="n">
        <v>0.0774507609349339</v>
      </c>
      <c r="J125" s="6" t="n">
        <v>12.7027438522961</v>
      </c>
      <c r="K125" s="7" t="n">
        <v>0.0481451756919</v>
      </c>
      <c r="L125" s="8" t="n">
        <v>12.2127263719361</v>
      </c>
      <c r="M125" s="9" t="n">
        <v>0.0569539769648872</v>
      </c>
      <c r="N125" s="41" t="n">
        <v>12.2127263719361</v>
      </c>
      <c r="O125" s="41" t="n">
        <v>0</v>
      </c>
      <c r="P125" s="36" t="n">
        <v>20.08675</v>
      </c>
      <c r="Q125" s="36" t="n">
        <v>0.0232618249499045</v>
      </c>
      <c r="R125" s="36" t="n">
        <v>19.65854</v>
      </c>
      <c r="S125" s="36" t="n">
        <v>0.0562297821443408</v>
      </c>
      <c r="T125" s="38" t="n">
        <v>20.02527</v>
      </c>
      <c r="U125" s="38" t="n">
        <v>0.0160184924384294</v>
      </c>
      <c r="V125" s="38" t="n">
        <v>19.83319</v>
      </c>
      <c r="W125" s="38" t="n">
        <v>0.0686986528252199</v>
      </c>
      <c r="X125" s="42" t="n">
        <v>20.02094</v>
      </c>
      <c r="Y125" s="42" t="n">
        <v>0.00635455741967968</v>
      </c>
      <c r="Z125" s="42" t="n">
        <v>19.84027</v>
      </c>
      <c r="AA125" s="42" t="n">
        <v>0.0797952636439026</v>
      </c>
      <c r="AB125" s="43" t="n">
        <v>21.0314233965507</v>
      </c>
      <c r="AC125" s="44" t="n">
        <v>0</v>
      </c>
      <c r="AD125" s="45" t="n">
        <v>0.0385757192349775</v>
      </c>
      <c r="AE125" s="46" t="n">
        <v>0.00577761896043587</v>
      </c>
      <c r="AF125" s="47" t="n">
        <v>1.1911533965507</v>
      </c>
      <c r="AG125" s="48" t="n">
        <v>0.0800478887916473</v>
      </c>
      <c r="AH125" s="29" t="n">
        <f aca="false">X125-V125</f>
        <v>0.187750000000001</v>
      </c>
    </row>
    <row r="126" customFormat="false" ht="15.75" hidden="false" customHeight="true" outlineLevel="0" collapsed="false">
      <c r="A126" s="1" t="s">
        <v>34</v>
      </c>
      <c r="B126" s="32" t="n">
        <v>32.640825</v>
      </c>
      <c r="C126" s="32" t="n">
        <v>0.110999102098471</v>
      </c>
      <c r="D126" s="32" t="n">
        <v>0.213592307692308</v>
      </c>
      <c r="E126" s="51" t="n">
        <v>2400</v>
      </c>
      <c r="F126" s="3" t="n">
        <v>77.8253584615385</v>
      </c>
      <c r="G126" s="4" t="n">
        <v>0.310371067765739</v>
      </c>
      <c r="H126" s="5" t="n">
        <v>34.8340261761208</v>
      </c>
      <c r="I126" s="5" t="n">
        <v>0.0774507609349339</v>
      </c>
      <c r="J126" s="6" t="n">
        <v>12.7045482840161</v>
      </c>
      <c r="K126" s="7" t="n">
        <v>0.0595886346142781</v>
      </c>
      <c r="L126" s="8" t="n">
        <v>8.68220432911164</v>
      </c>
      <c r="M126" s="9" t="n">
        <v>0.0471509795471216</v>
      </c>
      <c r="N126" s="41" t="n">
        <v>8.68220432911164</v>
      </c>
      <c r="O126" s="41" t="n">
        <v>0</v>
      </c>
      <c r="P126" s="36" t="n">
        <v>20.08675</v>
      </c>
      <c r="Q126" s="36" t="n">
        <v>0.0232618249499045</v>
      </c>
      <c r="R126" s="36" t="n">
        <v>19.65854</v>
      </c>
      <c r="S126" s="36" t="n">
        <v>0.0562297821443408</v>
      </c>
      <c r="T126" s="38" t="n">
        <v>20.01935</v>
      </c>
      <c r="U126" s="38" t="n">
        <v>0.0147737774451902</v>
      </c>
      <c r="V126" s="38" t="n">
        <v>19.87501</v>
      </c>
      <c r="W126" s="38" t="n">
        <v>0.0749518572151477</v>
      </c>
      <c r="X126" s="42" t="n">
        <v>20.03043</v>
      </c>
      <c r="Y126" s="42" t="n">
        <v>0.0106351351660425</v>
      </c>
      <c r="Z126" s="42" t="n">
        <v>19.87648</v>
      </c>
      <c r="AA126" s="42" t="n">
        <v>0.0956809155474588</v>
      </c>
      <c r="AB126" s="43" t="n">
        <v>31.3646919652073</v>
      </c>
      <c r="AC126" s="44" t="n">
        <v>0</v>
      </c>
      <c r="AD126" s="45" t="n">
        <v>0.316606609301101</v>
      </c>
      <c r="AE126" s="46" t="n">
        <v>0.00490391049367319</v>
      </c>
      <c r="AF126" s="47" t="n">
        <v>11.4882119652073</v>
      </c>
      <c r="AG126" s="48" t="n">
        <v>0.0962701599666269</v>
      </c>
      <c r="AH126" s="29" t="n">
        <f aca="false">X126-V126</f>
        <v>0.155419999999999</v>
      </c>
    </row>
    <row r="127" customFormat="false" ht="15.75" hidden="false" customHeight="true" outlineLevel="0" collapsed="false">
      <c r="A127" s="1" t="s">
        <v>34</v>
      </c>
      <c r="B127" s="32" t="n">
        <v>32.4218555555556</v>
      </c>
      <c r="C127" s="32" t="n">
        <v>0.091928805484342</v>
      </c>
      <c r="D127" s="32" t="n">
        <v>0.159357692307692</v>
      </c>
      <c r="E127" s="51" t="n">
        <v>2400</v>
      </c>
      <c r="F127" s="3" t="n">
        <v>77.4299948717949</v>
      </c>
      <c r="G127" s="4" t="n">
        <v>0.272436414109529</v>
      </c>
      <c r="H127" s="5" t="n">
        <v>34.8340261761208</v>
      </c>
      <c r="I127" s="5" t="n">
        <v>0.0774507609349339</v>
      </c>
      <c r="J127" s="6" t="n">
        <v>12.6791263081675</v>
      </c>
      <c r="K127" s="7" t="n">
        <v>0.0549876255019687</v>
      </c>
      <c r="L127" s="8" t="n">
        <v>8.61611922881028</v>
      </c>
      <c r="M127" s="9" t="n">
        <v>0.0472289466347833</v>
      </c>
      <c r="N127" s="41" t="n">
        <v>8.61611922881028</v>
      </c>
      <c r="O127" s="41" t="n">
        <v>0</v>
      </c>
      <c r="P127" s="36" t="n">
        <v>20.08675</v>
      </c>
      <c r="Q127" s="36" t="n">
        <v>0.0232618249499045</v>
      </c>
      <c r="R127" s="36" t="n">
        <v>19.65854</v>
      </c>
      <c r="S127" s="36" t="n">
        <v>0.0562297821443408</v>
      </c>
      <c r="T127" s="38" t="n">
        <v>20.02302</v>
      </c>
      <c r="U127" s="38" t="n">
        <v>0.00986283934777396</v>
      </c>
      <c r="V127" s="38" t="n">
        <v>19.88768</v>
      </c>
      <c r="W127" s="38" t="n">
        <v>0.0812975743795592</v>
      </c>
      <c r="X127" s="42" t="n">
        <v>20.02543</v>
      </c>
      <c r="Y127" s="42" t="n">
        <v>0.0108496128963204</v>
      </c>
      <c r="Z127" s="42" t="n">
        <v>19.83441</v>
      </c>
      <c r="AA127" s="42" t="n">
        <v>0.0973810294667293</v>
      </c>
      <c r="AB127" s="43" t="n">
        <v>31.5825285947193</v>
      </c>
      <c r="AC127" s="44" t="n">
        <v>0</v>
      </c>
      <c r="AD127" s="45" t="n">
        <v>0.320448505725505</v>
      </c>
      <c r="AE127" s="46" t="n">
        <v>0.00474980836494591</v>
      </c>
      <c r="AF127" s="47" t="n">
        <v>11.7481185947193</v>
      </c>
      <c r="AG127" s="48" t="n">
        <v>0.0979835649484136</v>
      </c>
      <c r="AH127" s="29" t="n">
        <f aca="false">X127-V127</f>
        <v>0.13775</v>
      </c>
    </row>
    <row r="128" customFormat="false" ht="15.75" hidden="false" customHeight="true" outlineLevel="0" collapsed="false">
      <c r="A128" s="1" t="s">
        <v>34</v>
      </c>
      <c r="B128" s="32" t="n">
        <v>32.18766</v>
      </c>
      <c r="C128" s="32" t="n">
        <v>0.0477430437050498</v>
      </c>
      <c r="D128" s="32" t="n">
        <v>0.13149</v>
      </c>
      <c r="E128" s="51" t="n">
        <v>2400</v>
      </c>
      <c r="F128" s="3" t="n">
        <v>76.934808</v>
      </c>
      <c r="G128" s="4" t="n">
        <v>0.196754248499067</v>
      </c>
      <c r="H128" s="5" t="n">
        <v>34.8340261761208</v>
      </c>
      <c r="I128" s="5" t="n">
        <v>0.0774507609349339</v>
      </c>
      <c r="J128" s="6" t="n">
        <v>12.6998007969661</v>
      </c>
      <c r="K128" s="7" t="n">
        <v>0.0534999587721531</v>
      </c>
      <c r="L128" s="8" t="n">
        <v>8.71383290012691</v>
      </c>
      <c r="M128" s="9" t="n">
        <v>0.0488827923807879</v>
      </c>
      <c r="N128" s="41" t="n">
        <v>8.71383290012691</v>
      </c>
      <c r="O128" s="41" t="n">
        <v>0</v>
      </c>
      <c r="P128" s="36" t="n">
        <v>20.08675</v>
      </c>
      <c r="Q128" s="36" t="n">
        <v>0.0232618249499045</v>
      </c>
      <c r="R128" s="36" t="n">
        <v>19.65854</v>
      </c>
      <c r="S128" s="36" t="n">
        <v>0.0562297821443408</v>
      </c>
      <c r="T128" s="38" t="n">
        <v>20.0233</v>
      </c>
      <c r="U128" s="38" t="n">
        <v>0.00682685872125767</v>
      </c>
      <c r="V128" s="38" t="n">
        <v>19.82396</v>
      </c>
      <c r="W128" s="38" t="n">
        <v>0.0568410450290978</v>
      </c>
      <c r="X128" s="42" t="n">
        <v>20.02437</v>
      </c>
      <c r="Y128" s="42" t="n">
        <v>0.00903737240573832</v>
      </c>
      <c r="Z128" s="42" t="n">
        <v>19.86643</v>
      </c>
      <c r="AA128" s="42" t="n">
        <v>0.0861950004350602</v>
      </c>
      <c r="AB128" s="43" t="n">
        <v>31.2608321482662</v>
      </c>
      <c r="AC128" s="44" t="n">
        <v>0</v>
      </c>
      <c r="AD128" s="45" t="n">
        <v>0.313860662900429</v>
      </c>
      <c r="AE128" s="46" t="n">
        <v>0.004813563761113</v>
      </c>
      <c r="AF128" s="47" t="n">
        <v>11.3944021482662</v>
      </c>
      <c r="AG128" s="48" t="n">
        <v>0.0866674806372034</v>
      </c>
      <c r="AH128" s="29" t="n">
        <f aca="false">X128-V128</f>
        <v>0.200410000000002</v>
      </c>
    </row>
    <row r="129" customFormat="false" ht="15.75" hidden="false" customHeight="true" outlineLevel="0" collapsed="false">
      <c r="A129" s="1" t="s">
        <v>34</v>
      </c>
      <c r="B129" s="32" t="n">
        <v>88.3436888888889</v>
      </c>
      <c r="C129" s="32" t="n">
        <v>0.2387060558744</v>
      </c>
      <c r="D129" s="32" t="n">
        <v>0.488629411764706</v>
      </c>
      <c r="E129" s="51" t="n">
        <v>2400</v>
      </c>
      <c r="F129" s="3" t="n">
        <v>210.852142745098</v>
      </c>
      <c r="G129" s="4" t="n">
        <v>0.71940971124789</v>
      </c>
      <c r="H129" s="5" t="n">
        <v>34.8340261761208</v>
      </c>
      <c r="I129" s="5" t="n">
        <v>0.0774507609349339</v>
      </c>
      <c r="J129" s="6" t="n">
        <v>12.6724505016396</v>
      </c>
      <c r="K129" s="7" t="n">
        <v>0.0477232838532351</v>
      </c>
      <c r="L129" s="8" t="n">
        <v>4.49578845105906</v>
      </c>
      <c r="M129" s="9" t="n">
        <v>0.0375476990282823</v>
      </c>
      <c r="N129" s="41" t="n">
        <v>4.49578845105906</v>
      </c>
      <c r="O129" s="41" t="n">
        <v>0</v>
      </c>
      <c r="P129" s="36" t="n">
        <v>20.08675</v>
      </c>
      <c r="Q129" s="36" t="n">
        <v>0.0232618249499045</v>
      </c>
      <c r="R129" s="36" t="n">
        <v>19.65854</v>
      </c>
      <c r="S129" s="36" t="n">
        <v>0.0562297821443408</v>
      </c>
      <c r="T129" s="38" t="n">
        <v>20.02022</v>
      </c>
      <c r="U129" s="38" t="n">
        <v>0.018034345011672</v>
      </c>
      <c r="V129" s="38" t="n">
        <v>19.87263</v>
      </c>
      <c r="W129" s="38" t="n">
        <v>0.0679732896070206</v>
      </c>
      <c r="X129" s="42" t="n">
        <v>20.06426</v>
      </c>
      <c r="Y129" s="42" t="n">
        <v>0.00991546267200891</v>
      </c>
      <c r="Z129" s="42" t="n">
        <v>19.87672</v>
      </c>
      <c r="AA129" s="42" t="n">
        <v>0.0766141214137443</v>
      </c>
      <c r="AB129" s="43" t="n">
        <v>47.3053286160337</v>
      </c>
      <c r="AC129" s="44" t="n">
        <v>0</v>
      </c>
      <c r="AD129" s="45" t="n">
        <v>0.645231326768458</v>
      </c>
      <c r="AE129" s="46" t="n">
        <v>0.00325022678205979</v>
      </c>
      <c r="AF129" s="47" t="n">
        <v>27.4286086160337</v>
      </c>
      <c r="AG129" s="48" t="n">
        <v>0.0772530905530643</v>
      </c>
      <c r="AH129" s="29" t="n">
        <f aca="false">X129-V129</f>
        <v>0.19163</v>
      </c>
    </row>
    <row r="130" customFormat="false" ht="15.75" hidden="false" customHeight="true" outlineLevel="0" collapsed="false">
      <c r="A130" s="1" t="s">
        <v>34</v>
      </c>
      <c r="B130" s="32" t="n">
        <v>88.5596222222222</v>
      </c>
      <c r="C130" s="32" t="n">
        <v>0.068804319954816</v>
      </c>
      <c r="D130" s="32" t="n">
        <v>0.282553846153846</v>
      </c>
      <c r="E130" s="51" t="n">
        <v>2400</v>
      </c>
      <c r="F130" s="3" t="n">
        <v>211.864964102564</v>
      </c>
      <c r="G130" s="4" t="n">
        <v>0.471078906298796</v>
      </c>
      <c r="H130" s="5" t="n">
        <v>34.8340261761208</v>
      </c>
      <c r="I130" s="5" t="n">
        <v>0.0774507609349339</v>
      </c>
      <c r="J130" s="6" t="n">
        <v>12.5985761430929</v>
      </c>
      <c r="K130" s="7" t="n">
        <v>0.0520213846884194</v>
      </c>
      <c r="L130" s="8" t="n">
        <v>4.80833930873989</v>
      </c>
      <c r="M130" s="9" t="n">
        <v>0.0193281745568145</v>
      </c>
      <c r="N130" s="41" t="n">
        <v>4.80833930873989</v>
      </c>
      <c r="O130" s="41" t="n">
        <v>0</v>
      </c>
      <c r="P130" s="36" t="n">
        <v>20.08675</v>
      </c>
      <c r="Q130" s="36" t="n">
        <v>0.0232618249499045</v>
      </c>
      <c r="R130" s="36" t="n">
        <v>19.65854</v>
      </c>
      <c r="S130" s="36" t="n">
        <v>0.0562297821443408</v>
      </c>
      <c r="T130" s="38" t="n">
        <v>20.03121</v>
      </c>
      <c r="U130" s="38" t="n">
        <v>0.00482067422670279</v>
      </c>
      <c r="V130" s="38" t="n">
        <v>19.84862</v>
      </c>
      <c r="W130" s="38" t="n">
        <v>0.0814349900227173</v>
      </c>
      <c r="X130" s="42" t="n">
        <v>20.05123</v>
      </c>
      <c r="Y130" s="42" t="n">
        <v>0.0076214237515037</v>
      </c>
      <c r="Z130" s="42" t="n">
        <v>19.81624</v>
      </c>
      <c r="AA130" s="42" t="n">
        <v>0.0304547927262694</v>
      </c>
      <c r="AB130" s="43" t="n">
        <v>45.8407964329018</v>
      </c>
      <c r="AC130" s="44" t="n">
        <v>0</v>
      </c>
      <c r="AD130" s="45" t="n">
        <v>0.618342640142233</v>
      </c>
      <c r="AE130" s="46" t="n">
        <v>0.00219935352318076</v>
      </c>
      <c r="AF130" s="47" t="n">
        <v>26.0245564329018</v>
      </c>
      <c r="AG130" s="48" t="n">
        <v>0.0313939564247645</v>
      </c>
      <c r="AH130" s="29" t="n">
        <f aca="false">X130-V130</f>
        <v>0.20261</v>
      </c>
    </row>
    <row r="131" customFormat="false" ht="15.75" hidden="false" customHeight="true" outlineLevel="0" collapsed="false">
      <c r="A131" s="1" t="s">
        <v>34</v>
      </c>
      <c r="B131" s="32" t="n">
        <v>87.8966692307693</v>
      </c>
      <c r="C131" s="32" t="n">
        <v>0.108484172306496</v>
      </c>
      <c r="D131" s="32" t="n">
        <v>0.178890909090909</v>
      </c>
      <c r="E131" s="51" t="n">
        <v>2400</v>
      </c>
      <c r="F131" s="3" t="n">
        <v>210.522667972028</v>
      </c>
      <c r="G131" s="4" t="n">
        <v>0.509777346837663</v>
      </c>
      <c r="H131" s="5" t="n">
        <v>34.8340261761208</v>
      </c>
      <c r="I131" s="5" t="n">
        <v>0.0774507609349339</v>
      </c>
      <c r="J131" s="6" t="n">
        <v>12.6262484977878</v>
      </c>
      <c r="K131" s="7" t="n">
        <v>0.0461721457235309</v>
      </c>
      <c r="L131" s="8" t="n">
        <v>4.72907791567438</v>
      </c>
      <c r="M131" s="9" t="n">
        <v>0.0230963392522244</v>
      </c>
      <c r="N131" s="41" t="n">
        <v>4.72907791567438</v>
      </c>
      <c r="O131" s="41" t="n">
        <v>0</v>
      </c>
      <c r="P131" s="36" t="n">
        <v>20.08675</v>
      </c>
      <c r="Q131" s="36" t="n">
        <v>0.0232618249499045</v>
      </c>
      <c r="R131" s="36" t="n">
        <v>19.65854</v>
      </c>
      <c r="S131" s="36" t="n">
        <v>0.0562297821443408</v>
      </c>
      <c r="T131" s="38" t="n">
        <v>20.02602</v>
      </c>
      <c r="U131" s="38" t="n">
        <v>0.0157875140538342</v>
      </c>
      <c r="V131" s="38" t="n">
        <v>19.84077</v>
      </c>
      <c r="W131" s="38" t="n">
        <v>0.0699795405815156</v>
      </c>
      <c r="X131" s="42" t="n">
        <v>20.0458</v>
      </c>
      <c r="Y131" s="42" t="n">
        <v>0.0114999999999998</v>
      </c>
      <c r="Z131" s="42" t="n">
        <v>19.89145</v>
      </c>
      <c r="AA131" s="42" t="n">
        <v>0.0206499999999998</v>
      </c>
      <c r="AB131" s="43" t="n">
        <v>46.2084287880841</v>
      </c>
      <c r="AC131" s="44" t="n">
        <v>0</v>
      </c>
      <c r="AD131" s="45" t="n">
        <v>0.625456609973823</v>
      </c>
      <c r="AE131" s="46" t="n">
        <v>0.00228517312843121</v>
      </c>
      <c r="AF131" s="47" t="n">
        <v>26.3169787880841</v>
      </c>
      <c r="AG131" s="48" t="n">
        <v>0.0236362539333116</v>
      </c>
      <c r="AH131" s="29" t="n">
        <f aca="false">X131-V131</f>
        <v>0.205030000000001</v>
      </c>
    </row>
    <row r="132" customFormat="false" ht="15.75" hidden="false" customHeight="true" outlineLevel="0" collapsed="false">
      <c r="A132" s="1" t="s">
        <v>34</v>
      </c>
      <c r="B132" s="32" t="n">
        <v>86.7617181818182</v>
      </c>
      <c r="C132" s="32" t="n">
        <v>0.20308057584144</v>
      </c>
      <c r="D132" s="32" t="n">
        <v>0.171370588235294</v>
      </c>
      <c r="E132" s="51" t="n">
        <v>2400</v>
      </c>
      <c r="F132" s="3" t="n">
        <v>207.816834224599</v>
      </c>
      <c r="G132" s="4" t="n">
        <v>0.651200447420867</v>
      </c>
      <c r="H132" s="5" t="n">
        <v>34.8340261761208</v>
      </c>
      <c r="I132" s="5" t="n">
        <v>0.0774507609349339</v>
      </c>
      <c r="J132" s="6" t="n">
        <v>12.5847951626042</v>
      </c>
      <c r="K132" s="7" t="n">
        <v>0.047071052536605</v>
      </c>
      <c r="L132" s="8" t="n">
        <v>4.90954617210479</v>
      </c>
      <c r="M132" s="9" t="n">
        <v>0.0212838460835203</v>
      </c>
      <c r="N132" s="41" t="n">
        <v>4.90954617210479</v>
      </c>
      <c r="O132" s="41" t="n">
        <v>0</v>
      </c>
      <c r="P132" s="36" t="n">
        <v>20.08675</v>
      </c>
      <c r="Q132" s="36" t="n">
        <v>0.0232618249499045</v>
      </c>
      <c r="R132" s="36" t="n">
        <v>19.65854</v>
      </c>
      <c r="S132" s="36" t="n">
        <v>0.0562297821443408</v>
      </c>
      <c r="T132" s="38" t="n">
        <v>20.02339</v>
      </c>
      <c r="U132" s="38" t="n">
        <v>0.00656847775363532</v>
      </c>
      <c r="V132" s="38" t="n">
        <v>19.84856</v>
      </c>
      <c r="W132" s="38" t="n">
        <v>0.080700299875528</v>
      </c>
      <c r="X132" s="42" t="n">
        <v>20.05168</v>
      </c>
      <c r="Y132" s="42" t="n">
        <v>0.0127087214148392</v>
      </c>
      <c r="Z132" s="42" t="n">
        <v>19.84908</v>
      </c>
      <c r="AA132" s="42" t="n">
        <v>0.0933909717263926</v>
      </c>
      <c r="AB132" s="43" t="n">
        <v>45.3750480189347</v>
      </c>
      <c r="AC132" s="44" t="n">
        <v>0</v>
      </c>
      <c r="AD132" s="45" t="n">
        <v>0.609882710948403</v>
      </c>
      <c r="AE132" s="46" t="n">
        <v>0.00223370189028307</v>
      </c>
      <c r="AF132" s="47" t="n">
        <v>25.5259680189347</v>
      </c>
      <c r="AG132" s="48" t="n">
        <v>0.0942517119207914</v>
      </c>
      <c r="AH132" s="29" t="n">
        <f aca="false">X132-V132</f>
        <v>0.203120000000002</v>
      </c>
    </row>
    <row r="133" customFormat="false" ht="15.75" hidden="false" customHeight="true" outlineLevel="0" collapsed="false">
      <c r="A133" s="1" t="s">
        <v>34</v>
      </c>
      <c r="B133" s="32" t="n">
        <v>64.67066</v>
      </c>
      <c r="C133" s="32" t="n">
        <v>0.115610074532167</v>
      </c>
      <c r="D133" s="32" t="n">
        <v>0.138081818181818</v>
      </c>
      <c r="E133" s="51" t="n">
        <v>2400</v>
      </c>
      <c r="F133" s="3" t="n">
        <v>154.878187636364</v>
      </c>
      <c r="G133" s="4" t="n">
        <v>0.425169739266587</v>
      </c>
      <c r="H133" s="5" t="n">
        <v>34.8340261761208</v>
      </c>
      <c r="I133" s="5" t="n">
        <v>0.0774507609349339</v>
      </c>
      <c r="J133" s="6" t="n">
        <v>12.5667258911468</v>
      </c>
      <c r="K133" s="7" t="n">
        <v>0.0472025064676897</v>
      </c>
      <c r="L133" s="8" t="n">
        <v>6.49491902791236</v>
      </c>
      <c r="M133" s="9" t="n">
        <v>0.0508183089426255</v>
      </c>
      <c r="N133" s="41" t="n">
        <v>6.49491902791236</v>
      </c>
      <c r="O133" s="41" t="n">
        <v>0</v>
      </c>
      <c r="P133" s="36" t="n">
        <v>20.08675</v>
      </c>
      <c r="Q133" s="36" t="n">
        <v>0.0232618249499045</v>
      </c>
      <c r="R133" s="36" t="n">
        <v>19.65854</v>
      </c>
      <c r="S133" s="36" t="n">
        <v>0.0562297821443408</v>
      </c>
      <c r="T133" s="38" t="n">
        <v>20.01582</v>
      </c>
      <c r="U133" s="38" t="n">
        <v>0.00885401603793389</v>
      </c>
      <c r="V133" s="38" t="n">
        <v>19.84729</v>
      </c>
      <c r="W133" s="38" t="n">
        <v>0.0898897040822806</v>
      </c>
      <c r="X133" s="42" t="n">
        <v>20.02507</v>
      </c>
      <c r="Y133" s="42" t="n">
        <v>0.0153794050600148</v>
      </c>
      <c r="Z133" s="42" t="n">
        <v>19.86704</v>
      </c>
      <c r="AA133" s="42" t="n">
        <v>0.0695075276498881</v>
      </c>
      <c r="AB133" s="43" t="n">
        <v>38.5868989032378</v>
      </c>
      <c r="AC133" s="44" t="n">
        <v>0</v>
      </c>
      <c r="AD133" s="45" t="n">
        <v>0.483165377826217</v>
      </c>
      <c r="AE133" s="46" t="n">
        <v>0.00448571387332312</v>
      </c>
      <c r="AF133" s="47" t="n">
        <v>18.7198589032378</v>
      </c>
      <c r="AG133" s="48" t="n">
        <v>0.0711886402454772</v>
      </c>
      <c r="AH133" s="29" t="n">
        <f aca="false">X133-V133</f>
        <v>0.177779999999999</v>
      </c>
    </row>
    <row r="134" customFormat="false" ht="15.75" hidden="false" customHeight="true" outlineLevel="0" collapsed="false">
      <c r="A134" s="1" t="s">
        <v>34</v>
      </c>
      <c r="B134" s="32" t="n">
        <v>64.4718518518519</v>
      </c>
      <c r="C134" s="32" t="n">
        <v>0.0998409595705958</v>
      </c>
      <c r="D134" s="32" t="n">
        <v>0.257142857142857</v>
      </c>
      <c r="E134" s="51" t="n">
        <v>2400</v>
      </c>
      <c r="F134" s="3" t="n">
        <v>154.115301587302</v>
      </c>
      <c r="G134" s="4" t="n">
        <v>0.400060066088193</v>
      </c>
      <c r="H134" s="5" t="n">
        <v>34.8340261761208</v>
      </c>
      <c r="I134" s="5" t="n">
        <v>0.0774507609349339</v>
      </c>
      <c r="J134" s="6" t="n">
        <v>12.6473265801776</v>
      </c>
      <c r="K134" s="7" t="n">
        <v>0.0706166224503033</v>
      </c>
      <c r="L134" s="8" t="n">
        <v>6.55475261848959</v>
      </c>
      <c r="M134" s="9" t="n">
        <v>0.0467632438396664</v>
      </c>
      <c r="N134" s="41" t="n">
        <v>6.55475261848959</v>
      </c>
      <c r="O134" s="41" t="n">
        <v>0</v>
      </c>
      <c r="P134" s="36" t="n">
        <v>20.08675</v>
      </c>
      <c r="Q134" s="36" t="n">
        <v>0.0232618249499045</v>
      </c>
      <c r="R134" s="36" t="n">
        <v>19.65854</v>
      </c>
      <c r="S134" s="36" t="n">
        <v>0.0562297821443408</v>
      </c>
      <c r="T134" s="38" t="n">
        <v>20.0193</v>
      </c>
      <c r="U134" s="38" t="n">
        <v>0.0117717458348371</v>
      </c>
      <c r="V134" s="38" t="n">
        <v>19.83194</v>
      </c>
      <c r="W134" s="38" t="n">
        <v>0.0830571273281225</v>
      </c>
      <c r="X134" s="42" t="n">
        <v>20.02693</v>
      </c>
      <c r="Y134" s="42" t="n">
        <v>0.0160392674396301</v>
      </c>
      <c r="Z134" s="42" t="n">
        <v>19.84702</v>
      </c>
      <c r="AA134" s="42" t="n">
        <v>0.0665897860035608</v>
      </c>
      <c r="AB134" s="43" t="n">
        <v>38.348307253473</v>
      </c>
      <c r="AC134" s="44" t="n">
        <v>0</v>
      </c>
      <c r="AD134" s="45" t="n">
        <v>0.481728207385506</v>
      </c>
      <c r="AE134" s="46" t="n">
        <v>0.00469524604468134</v>
      </c>
      <c r="AF134" s="47" t="n">
        <v>18.501287253473</v>
      </c>
      <c r="AG134" s="48" t="n">
        <v>0.0684942165441726</v>
      </c>
      <c r="AH134" s="29" t="n">
        <f aca="false">X134-V134</f>
        <v>0.194990000000001</v>
      </c>
    </row>
    <row r="135" customFormat="false" ht="15.75" hidden="false" customHeight="true" outlineLevel="0" collapsed="false">
      <c r="A135" s="1" t="s">
        <v>34</v>
      </c>
      <c r="B135" s="32" t="n">
        <v>64.1548692307692</v>
      </c>
      <c r="C135" s="32" t="n">
        <v>0.101516742335238</v>
      </c>
      <c r="D135" s="32" t="n">
        <v>0</v>
      </c>
      <c r="E135" s="51" t="n">
        <v>2400</v>
      </c>
      <c r="F135" s="3" t="n">
        <v>153.971686153846</v>
      </c>
      <c r="G135" s="4" t="n">
        <v>0.402811021749326</v>
      </c>
      <c r="H135" s="5" t="n">
        <v>34.8340261761208</v>
      </c>
      <c r="I135" s="5" t="n">
        <v>0.0774507609349339</v>
      </c>
      <c r="J135" s="6" t="n">
        <v>12.6059463064643</v>
      </c>
      <c r="K135" s="7" t="n">
        <v>0.0698399303466111</v>
      </c>
      <c r="L135" s="8" t="n">
        <v>6.50737203041433</v>
      </c>
      <c r="M135" s="9" t="n">
        <v>0.0537016943015586</v>
      </c>
      <c r="N135" s="41" t="n">
        <v>6.50737203041433</v>
      </c>
      <c r="O135" s="41" t="n">
        <v>0</v>
      </c>
      <c r="P135" s="36" t="n">
        <v>20.08675</v>
      </c>
      <c r="Q135" s="36" t="n">
        <v>0.0232618249499045</v>
      </c>
      <c r="R135" s="36" t="n">
        <v>19.65854</v>
      </c>
      <c r="S135" s="36" t="n">
        <v>0.0562297821443408</v>
      </c>
      <c r="T135" s="38" t="n">
        <v>20.01784</v>
      </c>
      <c r="U135" s="38" t="n">
        <v>0.0102760108991771</v>
      </c>
      <c r="V135" s="38" t="n">
        <v>19.85142</v>
      </c>
      <c r="W135" s="38" t="n">
        <v>0.0739661652378972</v>
      </c>
      <c r="X135" s="42" t="n">
        <v>20.03041</v>
      </c>
      <c r="Y135" s="42" t="n">
        <v>0.00930585299690453</v>
      </c>
      <c r="Z135" s="42" t="n">
        <v>19.86722</v>
      </c>
      <c r="AA135" s="42" t="n">
        <v>0.0843560999572644</v>
      </c>
      <c r="AB135" s="43" t="n">
        <v>38.5371419533005</v>
      </c>
      <c r="AC135" s="44" t="n">
        <v>0</v>
      </c>
      <c r="AD135" s="45" t="n">
        <v>0.483785518975488</v>
      </c>
      <c r="AE135" s="46" t="n">
        <v>0.00513100016205424</v>
      </c>
      <c r="AF135" s="47" t="n">
        <v>18.6699219533005</v>
      </c>
      <c r="AG135" s="48" t="n">
        <v>0.0848678413770491</v>
      </c>
      <c r="AH135" s="29" t="n">
        <f aca="false">X135-V135</f>
        <v>0.178989999999999</v>
      </c>
    </row>
    <row r="136" customFormat="false" ht="15.75" hidden="false" customHeight="true" outlineLevel="0" collapsed="false">
      <c r="A136" s="1" t="s">
        <v>34</v>
      </c>
      <c r="B136" s="32" t="n">
        <v>41.2399833333333</v>
      </c>
      <c r="C136" s="32" t="n">
        <v>0.397547091130934</v>
      </c>
      <c r="D136" s="32" t="n">
        <v>0.15801</v>
      </c>
      <c r="E136" s="51" t="n">
        <v>2400</v>
      </c>
      <c r="F136" s="3" t="n">
        <v>98.596736</v>
      </c>
      <c r="G136" s="4" t="n">
        <v>0.972400330206638</v>
      </c>
      <c r="H136" s="5" t="n">
        <v>34.8340261761208</v>
      </c>
      <c r="I136" s="5" t="n">
        <v>0.0774507609349339</v>
      </c>
      <c r="J136" s="6" t="n">
        <v>12.3360522142638</v>
      </c>
      <c r="K136" s="7" t="n">
        <v>0.0779840893598501</v>
      </c>
      <c r="L136" s="8" t="n">
        <v>8.17244181809665</v>
      </c>
      <c r="M136" s="9" t="n">
        <v>0.0452290590505092</v>
      </c>
      <c r="N136" s="41" t="n">
        <v>8.17244181809665</v>
      </c>
      <c r="O136" s="41" t="n">
        <v>0</v>
      </c>
      <c r="P136" s="36" t="n">
        <v>20.08675</v>
      </c>
      <c r="Q136" s="36" t="n">
        <v>0.0232618249499045</v>
      </c>
      <c r="R136" s="36" t="n">
        <v>19.65854</v>
      </c>
      <c r="S136" s="36" t="n">
        <v>0.0562297821443408</v>
      </c>
      <c r="T136" s="38" t="n">
        <v>20.02043</v>
      </c>
      <c r="U136" s="38" t="n">
        <v>0.017964133711371</v>
      </c>
      <c r="V136" s="38" t="n">
        <v>19.85158</v>
      </c>
      <c r="W136" s="38" t="n">
        <v>0.0534702870760942</v>
      </c>
      <c r="X136" s="42" t="n">
        <v>20.01048</v>
      </c>
      <c r="Y136" s="42" t="n">
        <v>0.0106886668953614</v>
      </c>
      <c r="Z136" s="42" t="n">
        <v>19.89554</v>
      </c>
      <c r="AA136" s="42" t="n">
        <v>0.0823625545985561</v>
      </c>
      <c r="AB136" s="43" t="n">
        <v>32.326719169274</v>
      </c>
      <c r="AC136" s="44" t="n">
        <v>0</v>
      </c>
      <c r="AD136" s="45" t="n">
        <v>0.337515626867474</v>
      </c>
      <c r="AE136" s="46" t="n">
        <v>0.00556613215773718</v>
      </c>
      <c r="AF136" s="47" t="n">
        <v>12.431179169274</v>
      </c>
      <c r="AG136" s="48" t="n">
        <v>0.0830532238988959</v>
      </c>
      <c r="AH136" s="29" t="n">
        <f aca="false">X136-V136</f>
        <v>0.158900000000003</v>
      </c>
    </row>
    <row r="137" customFormat="false" ht="15.75" hidden="false" customHeight="true" outlineLevel="0" collapsed="false">
      <c r="A137" s="1" t="s">
        <v>34</v>
      </c>
      <c r="B137" s="32" t="n">
        <v>40.40833</v>
      </c>
      <c r="C137" s="32" t="n">
        <v>0.0365761625470295</v>
      </c>
      <c r="D137" s="32" t="n">
        <v>0.338557142857143</v>
      </c>
      <c r="E137" s="51" t="n">
        <v>2400</v>
      </c>
      <c r="F137" s="3" t="n">
        <v>96.1674548571429</v>
      </c>
      <c r="G137" s="4" t="n">
        <v>0.218441987124316</v>
      </c>
      <c r="H137" s="5" t="n">
        <v>34.8340261761208</v>
      </c>
      <c r="I137" s="5" t="n">
        <v>0.0774507609349339</v>
      </c>
      <c r="J137" s="6" t="n">
        <v>12.3191754344629</v>
      </c>
      <c r="K137" s="7" t="n">
        <v>0.0756772544767287</v>
      </c>
      <c r="L137" s="8" t="n">
        <v>8.22976197448908</v>
      </c>
      <c r="M137" s="9" t="n">
        <v>0.0498411714266583</v>
      </c>
      <c r="N137" s="41" t="n">
        <v>8.22976197448908</v>
      </c>
      <c r="O137" s="41" t="n">
        <v>0</v>
      </c>
      <c r="P137" s="36" t="n">
        <v>20.08675</v>
      </c>
      <c r="Q137" s="36" t="n">
        <v>0.0232618249499045</v>
      </c>
      <c r="R137" s="36" t="n">
        <v>19.65854</v>
      </c>
      <c r="S137" s="36" t="n">
        <v>0.0562297821443408</v>
      </c>
      <c r="T137" s="38" t="n">
        <v>20.02916</v>
      </c>
      <c r="U137" s="38" t="n">
        <v>0.0138341027898447</v>
      </c>
      <c r="V137" s="38" t="n">
        <v>19.83974</v>
      </c>
      <c r="W137" s="38" t="n">
        <v>0.0697889704752839</v>
      </c>
      <c r="X137" s="42" t="n">
        <v>20.02417</v>
      </c>
      <c r="Y137" s="42" t="n">
        <v>0.0185356979906336</v>
      </c>
      <c r="Z137" s="42" t="n">
        <v>19.84997</v>
      </c>
      <c r="AA137" s="42" t="n">
        <v>0.0413288531174044</v>
      </c>
      <c r="AB137" s="43" t="n">
        <v>32.1274800553617</v>
      </c>
      <c r="AC137" s="44" t="n">
        <v>0</v>
      </c>
      <c r="AD137" s="45" t="n">
        <v>0.33195512814386</v>
      </c>
      <c r="AE137" s="46" t="n">
        <v>0.00576281905862332</v>
      </c>
      <c r="AF137" s="47" t="n">
        <v>12.2775100553617</v>
      </c>
      <c r="AG137" s="48" t="n">
        <v>0.0452951012803809</v>
      </c>
      <c r="AH137" s="29" t="n">
        <f aca="false">X137-V137</f>
        <v>0.184430000000003</v>
      </c>
    </row>
    <row r="138" customFormat="false" ht="15.75" hidden="false" customHeight="true" outlineLevel="0" collapsed="false">
      <c r="A138" s="1" t="s">
        <v>34</v>
      </c>
      <c r="B138" s="32" t="n">
        <v>40.39201</v>
      </c>
      <c r="C138" s="32" t="n">
        <v>0.0569245201999968</v>
      </c>
      <c r="D138" s="32" t="n">
        <v>0.132727272727273</v>
      </c>
      <c r="E138" s="51" t="n">
        <v>2400</v>
      </c>
      <c r="F138" s="3" t="n">
        <v>96.6222785454545</v>
      </c>
      <c r="G138" s="4" t="n">
        <v>0.243027763375719</v>
      </c>
      <c r="H138" s="5" t="n">
        <v>34.8340261761208</v>
      </c>
      <c r="I138" s="5" t="n">
        <v>0.0774507609349339</v>
      </c>
      <c r="J138" s="6" t="n">
        <v>12.2763750167517</v>
      </c>
      <c r="K138" s="7" t="n">
        <v>0.0768652377357281</v>
      </c>
      <c r="L138" s="8" t="n">
        <v>8.20446126352791</v>
      </c>
      <c r="M138" s="9" t="n">
        <v>0.0481244822529042</v>
      </c>
      <c r="N138" s="41" t="n">
        <v>8.20446126352791</v>
      </c>
      <c r="O138" s="41" t="n">
        <v>0</v>
      </c>
      <c r="P138" s="36" t="n">
        <v>20.08675</v>
      </c>
      <c r="Q138" s="36" t="n">
        <v>0.0232618249499045</v>
      </c>
      <c r="R138" s="36" t="n">
        <v>19.65854</v>
      </c>
      <c r="S138" s="36" t="n">
        <v>0.0562297821443408</v>
      </c>
      <c r="T138" s="38" t="n">
        <v>20.02398</v>
      </c>
      <c r="U138" s="38" t="n">
        <v>0.011519010374159</v>
      </c>
      <c r="V138" s="38" t="n">
        <v>19.86081</v>
      </c>
      <c r="W138" s="38" t="n">
        <v>0.0665636304598849</v>
      </c>
      <c r="X138" s="42" t="n">
        <v>20.03256</v>
      </c>
      <c r="Y138" s="42" t="n">
        <v>0.00734264257607587</v>
      </c>
      <c r="Z138" s="42" t="n">
        <v>19.85669</v>
      </c>
      <c r="AA138" s="42" t="n">
        <v>0.0597771770828975</v>
      </c>
      <c r="AB138" s="43" t="n">
        <v>32.2153120491105</v>
      </c>
      <c r="AC138" s="44" t="n">
        <v>0</v>
      </c>
      <c r="AD138" s="45" t="n">
        <v>0.331686979883516</v>
      </c>
      <c r="AE138" s="46" t="n">
        <v>0.00573383201394862</v>
      </c>
      <c r="AF138" s="47" t="n">
        <v>12.3586220491105</v>
      </c>
      <c r="AG138" s="48" t="n">
        <v>0.0602264501693408</v>
      </c>
      <c r="AH138" s="29" t="n">
        <f aca="false">X138-V138</f>
        <v>0.171749999999999</v>
      </c>
    </row>
    <row r="139" customFormat="false" ht="15.75" hidden="false" customHeight="true" outlineLevel="0" collapsed="false">
      <c r="A139" s="1" t="s">
        <v>34</v>
      </c>
      <c r="B139" s="32" t="n">
        <v>53.1635923076923</v>
      </c>
      <c r="C139" s="32" t="n">
        <v>0.215091156882915</v>
      </c>
      <c r="D139" s="32" t="n">
        <v>0.14144375</v>
      </c>
      <c r="E139" s="51" t="n">
        <v>2400</v>
      </c>
      <c r="F139" s="3" t="n">
        <v>127.253156538462</v>
      </c>
      <c r="G139" s="4" t="n">
        <v>0.579093643105361</v>
      </c>
      <c r="H139" s="5" t="n">
        <v>34.8340261761208</v>
      </c>
      <c r="I139" s="5" t="n">
        <v>0.0774507609349339</v>
      </c>
      <c r="J139" s="6" t="n">
        <v>12.387638840774</v>
      </c>
      <c r="K139" s="7" t="n">
        <v>0.0629484250654823</v>
      </c>
      <c r="L139" s="8" t="n">
        <v>7.03066857108425</v>
      </c>
      <c r="M139" s="9" t="n">
        <v>0.0419031156345556</v>
      </c>
      <c r="N139" s="41" t="n">
        <v>7.03066857108425</v>
      </c>
      <c r="O139" s="41" t="n">
        <v>0</v>
      </c>
      <c r="P139" s="36" t="n">
        <v>20.08675</v>
      </c>
      <c r="Q139" s="36" t="n">
        <v>0.0232618249499045</v>
      </c>
      <c r="R139" s="36" t="n">
        <v>19.65854</v>
      </c>
      <c r="S139" s="36" t="n">
        <v>0.0562297821443408</v>
      </c>
      <c r="T139" s="38" t="n">
        <v>20.02966</v>
      </c>
      <c r="U139" s="38" t="n">
        <v>0.0179106783791119</v>
      </c>
      <c r="V139" s="38" t="n">
        <v>19.9025</v>
      </c>
      <c r="W139" s="38" t="n">
        <v>0.0630419860093259</v>
      </c>
      <c r="X139" s="42" t="n">
        <v>20.03251</v>
      </c>
      <c r="Y139" s="42" t="n">
        <v>0.00803522868374014</v>
      </c>
      <c r="Z139" s="42" t="n">
        <v>19.82952</v>
      </c>
      <c r="AA139" s="42" t="n">
        <v>0.0528551189573912</v>
      </c>
      <c r="AB139" s="43" t="n">
        <v>36.4927111820462</v>
      </c>
      <c r="AC139" s="44" t="n">
        <v>0</v>
      </c>
      <c r="AD139" s="45" t="n">
        <v>0.43244482169251</v>
      </c>
      <c r="AE139" s="46" t="n">
        <v>0.00444524081934653</v>
      </c>
      <c r="AF139" s="47" t="n">
        <v>16.6631911820462</v>
      </c>
      <c r="AG139" s="48" t="n">
        <v>0.0534624026770213</v>
      </c>
      <c r="AH139" s="29" t="n">
        <f aca="false">X139-V139</f>
        <v>0.130009999999999</v>
      </c>
    </row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40"/>
  <sheetViews>
    <sheetView showFormulas="false" showGridLines="true" showRowColHeaders="true" showZeros="true" rightToLeft="false" tabSelected="false" showOutlineSymbols="true" defaultGridColor="true" view="normal" topLeftCell="A19" colorId="64" zoomScale="65" zoomScaleNormal="65" zoomScalePageLayoutView="100" workbookViewId="0">
      <selection pane="topLeft" activeCell="J4" activeCellId="1" sqref="E4 J4"/>
    </sheetView>
  </sheetViews>
  <sheetFormatPr defaultColWidth="10.5" defaultRowHeight="15" zeroHeight="false" outlineLevelRow="0" outlineLevelCol="0"/>
  <cols>
    <col collapsed="false" customWidth="false" hidden="false" outlineLevel="0" max="1" min="1" style="2" width="10.5"/>
    <col collapsed="false" customWidth="true" hidden="false" outlineLevel="0" max="2" min="2" style="29" width="12.34"/>
    <col collapsed="false" customWidth="true" hidden="false" outlineLevel="0" max="3" min="3" style="29" width="12.66"/>
    <col collapsed="false" customWidth="true" hidden="false" outlineLevel="0" max="4" min="4" style="29" width="11.84"/>
    <col collapsed="false" customWidth="true" hidden="false" outlineLevel="0" max="5" min="5" style="29" width="13.34"/>
    <col collapsed="false" customWidth="true" hidden="false" outlineLevel="0" max="7" min="7" style="29" width="13.29"/>
    <col collapsed="false" customWidth="true" hidden="false" outlineLevel="0" max="10" min="10" style="29" width="22.23"/>
    <col collapsed="false" customWidth="true" hidden="false" outlineLevel="0" max="11" min="11" style="29" width="17.57"/>
    <col collapsed="false" customWidth="true" hidden="false" outlineLevel="0" max="12" min="12" style="29" width="17.2"/>
  </cols>
  <sheetData>
    <row r="1" customFormat="false" ht="24.45" hidden="false" customHeight="false" outlineLevel="0" collapsed="false">
      <c r="A1" s="20" t="s">
        <v>1</v>
      </c>
      <c r="B1" s="3" t="s">
        <v>5</v>
      </c>
      <c r="C1" s="20" t="s">
        <v>21</v>
      </c>
      <c r="D1" s="20" t="s">
        <v>23</v>
      </c>
      <c r="E1" s="28" t="s">
        <v>31</v>
      </c>
      <c r="F1" s="20" t="s">
        <v>4</v>
      </c>
      <c r="H1" s="82" t="s">
        <v>35</v>
      </c>
      <c r="I1" s="82"/>
      <c r="J1" s="82"/>
      <c r="K1" s="82"/>
      <c r="L1" s="82"/>
    </row>
    <row r="2" customFormat="false" ht="15" hidden="false" customHeight="false" outlineLevel="0" collapsed="false">
      <c r="A2" s="20"/>
      <c r="B2" s="3"/>
      <c r="C2" s="20"/>
      <c r="D2" s="20"/>
      <c r="E2" s="28"/>
      <c r="F2" s="20"/>
      <c r="H2" s="29" t="s">
        <v>36</v>
      </c>
      <c r="I2" s="29" t="s">
        <v>37</v>
      </c>
      <c r="J2" s="29" t="s">
        <v>38</v>
      </c>
      <c r="K2" s="29" t="s">
        <v>39</v>
      </c>
      <c r="L2" s="29" t="s">
        <v>40</v>
      </c>
    </row>
    <row r="3" customFormat="false" ht="15" hidden="false" customHeight="false" outlineLevel="0" collapsed="false">
      <c r="A3" s="32" t="n">
        <v>192.244444444444</v>
      </c>
      <c r="B3" s="34" t="n">
        <v>28.7449358974359</v>
      </c>
      <c r="C3" s="38" t="n">
        <v>19.62744</v>
      </c>
      <c r="D3" s="42" t="n">
        <v>20.25422</v>
      </c>
      <c r="E3" s="47" t="n">
        <v>11.3263235428765</v>
      </c>
      <c r="F3" s="33" t="n">
        <v>150</v>
      </c>
      <c r="H3" s="83" t="n">
        <v>150</v>
      </c>
      <c r="I3" s="83" t="n">
        <v>7.5</v>
      </c>
      <c r="J3" s="83" t="e">
        <f aca="false">#REF!</f>
        <v>#REF!</v>
      </c>
      <c r="K3" s="83" t="e">
        <f aca="false">#REF!</f>
        <v>#REF!</v>
      </c>
      <c r="L3" s="83" t="e">
        <f aca="false">#REF!</f>
        <v>#REF!</v>
      </c>
    </row>
    <row r="4" customFormat="false" ht="15" hidden="false" customHeight="false" outlineLevel="0" collapsed="false">
      <c r="A4" s="32" t="n">
        <v>190.9375</v>
      </c>
      <c r="B4" s="34" t="n">
        <v>28.5488942307692</v>
      </c>
      <c r="C4" s="38" t="n">
        <v>19.62744</v>
      </c>
      <c r="D4" s="42" t="n">
        <v>20.27025</v>
      </c>
      <c r="E4" s="47" t="n">
        <v>11.6374382796662</v>
      </c>
      <c r="F4" s="33" t="n">
        <v>150</v>
      </c>
      <c r="H4" s="83" t="n">
        <v>150</v>
      </c>
      <c r="I4" s="83" t="n">
        <v>8.25</v>
      </c>
      <c r="J4" s="83" t="e">
        <f aca="false">#REF!</f>
        <v>#REF!</v>
      </c>
      <c r="K4" s="83" t="e">
        <f aca="false">#REF!</f>
        <v>#REF!</v>
      </c>
      <c r="L4" s="83" t="e">
        <f aca="false">#REF!</f>
        <v>#REF!</v>
      </c>
    </row>
    <row r="5" customFormat="false" ht="15" hidden="false" customHeight="false" outlineLevel="0" collapsed="false">
      <c r="A5" s="32" t="n">
        <v>192.488888888889</v>
      </c>
      <c r="B5" s="34" t="n">
        <v>28.7816025641026</v>
      </c>
      <c r="C5" s="38" t="n">
        <v>19.62744</v>
      </c>
      <c r="D5" s="42" t="n">
        <v>20.26027</v>
      </c>
      <c r="E5" s="47" t="n">
        <v>11.7316989644204</v>
      </c>
      <c r="F5" s="33" t="n">
        <v>150</v>
      </c>
      <c r="G5" s="29" t="s">
        <v>41</v>
      </c>
      <c r="H5" s="83" t="n">
        <v>150</v>
      </c>
      <c r="I5" s="83" t="n">
        <v>9</v>
      </c>
      <c r="J5" s="83" t="e">
        <f aca="false">#REF!</f>
        <v>#REF!</v>
      </c>
      <c r="K5" s="83" t="e">
        <f aca="false">#REF!</f>
        <v>#REF!</v>
      </c>
      <c r="L5" s="83" t="e">
        <f aca="false">#REF!</f>
        <v>#REF!</v>
      </c>
    </row>
    <row r="6" customFormat="false" ht="15" hidden="false" customHeight="false" outlineLevel="0" collapsed="false">
      <c r="A6" s="32" t="n">
        <v>190.655555555556</v>
      </c>
      <c r="B6" s="34" t="n">
        <v>28.5066025641026</v>
      </c>
      <c r="C6" s="38" t="n">
        <v>19.62744</v>
      </c>
      <c r="D6" s="42" t="n">
        <v>20.25442</v>
      </c>
      <c r="E6" s="47" t="n">
        <v>11.4633007336162</v>
      </c>
      <c r="F6" s="33" t="n">
        <v>150</v>
      </c>
      <c r="G6" s="84" t="s">
        <v>42</v>
      </c>
      <c r="H6" s="83" t="n">
        <v>150</v>
      </c>
      <c r="I6" s="83" t="n">
        <v>9.75</v>
      </c>
      <c r="J6" s="83" t="e">
        <f aca="false">#REF!</f>
        <v>#REF!</v>
      </c>
      <c r="K6" s="83" t="e">
        <f aca="false">#REF!</f>
        <v>#REF!</v>
      </c>
      <c r="L6" s="83" t="e">
        <f aca="false">#REF!</f>
        <v>#REF!</v>
      </c>
    </row>
    <row r="7" customFormat="false" ht="15" hidden="false" customHeight="false" outlineLevel="0" collapsed="false">
      <c r="A7" s="32" t="n">
        <v>179.033333333333</v>
      </c>
      <c r="B7" s="34" t="n">
        <v>26.789</v>
      </c>
      <c r="C7" s="38" t="n">
        <v>19.62744</v>
      </c>
      <c r="D7" s="42" t="n">
        <v>20.25683</v>
      </c>
      <c r="E7" s="47" t="n">
        <v>10.6699083042877</v>
      </c>
      <c r="F7" s="33" t="n">
        <v>150</v>
      </c>
      <c r="H7" s="83" t="n">
        <v>150</v>
      </c>
      <c r="I7" s="83" t="n">
        <v>10.5</v>
      </c>
      <c r="J7" s="83" t="e">
        <f aca="false">#REF!</f>
        <v>#REF!</v>
      </c>
      <c r="K7" s="83" t="e">
        <f aca="false">#REF!</f>
        <v>#REF!</v>
      </c>
      <c r="L7" s="83" t="e">
        <f aca="false">#REF!</f>
        <v>#REF!</v>
      </c>
    </row>
    <row r="8" customFormat="false" ht="15" hidden="false" customHeight="false" outlineLevel="0" collapsed="false">
      <c r="A8" s="32" t="n">
        <v>177.266666666667</v>
      </c>
      <c r="B8" s="34" t="n">
        <v>26.524</v>
      </c>
      <c r="C8" s="38" t="n">
        <v>19.62744</v>
      </c>
      <c r="D8" s="42" t="n">
        <v>20.27665</v>
      </c>
      <c r="E8" s="47" t="n">
        <v>11.221544101242</v>
      </c>
      <c r="F8" s="33" t="n">
        <v>150</v>
      </c>
      <c r="H8" s="83" t="n">
        <v>150</v>
      </c>
      <c r="I8" s="83" t="n">
        <v>11.25</v>
      </c>
      <c r="J8" s="83" t="e">
        <f aca="false">#REF!</f>
        <v>#REF!</v>
      </c>
      <c r="K8" s="83" t="e">
        <f aca="false">#REF!</f>
        <v>#REF!</v>
      </c>
      <c r="L8" s="83" t="e">
        <f aca="false">#REF!</f>
        <v>#REF!</v>
      </c>
    </row>
    <row r="9" customFormat="false" ht="15" hidden="false" customHeight="false" outlineLevel="0" collapsed="false">
      <c r="A9" s="32" t="n">
        <v>179.555555555556</v>
      </c>
      <c r="B9" s="34" t="n">
        <v>26.8673333333333</v>
      </c>
      <c r="C9" s="38" t="n">
        <v>19.62744</v>
      </c>
      <c r="D9" s="42" t="n">
        <v>20.27528</v>
      </c>
      <c r="E9" s="47" t="n">
        <v>11.3077937838473</v>
      </c>
      <c r="F9" s="33" t="n">
        <v>150</v>
      </c>
      <c r="H9" s="83" t="n">
        <v>150</v>
      </c>
      <c r="I9" s="83" t="n">
        <v>12</v>
      </c>
      <c r="J9" s="83" t="e">
        <f aca="false">#REF!</f>
        <v>#REF!</v>
      </c>
      <c r="K9" s="83" t="e">
        <f aca="false">#REF!</f>
        <v>#REF!</v>
      </c>
      <c r="L9" s="83" t="e">
        <f aca="false">#REF!</f>
        <v>#REF!</v>
      </c>
    </row>
    <row r="10" customFormat="false" ht="15" hidden="false" customHeight="false" outlineLevel="0" collapsed="false">
      <c r="A10" s="32" t="n">
        <v>164.755555555556</v>
      </c>
      <c r="B10" s="34" t="n">
        <v>24.6473333333333</v>
      </c>
      <c r="C10" s="38" t="n">
        <v>19.62744</v>
      </c>
      <c r="D10" s="42" t="n">
        <v>20.22301</v>
      </c>
      <c r="E10" s="47" t="n">
        <v>10.9982964200123</v>
      </c>
      <c r="F10" s="33" t="n">
        <v>150</v>
      </c>
      <c r="H10" s="83" t="n">
        <v>150</v>
      </c>
      <c r="I10" s="83" t="n">
        <v>12.75</v>
      </c>
      <c r="J10" s="83" t="e">
        <f aca="false">#REF!</f>
        <v>#REF!</v>
      </c>
      <c r="K10" s="83" t="e">
        <f aca="false">#REF!</f>
        <v>#REF!</v>
      </c>
      <c r="L10" s="83" t="e">
        <f aca="false">#REF!</f>
        <v>#REF!</v>
      </c>
    </row>
    <row r="11" customFormat="false" ht="15" hidden="false" customHeight="false" outlineLevel="0" collapsed="false">
      <c r="A11" s="32" t="n">
        <v>168.633333333333</v>
      </c>
      <c r="B11" s="34" t="n">
        <v>25.229</v>
      </c>
      <c r="C11" s="38" t="n">
        <v>19.62744</v>
      </c>
      <c r="D11" s="42" t="n">
        <v>20.25914</v>
      </c>
      <c r="E11" s="47" t="n">
        <v>10.2213557625132</v>
      </c>
      <c r="F11" s="33" t="n">
        <v>150</v>
      </c>
      <c r="G11" s="84" t="s">
        <v>43</v>
      </c>
      <c r="H11" s="83" t="n">
        <v>150</v>
      </c>
      <c r="I11" s="83" t="n">
        <v>13.5</v>
      </c>
      <c r="J11" s="83" t="e">
        <f aca="false">#REF!</f>
        <v>#REF!</v>
      </c>
      <c r="K11" s="83" t="e">
        <f aca="false">#REF!</f>
        <v>#REF!</v>
      </c>
      <c r="L11" s="83" t="e">
        <f aca="false">#REF!</f>
        <v>#REF!</v>
      </c>
    </row>
    <row r="12" customFormat="false" ht="15" hidden="false" customHeight="false" outlineLevel="0" collapsed="false">
      <c r="A12" s="32" t="n">
        <v>170.455555555556</v>
      </c>
      <c r="B12" s="34" t="n">
        <v>25.5023333333333</v>
      </c>
      <c r="C12" s="38" t="n">
        <v>19.62744</v>
      </c>
      <c r="D12" s="42" t="n">
        <v>20.24989</v>
      </c>
      <c r="E12" s="47" t="n">
        <v>10.1055538706486</v>
      </c>
      <c r="F12" s="33" t="n">
        <v>150</v>
      </c>
      <c r="H12" s="83" t="n">
        <v>150</v>
      </c>
      <c r="I12" s="83" t="n">
        <v>14.25</v>
      </c>
      <c r="J12" s="83" t="e">
        <f aca="false">#REF!</f>
        <v>#REF!</v>
      </c>
      <c r="K12" s="83" t="e">
        <f aca="false">#REF!</f>
        <v>#REF!</v>
      </c>
      <c r="L12" s="83" t="e">
        <f aca="false">#REF!</f>
        <v>#REF!</v>
      </c>
    </row>
    <row r="13" customFormat="false" ht="15" hidden="false" customHeight="false" outlineLevel="0" collapsed="false">
      <c r="A13" s="32" t="n">
        <v>196.588888888889</v>
      </c>
      <c r="B13" s="34" t="n">
        <v>29.4223333333333</v>
      </c>
      <c r="C13" s="38" t="n">
        <v>19.62744</v>
      </c>
      <c r="D13" s="42" t="n">
        <v>20.2657</v>
      </c>
      <c r="E13" s="47" t="n">
        <v>11.4808116832052</v>
      </c>
      <c r="F13" s="33" t="n">
        <v>150</v>
      </c>
      <c r="H13" s="83" t="n">
        <v>150</v>
      </c>
      <c r="I13" s="83" t="n">
        <v>15</v>
      </c>
      <c r="J13" s="83" t="e">
        <f aca="false">#REF!</f>
        <v>#REF!</v>
      </c>
      <c r="K13" s="83" t="e">
        <f aca="false">#REF!</f>
        <v>#REF!</v>
      </c>
      <c r="L13" s="83" t="e">
        <f aca="false">#REF!</f>
        <v>#REF!</v>
      </c>
    </row>
    <row r="14" customFormat="false" ht="15" hidden="false" customHeight="false" outlineLevel="0" collapsed="false">
      <c r="A14" s="32" t="n">
        <v>153.077777777778</v>
      </c>
      <c r="B14" s="34" t="n">
        <v>22.8956666666667</v>
      </c>
      <c r="C14" s="38" t="n">
        <v>19.62744</v>
      </c>
      <c r="D14" s="42" t="n">
        <v>20.22842</v>
      </c>
      <c r="E14" s="47" t="n">
        <v>8.3787183451768</v>
      </c>
      <c r="F14" s="33" t="n">
        <v>150</v>
      </c>
      <c r="H14" s="83" t="n">
        <v>150</v>
      </c>
      <c r="I14" s="83" t="n">
        <v>15.75</v>
      </c>
      <c r="J14" s="83" t="e">
        <f aca="false">#REF!</f>
        <v>#REF!</v>
      </c>
      <c r="K14" s="83" t="e">
        <f aca="false">#REF!</f>
        <v>#REF!</v>
      </c>
      <c r="L14" s="83" t="e">
        <f aca="false">#REF!</f>
        <v>#REF!</v>
      </c>
    </row>
    <row r="15" customFormat="false" ht="15" hidden="false" customHeight="false" outlineLevel="0" collapsed="false">
      <c r="A15" s="32" t="n">
        <v>152.1</v>
      </c>
      <c r="B15" s="34" t="n">
        <v>22.749</v>
      </c>
      <c r="C15" s="38" t="n">
        <v>19.62744</v>
      </c>
      <c r="D15" s="42" t="n">
        <v>20.24837</v>
      </c>
      <c r="E15" s="47" t="n">
        <v>9.2292957488752</v>
      </c>
      <c r="F15" s="33" t="n">
        <v>150</v>
      </c>
      <c r="H15" s="83" t="n">
        <v>150</v>
      </c>
      <c r="I15" s="83" t="n">
        <v>16.5</v>
      </c>
      <c r="J15" s="83" t="e">
        <f aca="false">#REF!</f>
        <v>#REF!</v>
      </c>
      <c r="K15" s="83" t="e">
        <f aca="false">#REF!</f>
        <v>#REF!</v>
      </c>
      <c r="L15" s="83" t="e">
        <f aca="false">#REF!</f>
        <v>#REF!</v>
      </c>
    </row>
    <row r="16" customFormat="false" ht="15" hidden="false" customHeight="false" outlineLevel="0" collapsed="false">
      <c r="A16" s="32" t="n">
        <v>152.671428571429</v>
      </c>
      <c r="B16" s="34" t="n">
        <v>22.8347142857143</v>
      </c>
      <c r="C16" s="38" t="n">
        <v>19.62744</v>
      </c>
      <c r="D16" s="42" t="n">
        <v>20.25208</v>
      </c>
      <c r="E16" s="47" t="n">
        <v>9.2122081692612</v>
      </c>
      <c r="F16" s="33" t="n">
        <v>150</v>
      </c>
      <c r="H16" s="83" t="n">
        <v>150</v>
      </c>
      <c r="I16" s="83" t="n">
        <v>17.25</v>
      </c>
      <c r="J16" s="83" t="e">
        <f aca="false">#REF!</f>
        <v>#REF!</v>
      </c>
      <c r="K16" s="83" t="e">
        <f aca="false">#REF!</f>
        <v>#REF!</v>
      </c>
      <c r="L16" s="83" t="e">
        <f aca="false">#REF!</f>
        <v>#REF!</v>
      </c>
    </row>
    <row r="17" customFormat="false" ht="15" hidden="false" customHeight="false" outlineLevel="0" collapsed="false">
      <c r="A17" s="32" t="n">
        <v>209.422222222222</v>
      </c>
      <c r="B17" s="34" t="n">
        <v>31.3473333333333</v>
      </c>
      <c r="C17" s="38" t="n">
        <v>19.62744</v>
      </c>
      <c r="D17" s="42" t="n">
        <v>20.28013</v>
      </c>
      <c r="E17" s="47" t="n">
        <v>11.5594911310844</v>
      </c>
      <c r="F17" s="33" t="n">
        <v>150</v>
      </c>
      <c r="H17" s="83" t="n">
        <v>150</v>
      </c>
      <c r="I17" s="83" t="n">
        <v>18</v>
      </c>
      <c r="J17" s="83" t="e">
        <f aca="false">#REF!</f>
        <v>#REF!</v>
      </c>
      <c r="K17" s="83" t="e">
        <f aca="false">#REF!</f>
        <v>#REF!</v>
      </c>
      <c r="L17" s="83" t="e">
        <f aca="false">#REF!</f>
        <v>#REF!</v>
      </c>
    </row>
    <row r="18" customFormat="false" ht="15" hidden="false" customHeight="false" outlineLevel="0" collapsed="false">
      <c r="A18" s="32" t="n">
        <v>214.8</v>
      </c>
      <c r="B18" s="34" t="n">
        <v>32.154</v>
      </c>
      <c r="C18" s="38" t="n">
        <v>19.62744</v>
      </c>
      <c r="D18" s="42" t="n">
        <v>20.30199</v>
      </c>
      <c r="E18" s="47" t="n">
        <v>11.919133120263</v>
      </c>
      <c r="F18" s="33" t="n">
        <v>150</v>
      </c>
      <c r="H18" s="83" t="n">
        <v>150</v>
      </c>
      <c r="I18" s="83" t="n">
        <v>18.75</v>
      </c>
      <c r="J18" s="83" t="e">
        <f aca="false">#REF!</f>
        <v>#REF!</v>
      </c>
      <c r="K18" s="83" t="e">
        <f aca="false">#REF!</f>
        <v>#REF!</v>
      </c>
      <c r="L18" s="83" t="e">
        <f aca="false">#REF!</f>
        <v>#REF!</v>
      </c>
    </row>
    <row r="19" customFormat="false" ht="15" hidden="false" customHeight="false" outlineLevel="0" collapsed="false">
      <c r="A19" s="32" t="n">
        <v>213.122222222222</v>
      </c>
      <c r="B19" s="34" t="n">
        <v>31.9023333333333</v>
      </c>
      <c r="C19" s="38" t="n">
        <v>19.62744</v>
      </c>
      <c r="D19" s="42" t="n">
        <v>20.29087</v>
      </c>
      <c r="E19" s="47" t="n">
        <v>11.7292018534112</v>
      </c>
      <c r="F19" s="33" t="n">
        <v>150</v>
      </c>
      <c r="H19" s="83" t="n">
        <v>150</v>
      </c>
      <c r="I19" s="83" t="n">
        <v>19.5</v>
      </c>
      <c r="J19" s="83" t="e">
        <f aca="false">#REF!</f>
        <v>#REF!</v>
      </c>
      <c r="K19" s="83" t="e">
        <f aca="false">#REF!</f>
        <v>#REF!</v>
      </c>
      <c r="L19" s="83" t="e">
        <f aca="false">#REF!</f>
        <v>#REF!</v>
      </c>
    </row>
    <row r="20" customFormat="false" ht="15" hidden="false" customHeight="false" outlineLevel="0" collapsed="false">
      <c r="A20" s="32" t="n">
        <v>219.888888888889</v>
      </c>
      <c r="B20" s="34" t="n">
        <v>32.9173333333333</v>
      </c>
      <c r="C20" s="38" t="n">
        <v>19.62744</v>
      </c>
      <c r="D20" s="42" t="n">
        <v>20.28818</v>
      </c>
      <c r="E20" s="47" t="n">
        <v>12.0356579804802</v>
      </c>
      <c r="F20" s="33" t="n">
        <v>150</v>
      </c>
      <c r="H20" s="83" t="n">
        <v>150</v>
      </c>
      <c r="I20" s="83" t="n">
        <v>20.25</v>
      </c>
      <c r="J20" s="83" t="e">
        <f aca="false">#REF!</f>
        <v>#REF!</v>
      </c>
      <c r="K20" s="83" t="e">
        <f aca="false">#REF!</f>
        <v>#REF!</v>
      </c>
      <c r="L20" s="83" t="e">
        <f aca="false">#REF!</f>
        <v>#REF!</v>
      </c>
    </row>
    <row r="21" customFormat="false" ht="15" hidden="false" customHeight="false" outlineLevel="0" collapsed="false">
      <c r="A21" s="32" t="n">
        <v>231.8</v>
      </c>
      <c r="B21" s="34" t="n">
        <v>34.704</v>
      </c>
      <c r="C21" s="38" t="n">
        <v>19.62744</v>
      </c>
      <c r="D21" s="42" t="n">
        <v>20.29592</v>
      </c>
      <c r="E21" s="47" t="n">
        <v>14.0759022073096</v>
      </c>
      <c r="F21" s="33" t="n">
        <v>150</v>
      </c>
      <c r="H21" s="83" t="n">
        <v>150</v>
      </c>
      <c r="I21" s="83" t="n">
        <v>21</v>
      </c>
      <c r="J21" s="83" t="e">
        <f aca="false">#REF!</f>
        <v>#REF!</v>
      </c>
      <c r="K21" s="83" t="e">
        <f aca="false">#REF!</f>
        <v>#REF!</v>
      </c>
      <c r="L21" s="83" t="e">
        <f aca="false">#REF!</f>
        <v>#REF!</v>
      </c>
    </row>
    <row r="22" customFormat="false" ht="15" hidden="false" customHeight="false" outlineLevel="0" collapsed="false">
      <c r="A22" s="32" t="n">
        <v>235.7</v>
      </c>
      <c r="B22" s="34" t="n">
        <v>35.289</v>
      </c>
      <c r="C22" s="38" t="n">
        <v>19.62744</v>
      </c>
      <c r="D22" s="42" t="n">
        <v>20.31586</v>
      </c>
      <c r="E22" s="47" t="n">
        <v>14.0960624233784</v>
      </c>
      <c r="F22" s="33" t="n">
        <v>150</v>
      </c>
      <c r="H22" s="83" t="n">
        <v>150</v>
      </c>
      <c r="I22" s="83" t="n">
        <v>21.75</v>
      </c>
      <c r="J22" s="83" t="e">
        <f aca="false">#REF!</f>
        <v>#REF!</v>
      </c>
      <c r="K22" s="83" t="e">
        <f aca="false">#REF!</f>
        <v>#REF!</v>
      </c>
      <c r="L22" s="83" t="e">
        <f aca="false">#REF!</f>
        <v>#REF!</v>
      </c>
    </row>
    <row r="23" customFormat="false" ht="15" hidden="false" customHeight="false" outlineLevel="0" collapsed="false">
      <c r="A23" s="32" t="n">
        <v>235.633333333333</v>
      </c>
      <c r="B23" s="34" t="n">
        <v>35.279</v>
      </c>
      <c r="C23" s="38" t="n">
        <v>19.62744</v>
      </c>
      <c r="D23" s="42" t="n">
        <v>20.31211</v>
      </c>
      <c r="E23" s="47" t="n">
        <v>14.0434020843927</v>
      </c>
      <c r="F23" s="33" t="n">
        <v>150</v>
      </c>
      <c r="H23" s="83" t="n">
        <v>150</v>
      </c>
      <c r="I23" s="83" t="n">
        <v>22.5</v>
      </c>
      <c r="J23" s="83" t="e">
        <f aca="false">#REF!</f>
        <v>#REF!</v>
      </c>
      <c r="K23" s="83" t="e">
        <f aca="false">#REF!</f>
        <v>#REF!</v>
      </c>
      <c r="L23" s="83" t="e">
        <f aca="false">#REF!</f>
        <v>#REF!</v>
      </c>
    </row>
    <row r="24" customFormat="false" ht="15" hidden="false" customHeight="false" outlineLevel="0" collapsed="false">
      <c r="A24" s="32" t="n">
        <v>233.25</v>
      </c>
      <c r="B24" s="34" t="n">
        <v>34.9215</v>
      </c>
      <c r="C24" s="38" t="n">
        <v>19.62744</v>
      </c>
      <c r="D24" s="42" t="n">
        <v>20.32345</v>
      </c>
      <c r="E24" s="47" t="n">
        <v>13.9066612511988</v>
      </c>
      <c r="F24" s="33" t="n">
        <v>150</v>
      </c>
      <c r="H24" s="83" t="n">
        <v>150</v>
      </c>
      <c r="I24" s="83" t="n">
        <v>23.25</v>
      </c>
      <c r="J24" s="83" t="e">
        <f aca="false">#REF!</f>
        <v>#REF!</v>
      </c>
      <c r="K24" s="83" t="e">
        <f aca="false">#REF!</f>
        <v>#REF!</v>
      </c>
      <c r="L24" s="83" t="e">
        <f aca="false">#REF!</f>
        <v>#REF!</v>
      </c>
    </row>
    <row r="25" customFormat="false" ht="15" hidden="false" customHeight="false" outlineLevel="0" collapsed="false">
      <c r="A25" s="32" t="n">
        <v>238</v>
      </c>
      <c r="B25" s="34" t="n">
        <v>35.634</v>
      </c>
      <c r="C25" s="38" t="n">
        <v>19.62744</v>
      </c>
      <c r="D25" s="42" t="n">
        <v>20.3164</v>
      </c>
      <c r="E25" s="47" t="n">
        <v>14.4388</v>
      </c>
      <c r="F25" s="33" t="n">
        <v>150</v>
      </c>
      <c r="H25" s="83" t="n">
        <v>150</v>
      </c>
      <c r="I25" s="83" t="n">
        <v>24</v>
      </c>
      <c r="J25" s="83" t="e">
        <f aca="false">#REF!</f>
        <v>#REF!</v>
      </c>
      <c r="K25" s="83" t="e">
        <f aca="false">#REF!</f>
        <v>#REF!</v>
      </c>
      <c r="L25" s="83" t="e">
        <f aca="false">#REF!</f>
        <v>#REF!</v>
      </c>
    </row>
    <row r="26" customFormat="false" ht="15" hidden="false" customHeight="false" outlineLevel="0" collapsed="false">
      <c r="A26" s="32" t="n">
        <v>235.444444444444</v>
      </c>
      <c r="B26" s="34" t="n">
        <v>35.2506666666667</v>
      </c>
      <c r="C26" s="38" t="n">
        <v>19.62744</v>
      </c>
      <c r="D26" s="42" t="n">
        <v>20.30938</v>
      </c>
      <c r="E26" s="47" t="n">
        <v>14.45073</v>
      </c>
      <c r="F26" s="33" t="n">
        <v>150</v>
      </c>
      <c r="H26" s="83" t="n">
        <v>150</v>
      </c>
      <c r="I26" s="83" t="n">
        <v>24.75</v>
      </c>
      <c r="J26" s="83" t="e">
        <f aca="false">#REF!</f>
        <v>#REF!</v>
      </c>
      <c r="K26" s="83" t="e">
        <f aca="false">#REF!</f>
        <v>#REF!</v>
      </c>
      <c r="L26" s="83" t="e">
        <f aca="false">#REF!</f>
        <v>#REF!</v>
      </c>
    </row>
    <row r="27" customFormat="false" ht="15" hidden="false" customHeight="false" outlineLevel="0" collapsed="false">
      <c r="A27" s="32" t="n">
        <v>240.511111111111</v>
      </c>
      <c r="B27" s="34" t="n">
        <v>36.0106666666667</v>
      </c>
      <c r="C27" s="38" t="n">
        <v>19.62744</v>
      </c>
      <c r="D27" s="42" t="n">
        <v>20.33175</v>
      </c>
      <c r="E27" s="47" t="n">
        <v>14.41537</v>
      </c>
      <c r="F27" s="33" t="n">
        <v>150</v>
      </c>
      <c r="H27" s="83" t="n">
        <v>150</v>
      </c>
      <c r="I27" s="83" t="n">
        <v>25.5</v>
      </c>
      <c r="J27" s="83" t="e">
        <f aca="false">#REF!</f>
        <v>#REF!</v>
      </c>
      <c r="K27" s="83" t="e">
        <f aca="false">#REF!</f>
        <v>#REF!</v>
      </c>
      <c r="L27" s="83" t="e">
        <f aca="false">#REF!</f>
        <v>#REF!</v>
      </c>
    </row>
    <row r="28" customFormat="false" ht="15" hidden="false" customHeight="false" outlineLevel="0" collapsed="false">
      <c r="A28" s="32" t="n">
        <v>242.277777777778</v>
      </c>
      <c r="B28" s="34" t="n">
        <v>36.2756666666667</v>
      </c>
      <c r="C28" s="38" t="n">
        <v>19.62744</v>
      </c>
      <c r="D28" s="42" t="n">
        <v>20.32595</v>
      </c>
      <c r="E28" s="47" t="n">
        <v>14.49009</v>
      </c>
      <c r="F28" s="33" t="n">
        <v>150</v>
      </c>
      <c r="H28" s="83" t="n">
        <v>150</v>
      </c>
      <c r="I28" s="83" t="n">
        <v>26.25</v>
      </c>
      <c r="J28" s="83" t="e">
        <f aca="false">#REF!</f>
        <v>#REF!</v>
      </c>
      <c r="K28" s="83" t="e">
        <f aca="false">#REF!</f>
        <v>#REF!</v>
      </c>
      <c r="L28" s="83" t="e">
        <f aca="false">#REF!</f>
        <v>#REF!</v>
      </c>
    </row>
    <row r="29" customFormat="false" ht="15" hidden="false" customHeight="false" outlineLevel="0" collapsed="false">
      <c r="A29" s="32" t="n">
        <v>240.577777777778</v>
      </c>
      <c r="B29" s="34" t="n">
        <v>35.9728273809524</v>
      </c>
      <c r="C29" s="38" t="n">
        <v>19.62744</v>
      </c>
      <c r="D29" s="42" t="n">
        <v>20.28834</v>
      </c>
      <c r="E29" s="47" t="n">
        <v>14.44815</v>
      </c>
      <c r="F29" s="33" t="n">
        <v>150</v>
      </c>
      <c r="H29" s="83" t="n">
        <v>150</v>
      </c>
      <c r="I29" s="83" t="n">
        <v>27</v>
      </c>
      <c r="J29" s="83" t="e">
        <f aca="false">#REF!</f>
        <v>#REF!</v>
      </c>
      <c r="K29" s="83" t="e">
        <f aca="false">#REF!</f>
        <v>#REF!</v>
      </c>
      <c r="L29" s="83" t="e">
        <f aca="false">#REF!</f>
        <v>#REF!</v>
      </c>
    </row>
    <row r="30" customFormat="false" ht="15" hidden="false" customHeight="false" outlineLevel="0" collapsed="false">
      <c r="A30" s="32" t="n">
        <v>239.377777777778</v>
      </c>
      <c r="B30" s="34" t="n">
        <v>35.7928273809524</v>
      </c>
      <c r="C30" s="38" t="n">
        <v>19.62744</v>
      </c>
      <c r="D30" s="42" t="n">
        <v>20.31025</v>
      </c>
      <c r="E30" s="47" t="n">
        <v>14.44245</v>
      </c>
      <c r="F30" s="33" t="n">
        <v>150</v>
      </c>
      <c r="H30" s="83" t="n">
        <v>150</v>
      </c>
      <c r="I30" s="83" t="n">
        <v>27.75</v>
      </c>
      <c r="J30" s="83" t="e">
        <f aca="false">#REF!</f>
        <v>#REF!</v>
      </c>
      <c r="K30" s="83" t="e">
        <f aca="false">#REF!</f>
        <v>#REF!</v>
      </c>
      <c r="L30" s="83" t="e">
        <f aca="false">#REF!</f>
        <v>#REF!</v>
      </c>
    </row>
    <row r="31" customFormat="false" ht="15" hidden="false" customHeight="false" outlineLevel="0" collapsed="false">
      <c r="A31" s="32" t="n">
        <v>237.655555555556</v>
      </c>
      <c r="B31" s="34" t="n">
        <v>35.5344940476191</v>
      </c>
      <c r="C31" s="38" t="n">
        <v>19.62744</v>
      </c>
      <c r="D31" s="42" t="n">
        <v>20.3078</v>
      </c>
      <c r="E31" s="47" t="n">
        <v>14.44058</v>
      </c>
      <c r="F31" s="33" t="n">
        <v>150</v>
      </c>
      <c r="H31" s="83" t="n">
        <v>150</v>
      </c>
      <c r="I31" s="83" t="n">
        <v>28.5</v>
      </c>
      <c r="J31" s="83" t="e">
        <f aca="false">#REF!</f>
        <v>#REF!</v>
      </c>
      <c r="K31" s="83" t="e">
        <f aca="false">#REF!</f>
        <v>#REF!</v>
      </c>
      <c r="L31" s="83" t="e">
        <f aca="false">#REF!</f>
        <v>#REF!</v>
      </c>
    </row>
    <row r="32" customFormat="false" ht="15" hidden="false" customHeight="false" outlineLevel="0" collapsed="false">
      <c r="A32" s="32" t="n">
        <v>239.133333333333</v>
      </c>
      <c r="B32" s="34" t="n">
        <v>35.7561607142857</v>
      </c>
      <c r="C32" s="38" t="n">
        <v>19.62744</v>
      </c>
      <c r="D32" s="42" t="n">
        <v>20.28292</v>
      </c>
      <c r="E32" s="47" t="n">
        <v>14.43802</v>
      </c>
      <c r="F32" s="33" t="n">
        <v>150</v>
      </c>
      <c r="H32" s="83" t="n">
        <v>150</v>
      </c>
      <c r="I32" s="83" t="n">
        <v>29.25</v>
      </c>
      <c r="J32" s="83" t="e">
        <f aca="false">#REF!</f>
        <v>#REF!</v>
      </c>
      <c r="K32" s="83" t="e">
        <f aca="false">#REF!</f>
        <v>#REF!</v>
      </c>
      <c r="L32" s="83" t="e">
        <f aca="false">#REF!</f>
        <v>#REF!</v>
      </c>
    </row>
    <row r="33" customFormat="false" ht="15" hidden="false" customHeight="false" outlineLevel="0" collapsed="false">
      <c r="A33" s="32" t="n">
        <v>237.588888888889</v>
      </c>
      <c r="B33" s="34" t="n">
        <v>35.524494047619</v>
      </c>
      <c r="C33" s="38" t="n">
        <v>19.62744</v>
      </c>
      <c r="D33" s="42" t="n">
        <v>20.29434</v>
      </c>
      <c r="E33" s="47" t="n">
        <v>14.46425</v>
      </c>
      <c r="F33" s="33" t="n">
        <v>150</v>
      </c>
      <c r="H33" s="83" t="n">
        <v>150</v>
      </c>
      <c r="I33" s="83" t="n">
        <v>30</v>
      </c>
      <c r="J33" s="83" t="e">
        <f aca="false">#REF!</f>
        <v>#REF!</v>
      </c>
      <c r="K33" s="83" t="e">
        <f aca="false">#REF!</f>
        <v>#REF!</v>
      </c>
      <c r="L33" s="83" t="e">
        <f aca="false">#REF!</f>
        <v>#REF!</v>
      </c>
    </row>
    <row r="34" customFormat="false" ht="15" hidden="false" customHeight="false" outlineLevel="0" collapsed="false">
      <c r="A34" s="32" t="n">
        <v>238.177777777778</v>
      </c>
      <c r="B34" s="34" t="n">
        <v>35.6128273809524</v>
      </c>
      <c r="C34" s="38" t="n">
        <v>19.62744</v>
      </c>
      <c r="D34" s="42" t="n">
        <v>20.27922</v>
      </c>
      <c r="E34" s="47" t="n">
        <v>14.46762</v>
      </c>
      <c r="F34" s="33" t="n">
        <v>150</v>
      </c>
      <c r="H34" s="83" t="n">
        <v>150</v>
      </c>
      <c r="I34" s="83" t="n">
        <v>30.75</v>
      </c>
      <c r="J34" s="83" t="e">
        <f aca="false">#REF!</f>
        <v>#REF!</v>
      </c>
      <c r="K34" s="83" t="e">
        <f aca="false">#REF!</f>
        <v>#REF!</v>
      </c>
      <c r="L34" s="83" t="e">
        <f aca="false">#REF!</f>
        <v>#REF!</v>
      </c>
    </row>
    <row r="35" customFormat="false" ht="15" hidden="false" customHeight="false" outlineLevel="0" collapsed="false">
      <c r="A35" s="32" t="n">
        <v>242</v>
      </c>
      <c r="B35" s="34" t="n">
        <v>36.1861607142857</v>
      </c>
      <c r="C35" s="38" t="n">
        <v>19.62744</v>
      </c>
      <c r="D35" s="42" t="n">
        <v>20.28956</v>
      </c>
      <c r="E35" s="47" t="n">
        <v>14.47186</v>
      </c>
      <c r="F35" s="33" t="n">
        <v>150</v>
      </c>
      <c r="H35" s="83" t="n">
        <v>150</v>
      </c>
      <c r="I35" s="83" t="n">
        <v>31.5</v>
      </c>
      <c r="J35" s="83" t="e">
        <f aca="false">#REF!</f>
        <v>#REF!</v>
      </c>
      <c r="K35" s="83" t="e">
        <f aca="false">#REF!</f>
        <v>#REF!</v>
      </c>
      <c r="L35" s="83" t="e">
        <f aca="false">#REF!</f>
        <v>#REF!</v>
      </c>
    </row>
    <row r="36" customFormat="false" ht="15" hidden="false" customHeight="false" outlineLevel="0" collapsed="false">
      <c r="A36" s="32" t="n">
        <v>243.344444444445</v>
      </c>
      <c r="B36" s="34" t="n">
        <v>36.3878273809524</v>
      </c>
      <c r="C36" s="38" t="n">
        <v>19.62744</v>
      </c>
      <c r="D36" s="42" t="n">
        <v>20.30874</v>
      </c>
      <c r="E36" s="47" t="n">
        <v>14.46498</v>
      </c>
      <c r="F36" s="33" t="n">
        <v>150</v>
      </c>
      <c r="H36" s="83" t="n">
        <v>150</v>
      </c>
      <c r="I36" s="83" t="n">
        <v>32.25</v>
      </c>
      <c r="J36" s="83" t="e">
        <f aca="false">#REF!</f>
        <v>#REF!</v>
      </c>
      <c r="K36" s="83" t="e">
        <f aca="false">#REF!</f>
        <v>#REF!</v>
      </c>
      <c r="L36" s="83" t="e">
        <f aca="false">#REF!</f>
        <v>#REF!</v>
      </c>
    </row>
    <row r="37" customFormat="false" ht="15" hidden="false" customHeight="false" outlineLevel="0" collapsed="false">
      <c r="A37" s="32" t="n">
        <v>240.377777777778</v>
      </c>
      <c r="B37" s="34" t="n">
        <v>35.9428273809524</v>
      </c>
      <c r="C37" s="38" t="n">
        <v>19.62744</v>
      </c>
      <c r="D37" s="42" t="n">
        <v>20.31746</v>
      </c>
      <c r="E37" s="47" t="n">
        <v>14.44343</v>
      </c>
      <c r="F37" s="33" t="n">
        <v>150</v>
      </c>
      <c r="H37" s="83" t="n">
        <v>150</v>
      </c>
      <c r="I37" s="83" t="n">
        <v>33</v>
      </c>
      <c r="J37" s="83" t="e">
        <f aca="false">#REF!</f>
        <v>#REF!</v>
      </c>
      <c r="K37" s="83" t="e">
        <f aca="false">#REF!</f>
        <v>#REF!</v>
      </c>
      <c r="L37" s="83" t="e">
        <f aca="false">#REF!</f>
        <v>#REF!</v>
      </c>
    </row>
    <row r="38" customFormat="false" ht="15" hidden="false" customHeight="false" outlineLevel="0" collapsed="false">
      <c r="A38" s="32" t="n">
        <v>236.677777777778</v>
      </c>
      <c r="B38" s="34" t="n">
        <v>35.3878273809524</v>
      </c>
      <c r="C38" s="38" t="n">
        <v>19.62744</v>
      </c>
      <c r="D38" s="42" t="n">
        <v>20.30987</v>
      </c>
      <c r="E38" s="47" t="n">
        <v>14.42599</v>
      </c>
      <c r="F38" s="33" t="n">
        <v>150</v>
      </c>
      <c r="H38" s="83" t="n">
        <v>150</v>
      </c>
      <c r="I38" s="83" t="n">
        <v>33.75</v>
      </c>
      <c r="J38" s="83" t="e">
        <f aca="false">#REF!</f>
        <v>#REF!</v>
      </c>
      <c r="K38" s="83" t="e">
        <f aca="false">#REF!</f>
        <v>#REF!</v>
      </c>
      <c r="L38" s="83" t="e">
        <f aca="false">#REF!</f>
        <v>#REF!</v>
      </c>
    </row>
    <row r="39" customFormat="false" ht="15" hidden="false" customHeight="false" outlineLevel="0" collapsed="false">
      <c r="A39" s="32" t="n">
        <v>236.266666666667</v>
      </c>
      <c r="B39" s="34" t="n">
        <v>35.3261607142857</v>
      </c>
      <c r="C39" s="38" t="n">
        <v>19.62744</v>
      </c>
      <c r="D39" s="42" t="n">
        <v>20.28963</v>
      </c>
      <c r="E39" s="47" t="n">
        <v>14.5261396022054</v>
      </c>
      <c r="F39" s="33" t="n">
        <v>150</v>
      </c>
      <c r="H39" s="83" t="n">
        <v>150</v>
      </c>
      <c r="I39" s="83" t="n">
        <v>34.5</v>
      </c>
      <c r="J39" s="83" t="e">
        <f aca="false">#REF!</f>
        <v>#REF!</v>
      </c>
      <c r="K39" s="83" t="e">
        <f aca="false">#REF!</f>
        <v>#REF!</v>
      </c>
      <c r="L39" s="83" t="e">
        <f aca="false">#REF!</f>
        <v>#REF!</v>
      </c>
    </row>
    <row r="40" customFormat="false" ht="15" hidden="false" customHeight="false" outlineLevel="0" collapsed="false">
      <c r="A40" s="32" t="n">
        <v>231.077777777778</v>
      </c>
      <c r="B40" s="34" t="n">
        <v>34.5497208538588</v>
      </c>
      <c r="C40" s="38" t="n">
        <v>19.62744</v>
      </c>
      <c r="D40" s="42" t="n">
        <v>20.30385</v>
      </c>
      <c r="E40" s="47" t="n">
        <v>14.2390473735662</v>
      </c>
      <c r="F40" s="33" t="n">
        <v>150</v>
      </c>
      <c r="H40" s="83" t="n">
        <v>150</v>
      </c>
      <c r="I40" s="83" t="n">
        <v>35.25</v>
      </c>
      <c r="J40" s="83" t="e">
        <f aca="false">#REF!</f>
        <v>#REF!</v>
      </c>
      <c r="K40" s="83" t="e">
        <f aca="false">#REF!</f>
        <v>#REF!</v>
      </c>
      <c r="L40" s="83" t="e">
        <f aca="false">#REF!</f>
        <v>#REF!</v>
      </c>
    </row>
    <row r="41" customFormat="false" ht="15" hidden="false" customHeight="false" outlineLevel="0" collapsed="false">
      <c r="A41" s="32" t="n">
        <v>231.388888888889</v>
      </c>
      <c r="B41" s="34" t="n">
        <v>34.5963875205255</v>
      </c>
      <c r="C41" s="38" t="n">
        <v>19.62744</v>
      </c>
      <c r="D41" s="42" t="n">
        <v>20.30418</v>
      </c>
      <c r="E41" s="47" t="n">
        <v>13.8298040766795</v>
      </c>
      <c r="F41" s="33" t="n">
        <v>150</v>
      </c>
      <c r="H41" s="83" t="n">
        <v>150</v>
      </c>
      <c r="I41" s="83" t="n">
        <v>36</v>
      </c>
      <c r="J41" s="83" t="e">
        <f aca="false">#REF!</f>
        <v>#REF!</v>
      </c>
      <c r="K41" s="83" t="e">
        <f aca="false">#REF!</f>
        <v>#REF!</v>
      </c>
      <c r="L41" s="83" t="e">
        <f aca="false">#REF!</f>
        <v>#REF!</v>
      </c>
    </row>
    <row r="42" customFormat="false" ht="15" hidden="false" customHeight="false" outlineLevel="0" collapsed="false">
      <c r="A42" s="32" t="n">
        <v>102.414285714286</v>
      </c>
      <c r="B42" s="34" t="n">
        <v>15.250197044335</v>
      </c>
      <c r="C42" s="38" t="n">
        <v>19.62744</v>
      </c>
      <c r="D42" s="42" t="n">
        <v>20.16691</v>
      </c>
      <c r="E42" s="47" t="n">
        <v>6.9209148709116</v>
      </c>
      <c r="F42" s="33" t="n">
        <v>150</v>
      </c>
      <c r="H42" s="83" t="n">
        <v>150</v>
      </c>
      <c r="I42" s="83" t="n">
        <v>36.75</v>
      </c>
      <c r="J42" s="83" t="e">
        <f aca="false">#REF!</f>
        <v>#REF!</v>
      </c>
      <c r="K42" s="83" t="e">
        <f aca="false">#REF!</f>
        <v>#REF!</v>
      </c>
      <c r="L42" s="83" t="e">
        <f aca="false">#REF!</f>
        <v>#REF!</v>
      </c>
    </row>
    <row r="43" customFormat="false" ht="15" hidden="false" customHeight="false" outlineLevel="0" collapsed="false">
      <c r="A43" s="32" t="n">
        <v>99.6666666666667</v>
      </c>
      <c r="B43" s="34" t="n">
        <v>14.8380541871921</v>
      </c>
      <c r="C43" s="38" t="n">
        <v>19.62744</v>
      </c>
      <c r="D43" s="42" t="n">
        <v>20.18303</v>
      </c>
      <c r="E43" s="47" t="n">
        <v>6.3640417662629</v>
      </c>
      <c r="F43" s="33" t="n">
        <v>150</v>
      </c>
      <c r="H43" s="83" t="n">
        <v>150</v>
      </c>
      <c r="I43" s="83" t="n">
        <v>37.5</v>
      </c>
      <c r="J43" s="83" t="e">
        <f aca="false">#REF!</f>
        <v>#REF!</v>
      </c>
      <c r="K43" s="83" t="e">
        <f aca="false">#REF!</f>
        <v>#REF!</v>
      </c>
      <c r="L43" s="83" t="e">
        <f aca="false">#REF!</f>
        <v>#REF!</v>
      </c>
    </row>
    <row r="44" customFormat="false" ht="15" hidden="false" customHeight="false" outlineLevel="0" collapsed="false">
      <c r="A44" s="32" t="n">
        <v>98.3444444444445</v>
      </c>
      <c r="B44" s="34" t="n">
        <v>14.6397208538588</v>
      </c>
      <c r="C44" s="38" t="n">
        <v>19.62744</v>
      </c>
      <c r="D44" s="42" t="n">
        <v>20.1961</v>
      </c>
      <c r="E44" s="47" t="n">
        <v>7.0356010431199</v>
      </c>
      <c r="F44" s="33" t="n">
        <v>150</v>
      </c>
      <c r="H44" s="85" t="n">
        <v>1200</v>
      </c>
      <c r="I44" s="85" t="n">
        <v>34.8</v>
      </c>
      <c r="J44" s="85" t="e">
        <f aca="false">#REF!</f>
        <v>#REF!</v>
      </c>
      <c r="K44" s="85" t="e">
        <f aca="false">#REF!</f>
        <v>#REF!</v>
      </c>
      <c r="L44" s="85" t="e">
        <f aca="false">#REF!</f>
        <v>#REF!</v>
      </c>
    </row>
    <row r="45" customFormat="false" ht="15" hidden="false" customHeight="false" outlineLevel="0" collapsed="false">
      <c r="A45" s="32" t="n">
        <v>50.0909090909091</v>
      </c>
      <c r="B45" s="34" t="n">
        <v>7.40169055082848</v>
      </c>
      <c r="C45" s="38" t="n">
        <v>19.62744</v>
      </c>
      <c r="D45" s="42" t="n">
        <v>20.11359</v>
      </c>
      <c r="E45" s="47" t="n">
        <v>3.83734185867731</v>
      </c>
      <c r="F45" s="33" t="n">
        <v>150</v>
      </c>
      <c r="H45" s="85" t="n">
        <v>1200</v>
      </c>
      <c r="I45" s="85" t="n">
        <v>35.4</v>
      </c>
      <c r="J45" s="85" t="e">
        <f aca="false">#REF!</f>
        <v>#REF!</v>
      </c>
      <c r="K45" s="85" t="e">
        <f aca="false">#REF!</f>
        <v>#REF!</v>
      </c>
      <c r="L45" s="85" t="e">
        <f aca="false">#REF!</f>
        <v>#REF!</v>
      </c>
    </row>
    <row r="46" customFormat="false" ht="15" hidden="false" customHeight="false" outlineLevel="0" collapsed="false">
      <c r="A46" s="32" t="n">
        <v>50.1111111111111</v>
      </c>
      <c r="B46" s="34" t="n">
        <v>7.40472085385879</v>
      </c>
      <c r="C46" s="38" t="n">
        <v>19.62744</v>
      </c>
      <c r="D46" s="42" t="n">
        <v>20.12653</v>
      </c>
      <c r="E46" s="47" t="n">
        <v>3.9221330275376</v>
      </c>
      <c r="F46" s="33" t="n">
        <v>150</v>
      </c>
      <c r="H46" s="85" t="n">
        <v>1200</v>
      </c>
      <c r="I46" s="85" t="n">
        <v>36</v>
      </c>
      <c r="J46" s="85" t="e">
        <f aca="false">#REF!</f>
        <v>#REF!</v>
      </c>
      <c r="K46" s="85" t="e">
        <f aca="false">#REF!</f>
        <v>#REF!</v>
      </c>
      <c r="L46" s="85" t="e">
        <f aca="false">#REF!</f>
        <v>#REF!</v>
      </c>
    </row>
    <row r="47" customFormat="false" ht="15" hidden="false" customHeight="false" outlineLevel="0" collapsed="false">
      <c r="A47" s="32" t="n">
        <v>49.7777777777778</v>
      </c>
      <c r="B47" s="34" t="n">
        <v>7.35472085385879</v>
      </c>
      <c r="C47" s="38" t="n">
        <v>19.62744</v>
      </c>
      <c r="D47" s="42" t="n">
        <v>20.16553</v>
      </c>
      <c r="E47" s="47" t="n">
        <v>3.6340009716905</v>
      </c>
      <c r="F47" s="33" t="n">
        <v>150</v>
      </c>
      <c r="H47" s="85" t="n">
        <v>1200</v>
      </c>
      <c r="I47" s="85" t="n">
        <v>36.6</v>
      </c>
      <c r="J47" s="85" t="e">
        <f aca="false">#REF!</f>
        <v>#REF!</v>
      </c>
      <c r="K47" s="85" t="e">
        <f aca="false">#REF!</f>
        <v>#REF!</v>
      </c>
      <c r="L47" s="85" t="e">
        <f aca="false">#REF!</f>
        <v>#REF!</v>
      </c>
    </row>
    <row r="48" customFormat="false" ht="15" hidden="false" customHeight="false" outlineLevel="0" collapsed="false">
      <c r="A48" s="32" t="n">
        <v>49.9222222222222</v>
      </c>
      <c r="B48" s="34" t="n">
        <v>7.37638752052545</v>
      </c>
      <c r="C48" s="38" t="n">
        <v>19.62744</v>
      </c>
      <c r="D48" s="42" t="n">
        <v>20.15039</v>
      </c>
      <c r="E48" s="47" t="n">
        <v>1.8665811468569</v>
      </c>
      <c r="F48" s="33" t="n">
        <v>150</v>
      </c>
      <c r="H48" s="85" t="n">
        <v>1200</v>
      </c>
      <c r="I48" s="85" t="n">
        <v>37.2</v>
      </c>
      <c r="J48" s="85" t="e">
        <f aca="false">#REF!</f>
        <v>#REF!</v>
      </c>
      <c r="K48" s="85" t="e">
        <f aca="false">#REF!</f>
        <v>#REF!</v>
      </c>
      <c r="L48" s="85" t="e">
        <f aca="false">#REF!</f>
        <v>#REF!</v>
      </c>
    </row>
    <row r="49" customFormat="false" ht="15" hidden="false" customHeight="false" outlineLevel="0" collapsed="false">
      <c r="A49" s="32" t="n">
        <v>50.6111111111111</v>
      </c>
      <c r="B49" s="34" t="n">
        <v>7.47972085385879</v>
      </c>
      <c r="C49" s="38" t="n">
        <v>19.62744</v>
      </c>
      <c r="D49" s="42" t="n">
        <v>20.15344</v>
      </c>
      <c r="E49" s="47" t="n">
        <v>2.84354572829</v>
      </c>
      <c r="F49" s="33" t="n">
        <v>150</v>
      </c>
      <c r="H49" s="86" t="n">
        <v>2400</v>
      </c>
      <c r="I49" s="86" t="n">
        <v>4.8</v>
      </c>
      <c r="J49" s="86" t="e">
        <f aca="false">#REF!</f>
        <v>#REF!</v>
      </c>
      <c r="K49" s="86" t="e">
        <f aca="false">#REF!</f>
        <v>#REF!</v>
      </c>
      <c r="L49" s="86" t="e">
        <f aca="false">#REF!</f>
        <v>#REF!</v>
      </c>
    </row>
    <row r="50" customFormat="false" ht="15" hidden="false" customHeight="false" outlineLevel="0" collapsed="false">
      <c r="A50" s="32" t="n">
        <v>149.68</v>
      </c>
      <c r="B50" s="34" t="n">
        <v>22.3400541871921</v>
      </c>
      <c r="C50" s="38" t="n">
        <v>19.62744</v>
      </c>
      <c r="D50" s="42" t="n">
        <v>20.17379</v>
      </c>
      <c r="E50" s="47" t="n">
        <v>9.4306215805797</v>
      </c>
      <c r="F50" s="33" t="n">
        <v>150</v>
      </c>
      <c r="H50" s="86" t="n">
        <v>2400</v>
      </c>
      <c r="I50" s="86" t="n">
        <v>7.2</v>
      </c>
      <c r="J50" s="86" t="e">
        <f aca="false">#REF!</f>
        <v>#REF!</v>
      </c>
      <c r="K50" s="86" t="e">
        <f aca="false">#REF!</f>
        <v>#REF!</v>
      </c>
      <c r="L50" s="86" t="e">
        <f aca="false">#REF!</f>
        <v>#REF!</v>
      </c>
    </row>
    <row r="51" customFormat="false" ht="15" hidden="false" customHeight="false" outlineLevel="0" collapsed="false">
      <c r="A51" s="32" t="n">
        <v>151.277777777778</v>
      </c>
      <c r="B51" s="34" t="n">
        <v>22.5797208538588</v>
      </c>
      <c r="C51" s="38" t="n">
        <v>19.62744</v>
      </c>
      <c r="D51" s="42" t="n">
        <v>20.19916</v>
      </c>
      <c r="E51" s="47" t="n">
        <v>9.9201570621905</v>
      </c>
      <c r="F51" s="33" t="n">
        <v>150</v>
      </c>
      <c r="H51" s="86" t="n">
        <v>2400</v>
      </c>
      <c r="I51" s="86" t="n">
        <v>9.6</v>
      </c>
      <c r="J51" s="86" t="e">
        <f aca="false">#REF!</f>
        <v>#REF!</v>
      </c>
      <c r="K51" s="86" t="e">
        <f aca="false">#REF!</f>
        <v>#REF!</v>
      </c>
      <c r="L51" s="86" t="e">
        <f aca="false">#REF!</f>
        <v>#REF!</v>
      </c>
    </row>
    <row r="52" customFormat="false" ht="15" hidden="false" customHeight="false" outlineLevel="0" collapsed="false">
      <c r="A52" s="32" t="n">
        <v>148.811111111111</v>
      </c>
      <c r="B52" s="34" t="n">
        <v>22.2097208538588</v>
      </c>
      <c r="C52" s="38" t="n">
        <v>19.62744</v>
      </c>
      <c r="D52" s="42" t="n">
        <v>20.19705</v>
      </c>
      <c r="E52" s="47" t="n">
        <v>9.8922546098123</v>
      </c>
      <c r="F52" s="33" t="n">
        <v>150</v>
      </c>
      <c r="H52" s="86" t="n">
        <v>2400</v>
      </c>
      <c r="I52" s="86" t="n">
        <v>12</v>
      </c>
      <c r="J52" s="86" t="e">
        <f aca="false">#REF!</f>
        <v>#REF!</v>
      </c>
      <c r="K52" s="86" t="e">
        <f aca="false">#REF!</f>
        <v>#REF!</v>
      </c>
      <c r="L52" s="86" t="e">
        <f aca="false">#REF!</f>
        <v>#REF!</v>
      </c>
    </row>
    <row r="53" customFormat="false" ht="15" hidden="false" customHeight="false" outlineLevel="0" collapsed="false">
      <c r="A53" s="32" t="n">
        <v>148.785714285714</v>
      </c>
      <c r="B53" s="34" t="n">
        <v>22.2059113300493</v>
      </c>
      <c r="C53" s="38" t="n">
        <v>19.62744</v>
      </c>
      <c r="D53" s="42" t="n">
        <v>20.20868</v>
      </c>
      <c r="E53" s="47" t="n">
        <v>9.7248304068425</v>
      </c>
      <c r="F53" s="33" t="n">
        <v>150</v>
      </c>
      <c r="H53" s="86" t="n">
        <v>2400</v>
      </c>
      <c r="I53" s="86" t="n">
        <v>14.4</v>
      </c>
      <c r="J53" s="86" t="e">
        <f aca="false">#REF!</f>
        <v>#REF!</v>
      </c>
      <c r="K53" s="86" t="e">
        <f aca="false">#REF!</f>
        <v>#REF!</v>
      </c>
      <c r="L53" s="86" t="e">
        <f aca="false">#REF!</f>
        <v>#REF!</v>
      </c>
    </row>
    <row r="54" customFormat="false" ht="15" hidden="false" customHeight="false" outlineLevel="0" collapsed="false">
      <c r="A54" s="32" t="n">
        <v>147.9</v>
      </c>
      <c r="B54" s="34" t="n">
        <v>22.0730541871921</v>
      </c>
      <c r="C54" s="38" t="n">
        <v>19.62744</v>
      </c>
      <c r="D54" s="42" t="n">
        <v>20.23131</v>
      </c>
      <c r="E54" s="47" t="n">
        <v>9.3517898518412</v>
      </c>
      <c r="F54" s="33" t="n">
        <v>150</v>
      </c>
      <c r="H54" s="86" t="n">
        <v>2400</v>
      </c>
      <c r="I54" s="86" t="n">
        <v>16.8</v>
      </c>
      <c r="J54" s="86" t="e">
        <f aca="false">#REF!</f>
        <v>#REF!</v>
      </c>
      <c r="K54" s="86" t="e">
        <f aca="false">#REF!</f>
        <v>#REF!</v>
      </c>
      <c r="L54" s="86" t="e">
        <f aca="false">#REF!</f>
        <v>#REF!</v>
      </c>
    </row>
    <row r="55" customFormat="false" ht="15" hidden="false" customHeight="false" outlineLevel="0" collapsed="false">
      <c r="A55" s="32" t="n">
        <v>30.5</v>
      </c>
      <c r="B55" s="34" t="n">
        <v>36.6171428571429</v>
      </c>
      <c r="C55" s="38" t="n">
        <v>19.59581</v>
      </c>
      <c r="D55" s="42" t="n">
        <v>20.2462</v>
      </c>
      <c r="E55" s="47" t="n">
        <v>11.83949</v>
      </c>
      <c r="F55" s="33" t="n">
        <v>1200</v>
      </c>
      <c r="H55" s="86" t="n">
        <v>2400</v>
      </c>
      <c r="I55" s="86" t="n">
        <v>19.2</v>
      </c>
      <c r="J55" s="86" t="e">
        <f aca="false">#REF!</f>
        <v>#REF!</v>
      </c>
      <c r="K55" s="86" t="e">
        <f aca="false">#REF!</f>
        <v>#REF!</v>
      </c>
      <c r="L55" s="86" t="e">
        <f aca="false">#REF!</f>
        <v>#REF!</v>
      </c>
    </row>
    <row r="56" customFormat="false" ht="15" hidden="false" customHeight="false" outlineLevel="0" collapsed="false">
      <c r="A56" s="32" t="n">
        <v>29.8666666666667</v>
      </c>
      <c r="B56" s="34" t="n">
        <v>36.08</v>
      </c>
      <c r="C56" s="38" t="n">
        <v>19.61758</v>
      </c>
      <c r="D56" s="42" t="n">
        <v>20.24735</v>
      </c>
      <c r="E56" s="47" t="n">
        <v>11.81202</v>
      </c>
      <c r="F56" s="33" t="n">
        <v>1200</v>
      </c>
      <c r="H56" s="86" t="n">
        <v>2400</v>
      </c>
      <c r="I56" s="86" t="n">
        <v>21.6</v>
      </c>
      <c r="J56" s="86" t="e">
        <f aca="false">#REF!</f>
        <v>#REF!</v>
      </c>
      <c r="K56" s="86" t="e">
        <f aca="false">#REF!</f>
        <v>#REF!</v>
      </c>
      <c r="L56" s="86" t="e">
        <f aca="false">#REF!</f>
        <v>#REF!</v>
      </c>
    </row>
    <row r="57" customFormat="false" ht="15" hidden="false" customHeight="false" outlineLevel="0" collapsed="false">
      <c r="A57" s="32" t="n">
        <v>30.25</v>
      </c>
      <c r="B57" s="34" t="n">
        <v>36.49</v>
      </c>
      <c r="C57" s="38" t="n">
        <v>19.60216</v>
      </c>
      <c r="D57" s="42" t="n">
        <v>20.25034</v>
      </c>
      <c r="E57" s="47" t="n">
        <v>11.79894</v>
      </c>
      <c r="F57" s="33" t="n">
        <v>1200</v>
      </c>
    </row>
    <row r="58" customFormat="false" ht="15" hidden="false" customHeight="false" outlineLevel="0" collapsed="false">
      <c r="A58" s="32" t="n">
        <v>29.8666666666667</v>
      </c>
      <c r="B58" s="34" t="n">
        <v>36.0870588235294</v>
      </c>
      <c r="C58" s="38" t="n">
        <v>19.59041</v>
      </c>
      <c r="D58" s="42" t="n">
        <v>20.2411</v>
      </c>
      <c r="E58" s="47" t="n">
        <v>11.86886</v>
      </c>
      <c r="F58" s="33" t="n">
        <v>1200</v>
      </c>
    </row>
    <row r="59" customFormat="false" ht="15" hidden="false" customHeight="false" outlineLevel="0" collapsed="false">
      <c r="A59" s="32" t="n">
        <v>29.76</v>
      </c>
      <c r="B59" s="34" t="n">
        <v>35.904</v>
      </c>
      <c r="C59" s="38" t="n">
        <v>19.61716</v>
      </c>
      <c r="D59" s="42" t="n">
        <v>20.2382</v>
      </c>
      <c r="E59" s="47" t="n">
        <v>11.84648</v>
      </c>
      <c r="F59" s="33" t="n">
        <v>1200</v>
      </c>
    </row>
    <row r="60" customFormat="false" ht="15" hidden="false" customHeight="false" outlineLevel="0" collapsed="false">
      <c r="A60" s="32" t="n">
        <v>29.6</v>
      </c>
      <c r="B60" s="34" t="n">
        <v>35.7333333333333</v>
      </c>
      <c r="C60" s="38" t="n">
        <v>19.57317</v>
      </c>
      <c r="D60" s="42" t="n">
        <v>20.23843</v>
      </c>
      <c r="E60" s="47" t="n">
        <v>11.86433</v>
      </c>
      <c r="F60" s="33" t="n">
        <v>1200</v>
      </c>
    </row>
    <row r="61" customFormat="false" ht="15" hidden="false" customHeight="false" outlineLevel="0" collapsed="false">
      <c r="A61" s="32" t="n">
        <v>29.34</v>
      </c>
      <c r="B61" s="34" t="n">
        <v>35.448</v>
      </c>
      <c r="C61" s="38" t="n">
        <v>19.59593</v>
      </c>
      <c r="D61" s="42" t="n">
        <v>20.23918</v>
      </c>
      <c r="E61" s="47" t="n">
        <v>11.89611</v>
      </c>
      <c r="F61" s="33" t="n">
        <v>1200</v>
      </c>
    </row>
    <row r="62" customFormat="false" ht="15" hidden="false" customHeight="false" outlineLevel="0" collapsed="false">
      <c r="A62" s="32" t="n">
        <v>28.9166666666667</v>
      </c>
      <c r="B62" s="34" t="n">
        <v>31.6890909090909</v>
      </c>
      <c r="C62" s="38" t="n">
        <v>19.61585</v>
      </c>
      <c r="D62" s="42" t="n">
        <v>20.24499</v>
      </c>
      <c r="E62" s="47" t="n">
        <v>10.36537</v>
      </c>
      <c r="F62" s="33" t="n">
        <v>1200</v>
      </c>
    </row>
    <row r="63" customFormat="false" ht="15" hidden="false" customHeight="false" outlineLevel="0" collapsed="false">
      <c r="A63" s="32" t="n">
        <v>29.8</v>
      </c>
      <c r="B63" s="34" t="n">
        <v>32.7</v>
      </c>
      <c r="C63" s="38" t="n">
        <v>19.58854</v>
      </c>
      <c r="D63" s="42" t="n">
        <v>20.23122</v>
      </c>
      <c r="E63" s="47" t="n">
        <v>10.35306</v>
      </c>
      <c r="F63" s="33" t="n">
        <v>1200</v>
      </c>
    </row>
    <row r="64" customFormat="false" ht="15" hidden="false" customHeight="false" outlineLevel="0" collapsed="false">
      <c r="A64" s="32" t="n">
        <v>29.75</v>
      </c>
      <c r="B64" s="34" t="n">
        <v>32.6485714285714</v>
      </c>
      <c r="C64" s="38" t="n">
        <v>19.57763</v>
      </c>
      <c r="D64" s="42" t="n">
        <v>20.23329</v>
      </c>
      <c r="E64" s="47" t="n">
        <v>10.44379</v>
      </c>
      <c r="F64" s="33" t="n">
        <v>1200</v>
      </c>
    </row>
    <row r="65" customFormat="false" ht="15" hidden="false" customHeight="false" outlineLevel="0" collapsed="false">
      <c r="A65" s="32" t="n">
        <v>29.3</v>
      </c>
      <c r="B65" s="34" t="n">
        <v>32.1066666666667</v>
      </c>
      <c r="C65" s="38" t="n">
        <v>19.62902</v>
      </c>
      <c r="D65" s="42" t="n">
        <v>20.22571</v>
      </c>
      <c r="E65" s="47" t="n">
        <v>10.38464</v>
      </c>
      <c r="F65" s="33" t="n">
        <v>1200</v>
      </c>
    </row>
    <row r="66" customFormat="false" ht="24.45" hidden="false" customHeight="false" outlineLevel="0" collapsed="false">
      <c r="A66" s="32" t="n">
        <v>30</v>
      </c>
      <c r="B66" s="34" t="n">
        <v>32.8966666666667</v>
      </c>
      <c r="C66" s="38" t="n">
        <v>19.60015</v>
      </c>
      <c r="D66" s="42" t="n">
        <v>20.23155</v>
      </c>
      <c r="E66" s="47" t="n">
        <v>10.36123</v>
      </c>
      <c r="F66" s="33" t="n">
        <v>1200</v>
      </c>
      <c r="H66" s="82" t="s">
        <v>44</v>
      </c>
      <c r="I66" s="82"/>
      <c r="J66" s="82"/>
      <c r="K66" s="82"/>
      <c r="L66" s="82"/>
    </row>
    <row r="67" customFormat="false" ht="15" hidden="false" customHeight="false" outlineLevel="0" collapsed="false">
      <c r="A67" s="32" t="n">
        <v>30.05</v>
      </c>
      <c r="B67" s="34" t="n">
        <v>32.9854054054054</v>
      </c>
      <c r="C67" s="38" t="n">
        <v>19.60579</v>
      </c>
      <c r="D67" s="42" t="n">
        <v>20.23495</v>
      </c>
      <c r="E67" s="47" t="n">
        <v>10.40718</v>
      </c>
      <c r="F67" s="33" t="n">
        <v>1200</v>
      </c>
      <c r="H67" s="29" t="s">
        <v>36</v>
      </c>
      <c r="I67" s="29" t="s">
        <v>37</v>
      </c>
      <c r="J67" s="29" t="s">
        <v>38</v>
      </c>
      <c r="K67" s="29" t="s">
        <v>39</v>
      </c>
      <c r="L67" s="29" t="s">
        <v>40</v>
      </c>
    </row>
    <row r="68" customFormat="false" ht="15" hidden="false" customHeight="false" outlineLevel="0" collapsed="false">
      <c r="A68" s="32" t="n">
        <v>30.3333333333333</v>
      </c>
      <c r="B68" s="34" t="n">
        <v>33.3057142857143</v>
      </c>
      <c r="C68" s="38" t="n">
        <v>19.60806</v>
      </c>
      <c r="D68" s="42" t="n">
        <v>20.2304</v>
      </c>
      <c r="E68" s="47" t="n">
        <v>10.34678</v>
      </c>
      <c r="F68" s="33" t="n">
        <v>1200</v>
      </c>
      <c r="H68" s="83" t="n">
        <v>150</v>
      </c>
      <c r="I68" s="83" t="n">
        <v>7.5</v>
      </c>
      <c r="J68" s="83" t="e">
        <f aca="false">#REF!</f>
        <v>#REF!</v>
      </c>
      <c r="K68" s="83" t="e">
        <f aca="false">#REF!</f>
        <v>#REF!</v>
      </c>
      <c r="L68" s="83" t="e">
        <f aca="false">#REF!</f>
        <v>#REF!</v>
      </c>
    </row>
    <row r="69" customFormat="false" ht="15" hidden="false" customHeight="false" outlineLevel="0" collapsed="false">
      <c r="A69" s="32" t="n">
        <v>29.95</v>
      </c>
      <c r="B69" s="34" t="n">
        <v>32.8326315789474</v>
      </c>
      <c r="C69" s="38" t="n">
        <v>19.59611</v>
      </c>
      <c r="D69" s="42" t="n">
        <v>20.22809</v>
      </c>
      <c r="E69" s="47" t="n">
        <v>10.35982</v>
      </c>
      <c r="F69" s="33" t="n">
        <v>1200</v>
      </c>
      <c r="H69" s="83" t="n">
        <v>150</v>
      </c>
      <c r="I69" s="83" t="n">
        <v>8.25</v>
      </c>
      <c r="J69" s="83" t="e">
        <f aca="false">#REF!</f>
        <v>#REF!</v>
      </c>
      <c r="K69" s="83" t="e">
        <f aca="false">#REF!</f>
        <v>#REF!</v>
      </c>
      <c r="L69" s="83" t="e">
        <f aca="false">#REF!</f>
        <v>#REF!</v>
      </c>
    </row>
    <row r="70" customFormat="false" ht="15" hidden="false" customHeight="false" outlineLevel="0" collapsed="false">
      <c r="A70" s="32" t="n">
        <v>30.35</v>
      </c>
      <c r="B70" s="34" t="n">
        <v>33.3342857142857</v>
      </c>
      <c r="C70" s="38" t="n">
        <v>19.59056</v>
      </c>
      <c r="D70" s="42" t="n">
        <v>20.23057</v>
      </c>
      <c r="E70" s="47" t="n">
        <v>10.36524</v>
      </c>
      <c r="F70" s="33" t="n">
        <v>1200</v>
      </c>
      <c r="H70" s="83" t="n">
        <v>150</v>
      </c>
      <c r="I70" s="83" t="n">
        <v>9</v>
      </c>
      <c r="J70" s="83" t="e">
        <f aca="false">#REF!</f>
        <v>#REF!</v>
      </c>
      <c r="K70" s="83" t="e">
        <f aca="false">#REF!</f>
        <v>#REF!</v>
      </c>
      <c r="L70" s="83" t="e">
        <f aca="false">#REF!</f>
        <v>#REF!</v>
      </c>
    </row>
    <row r="71" customFormat="false" ht="15" hidden="false" customHeight="false" outlineLevel="0" collapsed="false">
      <c r="A71" s="32" t="n">
        <v>30.15</v>
      </c>
      <c r="B71" s="34" t="n">
        <v>33.225</v>
      </c>
      <c r="C71" s="38" t="n">
        <v>19.56764</v>
      </c>
      <c r="D71" s="42" t="n">
        <v>20.23229</v>
      </c>
      <c r="E71" s="47" t="n">
        <v>10.38941</v>
      </c>
      <c r="F71" s="33" t="n">
        <v>1200</v>
      </c>
      <c r="H71" s="83" t="n">
        <v>150</v>
      </c>
      <c r="I71" s="83" t="n">
        <v>9.75</v>
      </c>
      <c r="J71" s="83" t="e">
        <f aca="false">#REF!</f>
        <v>#REF!</v>
      </c>
      <c r="K71" s="83" t="e">
        <f aca="false">#REF!</f>
        <v>#REF!</v>
      </c>
      <c r="L71" s="83" t="e">
        <f aca="false">#REF!</f>
        <v>#REF!</v>
      </c>
    </row>
    <row r="72" customFormat="false" ht="15" hidden="false" customHeight="false" outlineLevel="0" collapsed="false">
      <c r="A72" s="32" t="n">
        <v>29.5</v>
      </c>
      <c r="B72" s="34" t="n">
        <v>32.3217391304348</v>
      </c>
      <c r="C72" s="38" t="n">
        <v>19.62379</v>
      </c>
      <c r="D72" s="42" t="n">
        <v>20.22665</v>
      </c>
      <c r="E72" s="47" t="n">
        <v>10.33353</v>
      </c>
      <c r="F72" s="33" t="n">
        <v>1200</v>
      </c>
      <c r="H72" s="83" t="n">
        <v>150</v>
      </c>
      <c r="I72" s="83" t="n">
        <v>10.5</v>
      </c>
      <c r="J72" s="83" t="e">
        <f aca="false">#REF!</f>
        <v>#REF!</v>
      </c>
      <c r="K72" s="83" t="e">
        <f aca="false">#REF!</f>
        <v>#REF!</v>
      </c>
      <c r="L72" s="83" t="e">
        <f aca="false">#REF!</f>
        <v>#REF!</v>
      </c>
    </row>
    <row r="73" customFormat="false" ht="15" hidden="false" customHeight="false" outlineLevel="0" collapsed="false">
      <c r="A73" s="50" t="n">
        <v>8.75217826086957</v>
      </c>
      <c r="B73" s="52" t="n">
        <v>21.139231826087</v>
      </c>
      <c r="C73" s="55" t="n">
        <v>19.72725</v>
      </c>
      <c r="D73" s="59" t="n">
        <v>20.08447</v>
      </c>
      <c r="E73" s="47" t="n">
        <v>6.2711565643594</v>
      </c>
      <c r="F73" s="51" t="n">
        <v>2400</v>
      </c>
      <c r="H73" s="83" t="n">
        <v>150</v>
      </c>
      <c r="I73" s="83" t="n">
        <v>11.25</v>
      </c>
      <c r="J73" s="83" t="e">
        <f aca="false">#REF!</f>
        <v>#REF!</v>
      </c>
      <c r="K73" s="83" t="e">
        <f aca="false">#REF!</f>
        <v>#REF!</v>
      </c>
      <c r="L73" s="83" t="e">
        <f aca="false">#REF!</f>
        <v>#REF!</v>
      </c>
    </row>
    <row r="74" customFormat="false" ht="15" hidden="false" customHeight="false" outlineLevel="0" collapsed="false">
      <c r="A74" s="50" t="n">
        <v>7.12938181818182</v>
      </c>
      <c r="B74" s="52" t="n">
        <v>17.2373090909091</v>
      </c>
      <c r="C74" s="55" t="n">
        <v>19.7136</v>
      </c>
      <c r="D74" s="59" t="n">
        <v>20.06959</v>
      </c>
      <c r="E74" s="47" t="n">
        <v>5.2135797926878</v>
      </c>
      <c r="F74" s="51" t="n">
        <v>2400</v>
      </c>
      <c r="H74" s="83" t="n">
        <v>150</v>
      </c>
      <c r="I74" s="83" t="n">
        <v>12</v>
      </c>
      <c r="J74" s="83" t="e">
        <f aca="false">#REF!</f>
        <v>#REF!</v>
      </c>
      <c r="K74" s="83" t="e">
        <f aca="false">#REF!</f>
        <v>#REF!</v>
      </c>
      <c r="L74" s="83" t="e">
        <f aca="false">#REF!</f>
        <v>#REF!</v>
      </c>
    </row>
    <row r="75" customFormat="false" ht="15" hidden="false" customHeight="false" outlineLevel="0" collapsed="false">
      <c r="A75" s="50" t="n">
        <v>7.00304242424242</v>
      </c>
      <c r="B75" s="52" t="n">
        <v>16.9275643181818</v>
      </c>
      <c r="C75" s="55" t="n">
        <v>19.73004</v>
      </c>
      <c r="D75" s="59" t="n">
        <v>20.06352</v>
      </c>
      <c r="E75" s="47" t="n">
        <v>4.6915795030355</v>
      </c>
      <c r="F75" s="51" t="n">
        <v>2400</v>
      </c>
      <c r="H75" s="83" t="n">
        <v>150</v>
      </c>
      <c r="I75" s="83" t="n">
        <v>12.75</v>
      </c>
      <c r="J75" s="83" t="e">
        <f aca="false">#REF!</f>
        <v>#REF!</v>
      </c>
      <c r="K75" s="83" t="e">
        <f aca="false">#REF!</f>
        <v>#REF!</v>
      </c>
      <c r="L75" s="83" t="e">
        <f aca="false">#REF!</f>
        <v>#REF!</v>
      </c>
    </row>
    <row r="76" customFormat="false" ht="15" hidden="false" customHeight="false" outlineLevel="0" collapsed="false">
      <c r="A76" s="50" t="n">
        <v>6.92241818181818</v>
      </c>
      <c r="B76" s="52" t="n">
        <v>16.7132784189723</v>
      </c>
      <c r="C76" s="55" t="n">
        <v>19.72566</v>
      </c>
      <c r="D76" s="59" t="n">
        <v>20.06677</v>
      </c>
      <c r="E76" s="47" t="n">
        <v>4.7642881541932</v>
      </c>
      <c r="F76" s="51" t="n">
        <v>2400</v>
      </c>
      <c r="H76" s="83" t="n">
        <v>150</v>
      </c>
      <c r="I76" s="83" t="n">
        <v>13.5</v>
      </c>
      <c r="J76" s="83" t="e">
        <f aca="false">#REF!</f>
        <v>#REF!</v>
      </c>
      <c r="K76" s="83" t="e">
        <f aca="false">#REF!</f>
        <v>#REF!</v>
      </c>
      <c r="L76" s="83" t="e">
        <f aca="false">#REF!</f>
        <v>#REF!</v>
      </c>
    </row>
    <row r="77" customFormat="false" ht="15" hidden="false" customHeight="false" outlineLevel="0" collapsed="false">
      <c r="A77" s="50" t="n">
        <v>5.0735303030303</v>
      </c>
      <c r="B77" s="52" t="n">
        <v>12.3268687272727</v>
      </c>
      <c r="C77" s="55" t="n">
        <v>19.73343</v>
      </c>
      <c r="D77" s="59" t="n">
        <v>20.04675</v>
      </c>
      <c r="E77" s="47" t="n">
        <v>3.3454697642066</v>
      </c>
      <c r="F77" s="51" t="n">
        <v>2400</v>
      </c>
      <c r="H77" s="83" t="n">
        <v>150</v>
      </c>
      <c r="I77" s="83" t="n">
        <v>14.25</v>
      </c>
      <c r="J77" s="83" t="e">
        <f aca="false">#REF!</f>
        <v>#REF!</v>
      </c>
      <c r="K77" s="83" t="e">
        <f aca="false">#REF!</f>
        <v>#REF!</v>
      </c>
      <c r="L77" s="83" t="e">
        <f aca="false">#REF!</f>
        <v>#REF!</v>
      </c>
    </row>
    <row r="78" customFormat="false" ht="15" hidden="false" customHeight="false" outlineLevel="0" collapsed="false">
      <c r="A78" s="50" t="n">
        <v>5.18846923076923</v>
      </c>
      <c r="B78" s="52" t="n">
        <v>12.5818797022333</v>
      </c>
      <c r="C78" s="55" t="n">
        <v>19.73104</v>
      </c>
      <c r="D78" s="59" t="n">
        <v>20.06346</v>
      </c>
      <c r="E78" s="47" t="n">
        <v>3.2783366562145</v>
      </c>
      <c r="F78" s="51" t="n">
        <v>2400</v>
      </c>
      <c r="H78" s="83" t="n">
        <v>150</v>
      </c>
      <c r="I78" s="83" t="n">
        <v>15</v>
      </c>
      <c r="J78" s="83" t="e">
        <f aca="false">#REF!</f>
        <v>#REF!</v>
      </c>
      <c r="K78" s="83" t="e">
        <f aca="false">#REF!</f>
        <v>#REF!</v>
      </c>
      <c r="L78" s="83" t="e">
        <f aca="false">#REF!</f>
        <v>#REF!</v>
      </c>
    </row>
    <row r="79" customFormat="false" ht="15" hidden="false" customHeight="false" outlineLevel="0" collapsed="false">
      <c r="A79" s="50" t="n">
        <v>5.17140606060606</v>
      </c>
      <c r="B79" s="52" t="n">
        <v>12.5214976223776</v>
      </c>
      <c r="C79" s="55" t="n">
        <v>19.78599</v>
      </c>
      <c r="D79" s="59" t="n">
        <v>20.04315</v>
      </c>
      <c r="E79" s="47" t="n">
        <v>3.6713208703279</v>
      </c>
      <c r="F79" s="51" t="n">
        <v>2400</v>
      </c>
      <c r="H79" s="83" t="n">
        <v>150</v>
      </c>
      <c r="I79" s="83" t="n">
        <v>15.75</v>
      </c>
      <c r="J79" s="83" t="e">
        <f aca="false">#REF!</f>
        <v>#REF!</v>
      </c>
      <c r="K79" s="83" t="e">
        <f aca="false">#REF!</f>
        <v>#REF!</v>
      </c>
      <c r="L79" s="83" t="e">
        <f aca="false">#REF!</f>
        <v>#REF!</v>
      </c>
    </row>
    <row r="80" customFormat="false" ht="15" hidden="false" customHeight="false" outlineLevel="0" collapsed="false">
      <c r="A80" s="50" t="n">
        <v>1.94568823529412</v>
      </c>
      <c r="B80" s="52" t="n">
        <v>4.82612216470588</v>
      </c>
      <c r="C80" s="55" t="n">
        <v>19.73756</v>
      </c>
      <c r="D80" s="59" t="n">
        <v>20.00843</v>
      </c>
      <c r="E80" s="47" t="n">
        <v>0.6627265733391</v>
      </c>
      <c r="F80" s="51" t="n">
        <v>2400</v>
      </c>
      <c r="H80" s="83" t="n">
        <v>150</v>
      </c>
      <c r="I80" s="83" t="n">
        <v>16.5</v>
      </c>
      <c r="J80" s="83" t="e">
        <f aca="false">#REF!</f>
        <v>#REF!</v>
      </c>
      <c r="K80" s="83" t="e">
        <f aca="false">#REF!</f>
        <v>#REF!</v>
      </c>
      <c r="L80" s="83" t="e">
        <f aca="false">#REF!</f>
        <v>#REF!</v>
      </c>
    </row>
    <row r="81" customFormat="false" ht="15" hidden="false" customHeight="false" outlineLevel="0" collapsed="false">
      <c r="A81" s="50" t="n">
        <v>1.97153461538462</v>
      </c>
      <c r="B81" s="52" t="n">
        <v>4.86158021978022</v>
      </c>
      <c r="C81" s="55" t="n">
        <v>19.78919</v>
      </c>
      <c r="D81" s="59" t="n">
        <v>20.00646</v>
      </c>
      <c r="E81" s="47" t="n">
        <v>1.0648279209378</v>
      </c>
      <c r="F81" s="51" t="n">
        <v>2400</v>
      </c>
      <c r="H81" s="83" t="n">
        <v>150</v>
      </c>
      <c r="I81" s="83" t="n">
        <v>17.25</v>
      </c>
      <c r="J81" s="83" t="e">
        <f aca="false">#REF!</f>
        <v>#REF!</v>
      </c>
      <c r="K81" s="83" t="e">
        <f aca="false">#REF!</f>
        <v>#REF!</v>
      </c>
      <c r="L81" s="83" t="e">
        <f aca="false">#REF!</f>
        <v>#REF!</v>
      </c>
    </row>
    <row r="82" customFormat="false" ht="15" hidden="false" customHeight="false" outlineLevel="0" collapsed="false">
      <c r="A82" s="65" t="n">
        <v>2.01797575757576</v>
      </c>
      <c r="B82" s="67" t="n">
        <v>4.94202181818182</v>
      </c>
      <c r="C82" s="71" t="n">
        <v>19.74246</v>
      </c>
      <c r="D82" s="75" t="n">
        <v>20.01233</v>
      </c>
      <c r="E82" s="47" t="n">
        <v>1.0436625537149</v>
      </c>
      <c r="F82" s="66" t="n">
        <v>2400</v>
      </c>
      <c r="H82" s="83" t="n">
        <v>150</v>
      </c>
      <c r="I82" s="83" t="n">
        <v>18</v>
      </c>
      <c r="J82" s="83" t="e">
        <f aca="false">#REF!</f>
        <v>#REF!</v>
      </c>
      <c r="K82" s="83" t="e">
        <f aca="false">#REF!</f>
        <v>#REF!</v>
      </c>
      <c r="L82" s="83" t="e">
        <f aca="false">#REF!</f>
        <v>#REF!</v>
      </c>
    </row>
    <row r="83" customFormat="false" ht="15" hidden="false" customHeight="false" outlineLevel="0" collapsed="false">
      <c r="A83" s="29"/>
      <c r="H83" s="83" t="n">
        <v>150</v>
      </c>
      <c r="I83" s="83" t="n">
        <v>18.75</v>
      </c>
      <c r="J83" s="83" t="e">
        <f aca="false">#REF!</f>
        <v>#REF!</v>
      </c>
      <c r="K83" s="83" t="e">
        <f aca="false">#REF!</f>
        <v>#REF!</v>
      </c>
      <c r="L83" s="83" t="e">
        <f aca="false">#REF!</f>
        <v>#REF!</v>
      </c>
    </row>
    <row r="84" customFormat="false" ht="15" hidden="false" customHeight="false" outlineLevel="0" collapsed="false">
      <c r="A84" s="29"/>
      <c r="H84" s="83" t="n">
        <v>150</v>
      </c>
      <c r="I84" s="83" t="n">
        <v>19.5</v>
      </c>
      <c r="J84" s="83" t="e">
        <f aca="false">#REF!</f>
        <v>#REF!</v>
      </c>
      <c r="K84" s="83" t="e">
        <f aca="false">#REF!</f>
        <v>#REF!</v>
      </c>
      <c r="L84" s="83" t="e">
        <f aca="false">#REF!</f>
        <v>#REF!</v>
      </c>
    </row>
    <row r="85" customFormat="false" ht="15" hidden="false" customHeight="false" outlineLevel="0" collapsed="false">
      <c r="A85" s="29"/>
      <c r="H85" s="83" t="n">
        <v>150</v>
      </c>
      <c r="I85" s="83" t="n">
        <v>20.25</v>
      </c>
      <c r="J85" s="83" t="e">
        <f aca="false">#REF!</f>
        <v>#REF!</v>
      </c>
      <c r="K85" s="83" t="e">
        <f aca="false">#REF!</f>
        <v>#REF!</v>
      </c>
      <c r="L85" s="83" t="e">
        <f aca="false">#REF!</f>
        <v>#REF!</v>
      </c>
    </row>
    <row r="86" customFormat="false" ht="15" hidden="false" customHeight="false" outlineLevel="0" collapsed="false">
      <c r="A86" s="29"/>
      <c r="H86" s="83" t="n">
        <v>150</v>
      </c>
      <c r="I86" s="83" t="n">
        <v>21</v>
      </c>
      <c r="J86" s="83" t="e">
        <f aca="false">#REF!</f>
        <v>#REF!</v>
      </c>
      <c r="K86" s="83" t="e">
        <f aca="false">#REF!</f>
        <v>#REF!</v>
      </c>
      <c r="L86" s="83" t="e">
        <f aca="false">#REF!</f>
        <v>#REF!</v>
      </c>
    </row>
    <row r="87" customFormat="false" ht="15" hidden="false" customHeight="false" outlineLevel="0" collapsed="false">
      <c r="A87" s="29"/>
      <c r="H87" s="83" t="n">
        <v>150</v>
      </c>
      <c r="I87" s="83" t="n">
        <v>21.75</v>
      </c>
      <c r="J87" s="83" t="e">
        <f aca="false">#REF!</f>
        <v>#REF!</v>
      </c>
      <c r="K87" s="83" t="e">
        <f aca="false">#REF!</f>
        <v>#REF!</v>
      </c>
      <c r="L87" s="83" t="e">
        <f aca="false">#REF!</f>
        <v>#REF!</v>
      </c>
    </row>
    <row r="88" customFormat="false" ht="15" hidden="false" customHeight="false" outlineLevel="0" collapsed="false">
      <c r="A88" s="29"/>
      <c r="H88" s="83" t="n">
        <v>150</v>
      </c>
      <c r="I88" s="83" t="n">
        <v>22.5</v>
      </c>
      <c r="J88" s="83" t="e">
        <f aca="false">#REF!</f>
        <v>#REF!</v>
      </c>
      <c r="K88" s="83" t="e">
        <f aca="false">#REF!</f>
        <v>#REF!</v>
      </c>
      <c r="L88" s="83" t="e">
        <f aca="false">#REF!</f>
        <v>#REF!</v>
      </c>
    </row>
    <row r="89" customFormat="false" ht="15" hidden="false" customHeight="false" outlineLevel="0" collapsed="false">
      <c r="A89" s="29"/>
      <c r="H89" s="83" t="n">
        <v>150</v>
      </c>
      <c r="I89" s="83" t="n">
        <v>23.25</v>
      </c>
      <c r="J89" s="83" t="e">
        <f aca="false">#REF!</f>
        <v>#REF!</v>
      </c>
      <c r="K89" s="83" t="e">
        <f aca="false">#REF!</f>
        <v>#REF!</v>
      </c>
      <c r="L89" s="83" t="e">
        <f aca="false">#REF!</f>
        <v>#REF!</v>
      </c>
    </row>
    <row r="90" customFormat="false" ht="15" hidden="false" customHeight="false" outlineLevel="0" collapsed="false">
      <c r="A90" s="29"/>
      <c r="H90" s="83" t="n">
        <v>150</v>
      </c>
      <c r="I90" s="83" t="n">
        <v>24</v>
      </c>
      <c r="J90" s="83" t="e">
        <f aca="false">#REF!</f>
        <v>#REF!</v>
      </c>
      <c r="K90" s="83" t="e">
        <f aca="false">#REF!</f>
        <v>#REF!</v>
      </c>
      <c r="L90" s="83" t="e">
        <f aca="false">#REF!</f>
        <v>#REF!</v>
      </c>
    </row>
    <row r="91" customFormat="false" ht="15" hidden="false" customHeight="false" outlineLevel="0" collapsed="false">
      <c r="A91" s="29"/>
      <c r="H91" s="83" t="n">
        <v>150</v>
      </c>
      <c r="I91" s="83" t="n">
        <v>24.75</v>
      </c>
      <c r="J91" s="83" t="e">
        <f aca="false">#REF!</f>
        <v>#REF!</v>
      </c>
      <c r="K91" s="83" t="e">
        <f aca="false">#REF!</f>
        <v>#REF!</v>
      </c>
      <c r="L91" s="83" t="e">
        <f aca="false">#REF!</f>
        <v>#REF!</v>
      </c>
    </row>
    <row r="92" customFormat="false" ht="15" hidden="false" customHeight="false" outlineLevel="0" collapsed="false">
      <c r="A92" s="29"/>
      <c r="H92" s="83" t="n">
        <v>150</v>
      </c>
      <c r="I92" s="83" t="n">
        <v>25.5</v>
      </c>
      <c r="J92" s="83" t="e">
        <f aca="false">#REF!</f>
        <v>#REF!</v>
      </c>
      <c r="K92" s="83" t="e">
        <f aca="false">#REF!</f>
        <v>#REF!</v>
      </c>
      <c r="L92" s="83" t="e">
        <f aca="false">#REF!</f>
        <v>#REF!</v>
      </c>
    </row>
    <row r="93" customFormat="false" ht="15" hidden="false" customHeight="false" outlineLevel="0" collapsed="false">
      <c r="A93" s="29"/>
      <c r="H93" s="83" t="n">
        <v>150</v>
      </c>
      <c r="I93" s="83" t="n">
        <v>26.25</v>
      </c>
      <c r="J93" s="83" t="e">
        <f aca="false">#REF!</f>
        <v>#REF!</v>
      </c>
      <c r="K93" s="83" t="e">
        <f aca="false">#REF!</f>
        <v>#REF!</v>
      </c>
      <c r="L93" s="83" t="e">
        <f aca="false">#REF!</f>
        <v>#REF!</v>
      </c>
    </row>
    <row r="94" customFormat="false" ht="15" hidden="false" customHeight="false" outlineLevel="0" collapsed="false">
      <c r="A94" s="29"/>
      <c r="H94" s="83" t="n">
        <v>150</v>
      </c>
      <c r="I94" s="83" t="n">
        <v>27</v>
      </c>
      <c r="J94" s="83" t="e">
        <f aca="false">#REF!</f>
        <v>#REF!</v>
      </c>
      <c r="K94" s="83" t="e">
        <f aca="false">#REF!</f>
        <v>#REF!</v>
      </c>
      <c r="L94" s="83" t="e">
        <f aca="false">#REF!</f>
        <v>#REF!</v>
      </c>
    </row>
    <row r="95" customFormat="false" ht="15" hidden="false" customHeight="false" outlineLevel="0" collapsed="false">
      <c r="A95" s="29"/>
      <c r="H95" s="83" t="n">
        <v>150</v>
      </c>
      <c r="I95" s="83" t="n">
        <v>27.75</v>
      </c>
      <c r="J95" s="83" t="e">
        <f aca="false">#REF!</f>
        <v>#REF!</v>
      </c>
      <c r="K95" s="83" t="e">
        <f aca="false">#REF!</f>
        <v>#REF!</v>
      </c>
      <c r="L95" s="83" t="e">
        <f aca="false">#REF!</f>
        <v>#REF!</v>
      </c>
    </row>
    <row r="96" customFormat="false" ht="15" hidden="false" customHeight="false" outlineLevel="0" collapsed="false">
      <c r="A96" s="29"/>
      <c r="H96" s="83" t="n">
        <v>150</v>
      </c>
      <c r="I96" s="83" t="n">
        <v>28.5</v>
      </c>
      <c r="J96" s="83" t="e">
        <f aca="false">#REF!</f>
        <v>#REF!</v>
      </c>
      <c r="K96" s="83" t="e">
        <f aca="false">#REF!</f>
        <v>#REF!</v>
      </c>
      <c r="L96" s="83" t="e">
        <f aca="false">#REF!</f>
        <v>#REF!</v>
      </c>
    </row>
    <row r="97" customFormat="false" ht="15" hidden="false" customHeight="false" outlineLevel="0" collapsed="false">
      <c r="A97" s="29"/>
      <c r="H97" s="83" t="n">
        <v>150</v>
      </c>
      <c r="I97" s="83" t="n">
        <v>29.25</v>
      </c>
      <c r="J97" s="83" t="e">
        <f aca="false">#REF!</f>
        <v>#REF!</v>
      </c>
      <c r="K97" s="83" t="e">
        <f aca="false">#REF!</f>
        <v>#REF!</v>
      </c>
      <c r="L97" s="83" t="e">
        <f aca="false">#REF!</f>
        <v>#REF!</v>
      </c>
    </row>
    <row r="98" customFormat="false" ht="15" hidden="false" customHeight="false" outlineLevel="0" collapsed="false">
      <c r="A98" s="29"/>
      <c r="H98" s="83" t="n">
        <v>150</v>
      </c>
      <c r="I98" s="83" t="n">
        <v>30</v>
      </c>
      <c r="J98" s="83" t="e">
        <f aca="false">#REF!</f>
        <v>#REF!</v>
      </c>
      <c r="K98" s="83" t="e">
        <f aca="false">#REF!</f>
        <v>#REF!</v>
      </c>
      <c r="L98" s="83" t="e">
        <f aca="false">#REF!</f>
        <v>#REF!</v>
      </c>
    </row>
    <row r="99" customFormat="false" ht="15" hidden="false" customHeight="false" outlineLevel="0" collapsed="false">
      <c r="A99" s="29"/>
      <c r="H99" s="83" t="n">
        <v>150</v>
      </c>
      <c r="I99" s="83" t="n">
        <v>30.75</v>
      </c>
      <c r="J99" s="83" t="e">
        <f aca="false">#REF!</f>
        <v>#REF!</v>
      </c>
      <c r="K99" s="83" t="e">
        <f aca="false">#REF!</f>
        <v>#REF!</v>
      </c>
      <c r="L99" s="83" t="e">
        <f aca="false">#REF!</f>
        <v>#REF!</v>
      </c>
    </row>
    <row r="100" customFormat="false" ht="15" hidden="false" customHeight="false" outlineLevel="0" collapsed="false">
      <c r="A100" s="29"/>
      <c r="H100" s="83" t="n">
        <v>150</v>
      </c>
      <c r="I100" s="83" t="n">
        <v>31.5</v>
      </c>
      <c r="J100" s="83" t="e">
        <f aca="false">#REF!</f>
        <v>#REF!</v>
      </c>
      <c r="K100" s="83" t="e">
        <f aca="false">#REF!</f>
        <v>#REF!</v>
      </c>
      <c r="L100" s="83" t="e">
        <f aca="false">#REF!</f>
        <v>#REF!</v>
      </c>
    </row>
    <row r="101" customFormat="false" ht="15" hidden="false" customHeight="false" outlineLevel="0" collapsed="false">
      <c r="A101" s="29"/>
      <c r="H101" s="83" t="n">
        <v>150</v>
      </c>
      <c r="I101" s="83" t="n">
        <v>32.25</v>
      </c>
      <c r="J101" s="83" t="e">
        <f aca="false">#REF!</f>
        <v>#REF!</v>
      </c>
      <c r="K101" s="83" t="e">
        <f aca="false">#REF!</f>
        <v>#REF!</v>
      </c>
      <c r="L101" s="83" t="e">
        <f aca="false">#REF!</f>
        <v>#REF!</v>
      </c>
    </row>
    <row r="102" customFormat="false" ht="15" hidden="false" customHeight="false" outlineLevel="0" collapsed="false">
      <c r="A102" s="29"/>
      <c r="H102" s="83" t="n">
        <v>150</v>
      </c>
      <c r="I102" s="83" t="n">
        <v>33</v>
      </c>
      <c r="J102" s="83" t="e">
        <f aca="false">#REF!</f>
        <v>#REF!</v>
      </c>
      <c r="K102" s="83" t="e">
        <f aca="false">#REF!</f>
        <v>#REF!</v>
      </c>
      <c r="L102" s="83" t="e">
        <f aca="false">#REF!</f>
        <v>#REF!</v>
      </c>
    </row>
    <row r="103" customFormat="false" ht="15" hidden="false" customHeight="false" outlineLevel="0" collapsed="false">
      <c r="A103" s="29"/>
      <c r="H103" s="83" t="n">
        <v>150</v>
      </c>
      <c r="I103" s="83" t="n">
        <v>33.75</v>
      </c>
      <c r="J103" s="83" t="e">
        <f aca="false">#REF!</f>
        <v>#REF!</v>
      </c>
      <c r="K103" s="83" t="e">
        <f aca="false">#REF!</f>
        <v>#REF!</v>
      </c>
      <c r="L103" s="83" t="e">
        <f aca="false">#REF!</f>
        <v>#REF!</v>
      </c>
    </row>
    <row r="104" customFormat="false" ht="15" hidden="false" customHeight="false" outlineLevel="0" collapsed="false">
      <c r="A104" s="29"/>
      <c r="H104" s="83" t="n">
        <v>150</v>
      </c>
      <c r="I104" s="83" t="n">
        <v>34.5</v>
      </c>
      <c r="J104" s="83" t="e">
        <f aca="false">#REF!</f>
        <v>#REF!</v>
      </c>
      <c r="K104" s="83" t="e">
        <f aca="false">#REF!</f>
        <v>#REF!</v>
      </c>
      <c r="L104" s="83" t="e">
        <f aca="false">#REF!</f>
        <v>#REF!</v>
      </c>
    </row>
    <row r="105" customFormat="false" ht="15" hidden="false" customHeight="false" outlineLevel="0" collapsed="false">
      <c r="A105" s="29"/>
      <c r="H105" s="83" t="n">
        <v>150</v>
      </c>
      <c r="I105" s="83" t="n">
        <v>35.25</v>
      </c>
      <c r="J105" s="83" t="e">
        <f aca="false">#REF!</f>
        <v>#REF!</v>
      </c>
      <c r="K105" s="83" t="e">
        <f aca="false">#REF!</f>
        <v>#REF!</v>
      </c>
      <c r="L105" s="83" t="e">
        <f aca="false">#REF!</f>
        <v>#REF!</v>
      </c>
    </row>
    <row r="106" customFormat="false" ht="15" hidden="false" customHeight="false" outlineLevel="0" collapsed="false">
      <c r="A106" s="29"/>
      <c r="H106" s="83" t="n">
        <v>150</v>
      </c>
      <c r="I106" s="83" t="n">
        <v>36</v>
      </c>
      <c r="J106" s="83" t="e">
        <f aca="false">#REF!</f>
        <v>#REF!</v>
      </c>
      <c r="K106" s="83" t="e">
        <f aca="false">#REF!</f>
        <v>#REF!</v>
      </c>
      <c r="L106" s="83" t="e">
        <f aca="false">#REF!</f>
        <v>#REF!</v>
      </c>
    </row>
    <row r="107" customFormat="false" ht="15" hidden="false" customHeight="false" outlineLevel="0" collapsed="false">
      <c r="A107" s="29"/>
      <c r="H107" s="83" t="n">
        <v>150</v>
      </c>
      <c r="I107" s="83" t="n">
        <v>36.75</v>
      </c>
      <c r="J107" s="83" t="e">
        <f aca="false">#REF!</f>
        <v>#REF!</v>
      </c>
      <c r="K107" s="83" t="e">
        <f aca="false">#REF!</f>
        <v>#REF!</v>
      </c>
      <c r="L107" s="83" t="e">
        <f aca="false">#REF!</f>
        <v>#REF!</v>
      </c>
    </row>
    <row r="108" customFormat="false" ht="15" hidden="false" customHeight="false" outlineLevel="0" collapsed="false">
      <c r="A108" s="29"/>
      <c r="H108" s="83" t="n">
        <v>150</v>
      </c>
      <c r="I108" s="83" t="n">
        <v>37.5</v>
      </c>
      <c r="J108" s="83" t="e">
        <f aca="false">#REF!</f>
        <v>#REF!</v>
      </c>
      <c r="K108" s="83" t="e">
        <f aca="false">#REF!</f>
        <v>#REF!</v>
      </c>
      <c r="L108" s="83" t="e">
        <f aca="false">#REF!</f>
        <v>#REF!</v>
      </c>
    </row>
    <row r="109" customFormat="false" ht="15" hidden="false" customHeight="false" outlineLevel="0" collapsed="false">
      <c r="A109" s="29"/>
      <c r="H109" s="85" t="n">
        <v>1200</v>
      </c>
      <c r="I109" s="85" t="n">
        <v>34.8</v>
      </c>
      <c r="J109" s="85" t="e">
        <f aca="false">#REF!</f>
        <v>#REF!</v>
      </c>
      <c r="K109" s="85" t="e">
        <f aca="false">#REF!</f>
        <v>#REF!</v>
      </c>
      <c r="L109" s="85" t="e">
        <f aca="false">#REF!</f>
        <v>#REF!</v>
      </c>
    </row>
    <row r="110" customFormat="false" ht="15" hidden="false" customHeight="false" outlineLevel="0" collapsed="false">
      <c r="A110" s="29"/>
      <c r="H110" s="85" t="n">
        <v>1200</v>
      </c>
      <c r="I110" s="85" t="n">
        <v>35.4</v>
      </c>
      <c r="J110" s="85" t="e">
        <f aca="false">#REF!</f>
        <v>#REF!</v>
      </c>
      <c r="K110" s="85" t="e">
        <f aca="false">#REF!</f>
        <v>#REF!</v>
      </c>
      <c r="L110" s="85" t="e">
        <f aca="false">#REF!</f>
        <v>#REF!</v>
      </c>
    </row>
    <row r="111" customFormat="false" ht="15" hidden="false" customHeight="false" outlineLevel="0" collapsed="false">
      <c r="A111" s="29"/>
      <c r="H111" s="85" t="n">
        <v>1200</v>
      </c>
      <c r="I111" s="85" t="n">
        <v>36</v>
      </c>
      <c r="J111" s="85" t="e">
        <f aca="false">#REF!</f>
        <v>#REF!</v>
      </c>
      <c r="K111" s="85" t="e">
        <f aca="false">#REF!</f>
        <v>#REF!</v>
      </c>
      <c r="L111" s="85" t="e">
        <f aca="false">#REF!</f>
        <v>#REF!</v>
      </c>
    </row>
    <row r="112" customFormat="false" ht="15" hidden="false" customHeight="false" outlineLevel="0" collapsed="false">
      <c r="A112" s="29"/>
      <c r="H112" s="85" t="n">
        <v>1200</v>
      </c>
      <c r="I112" s="85" t="n">
        <v>36.6</v>
      </c>
      <c r="J112" s="85" t="e">
        <f aca="false">#REF!</f>
        <v>#REF!</v>
      </c>
      <c r="K112" s="85" t="e">
        <f aca="false">#REF!</f>
        <v>#REF!</v>
      </c>
      <c r="L112" s="85" t="e">
        <f aca="false">#REF!</f>
        <v>#REF!</v>
      </c>
    </row>
    <row r="113" customFormat="false" ht="15" hidden="false" customHeight="false" outlineLevel="0" collapsed="false">
      <c r="A113" s="29"/>
      <c r="H113" s="85" t="n">
        <v>1200</v>
      </c>
      <c r="I113" s="85" t="n">
        <v>37.2</v>
      </c>
      <c r="J113" s="85" t="e">
        <f aca="false">#REF!</f>
        <v>#REF!</v>
      </c>
      <c r="K113" s="85" t="e">
        <f aca="false">#REF!</f>
        <v>#REF!</v>
      </c>
      <c r="L113" s="85" t="e">
        <f aca="false">#REF!</f>
        <v>#REF!</v>
      </c>
    </row>
    <row r="114" customFormat="false" ht="15" hidden="false" customHeight="false" outlineLevel="0" collapsed="false">
      <c r="A114" s="29"/>
      <c r="H114" s="86" t="n">
        <v>2400</v>
      </c>
      <c r="I114" s="86" t="n">
        <v>4.8</v>
      </c>
      <c r="J114" s="86" t="e">
        <f aca="false">#REF!</f>
        <v>#REF!</v>
      </c>
      <c r="K114" s="86" t="e">
        <f aca="false">#REF!</f>
        <v>#REF!</v>
      </c>
      <c r="L114" s="86" t="e">
        <f aca="false">#REF!</f>
        <v>#REF!</v>
      </c>
    </row>
    <row r="115" customFormat="false" ht="15" hidden="false" customHeight="false" outlineLevel="0" collapsed="false">
      <c r="A115" s="29"/>
      <c r="H115" s="86" t="n">
        <v>2400</v>
      </c>
      <c r="I115" s="86" t="n">
        <v>7.2</v>
      </c>
      <c r="J115" s="86" t="e">
        <f aca="false">#REF!</f>
        <v>#REF!</v>
      </c>
      <c r="K115" s="86" t="e">
        <f aca="false">#REF!</f>
        <v>#REF!</v>
      </c>
      <c r="L115" s="86" t="e">
        <f aca="false">#REF!</f>
        <v>#REF!</v>
      </c>
    </row>
    <row r="116" customFormat="false" ht="15" hidden="false" customHeight="false" outlineLevel="0" collapsed="false">
      <c r="A116" s="29"/>
      <c r="H116" s="86" t="n">
        <v>2400</v>
      </c>
      <c r="I116" s="86" t="n">
        <v>9.6</v>
      </c>
      <c r="J116" s="86" t="e">
        <f aca="false">#REF!</f>
        <v>#REF!</v>
      </c>
      <c r="K116" s="86" t="e">
        <f aca="false">#REF!</f>
        <v>#REF!</v>
      </c>
      <c r="L116" s="86" t="e">
        <f aca="false">#REF!</f>
        <v>#REF!</v>
      </c>
    </row>
    <row r="117" customFormat="false" ht="15" hidden="false" customHeight="false" outlineLevel="0" collapsed="false">
      <c r="A117" s="29"/>
      <c r="H117" s="86" t="n">
        <v>2400</v>
      </c>
      <c r="I117" s="86" t="n">
        <v>12</v>
      </c>
      <c r="J117" s="86" t="e">
        <f aca="false">#REF!</f>
        <v>#REF!</v>
      </c>
      <c r="K117" s="86" t="e">
        <f aca="false">#REF!</f>
        <v>#REF!</v>
      </c>
      <c r="L117" s="86" t="e">
        <f aca="false">#REF!</f>
        <v>#REF!</v>
      </c>
    </row>
    <row r="118" customFormat="false" ht="15" hidden="false" customHeight="false" outlineLevel="0" collapsed="false">
      <c r="A118" s="29"/>
      <c r="H118" s="86" t="n">
        <v>2400</v>
      </c>
      <c r="I118" s="86" t="n">
        <v>14.4</v>
      </c>
      <c r="J118" s="86" t="e">
        <f aca="false">#REF!</f>
        <v>#REF!</v>
      </c>
      <c r="K118" s="86" t="e">
        <f aca="false">#REF!</f>
        <v>#REF!</v>
      </c>
      <c r="L118" s="86" t="e">
        <f aca="false">#REF!</f>
        <v>#REF!</v>
      </c>
    </row>
    <row r="119" customFormat="false" ht="15" hidden="false" customHeight="false" outlineLevel="0" collapsed="false">
      <c r="A119" s="29"/>
      <c r="H119" s="86" t="n">
        <v>2400</v>
      </c>
      <c r="I119" s="86" t="n">
        <v>16.8</v>
      </c>
      <c r="J119" s="86" t="e">
        <f aca="false">#REF!</f>
        <v>#REF!</v>
      </c>
      <c r="K119" s="86" t="e">
        <f aca="false">#REF!</f>
        <v>#REF!</v>
      </c>
      <c r="L119" s="86" t="e">
        <f aca="false">#REF!</f>
        <v>#REF!</v>
      </c>
    </row>
    <row r="120" customFormat="false" ht="15" hidden="false" customHeight="false" outlineLevel="0" collapsed="false">
      <c r="A120" s="29"/>
      <c r="H120" s="86" t="n">
        <v>2400</v>
      </c>
      <c r="I120" s="86" t="n">
        <v>19.2</v>
      </c>
      <c r="J120" s="86" t="e">
        <f aca="false">#REF!</f>
        <v>#REF!</v>
      </c>
      <c r="K120" s="86" t="e">
        <f aca="false">#REF!</f>
        <v>#REF!</v>
      </c>
      <c r="L120" s="86" t="e">
        <f aca="false">#REF!</f>
        <v>#REF!</v>
      </c>
    </row>
    <row r="121" customFormat="false" ht="15" hidden="false" customHeight="false" outlineLevel="0" collapsed="false">
      <c r="A121" s="29"/>
      <c r="H121" s="86" t="n">
        <v>2400</v>
      </c>
      <c r="I121" s="86" t="n">
        <v>21.6</v>
      </c>
      <c r="J121" s="86" t="e">
        <f aca="false">#REF!</f>
        <v>#REF!</v>
      </c>
      <c r="K121" s="86" t="e">
        <f aca="false">#REF!</f>
        <v>#REF!</v>
      </c>
      <c r="L121" s="86" t="e">
        <f aca="false">#REF!</f>
        <v>#REF!</v>
      </c>
    </row>
    <row r="122" customFormat="false" ht="15" hidden="false" customHeight="false" outlineLevel="0" collapsed="false">
      <c r="A122" s="29"/>
    </row>
    <row r="123" customFormat="false" ht="15" hidden="false" customHeight="false" outlineLevel="0" collapsed="false">
      <c r="A123" s="29"/>
    </row>
    <row r="124" customFormat="false" ht="15" hidden="false" customHeight="false" outlineLevel="0" collapsed="false">
      <c r="A124" s="29"/>
    </row>
    <row r="125" customFormat="false" ht="15" hidden="false" customHeight="false" outlineLevel="0" collapsed="false">
      <c r="A125" s="29"/>
    </row>
    <row r="126" customFormat="false" ht="15" hidden="false" customHeight="false" outlineLevel="0" collapsed="false">
      <c r="A126" s="29"/>
    </row>
    <row r="127" customFormat="false" ht="15" hidden="false" customHeight="false" outlineLevel="0" collapsed="false">
      <c r="A127" s="29"/>
    </row>
    <row r="128" customFormat="false" ht="15" hidden="false" customHeight="false" outlineLevel="0" collapsed="false">
      <c r="A128" s="29"/>
    </row>
    <row r="129" customFormat="false" ht="15" hidden="false" customHeight="false" outlineLevel="0" collapsed="false">
      <c r="A129" s="29"/>
    </row>
    <row r="130" customFormat="false" ht="15" hidden="false" customHeight="false" outlineLevel="0" collapsed="false">
      <c r="A130" s="29"/>
    </row>
    <row r="131" customFormat="false" ht="15" hidden="false" customHeight="false" outlineLevel="0" collapsed="false">
      <c r="A131" s="29"/>
    </row>
    <row r="132" customFormat="false" ht="15" hidden="false" customHeight="false" outlineLevel="0" collapsed="false">
      <c r="A132" s="29"/>
    </row>
    <row r="133" customFormat="false" ht="15" hidden="false" customHeight="false" outlineLevel="0" collapsed="false">
      <c r="A133" s="29"/>
    </row>
    <row r="134" customFormat="false" ht="15" hidden="false" customHeight="false" outlineLevel="0" collapsed="false">
      <c r="A134" s="29"/>
    </row>
    <row r="135" customFormat="false" ht="15" hidden="false" customHeight="false" outlineLevel="0" collapsed="false">
      <c r="A135" s="29"/>
    </row>
    <row r="136" customFormat="false" ht="15" hidden="false" customHeight="false" outlineLevel="0" collapsed="false">
      <c r="A136" s="29"/>
    </row>
    <row r="137" customFormat="false" ht="15" hidden="false" customHeight="false" outlineLevel="0" collapsed="false">
      <c r="A137" s="29"/>
    </row>
    <row r="138" customFormat="false" ht="15" hidden="false" customHeight="false" outlineLevel="0" collapsed="false">
      <c r="A138" s="29"/>
    </row>
    <row r="139" customFormat="false" ht="15" hidden="false" customHeight="false" outlineLevel="0" collapsed="false">
      <c r="A139" s="29"/>
    </row>
    <row r="140" customFormat="false" ht="15" hidden="false" customHeight="false" outlineLevel="0" collapsed="false">
      <c r="A140" s="29"/>
    </row>
  </sheetData>
  <mergeCells count="2">
    <mergeCell ref="H1:L1"/>
    <mergeCell ref="H66:L6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8"/>
  <sheetViews>
    <sheetView showFormulas="false" showGridLines="true" showRowColHeaders="true" showZeros="true" rightToLeft="false" tabSelected="false" showOutlineSymbols="true" defaultGridColor="true" view="normal" topLeftCell="E1" colorId="64" zoomScale="65" zoomScaleNormal="65" zoomScalePageLayoutView="100" workbookViewId="0">
      <selection pane="topLeft" activeCell="O30" activeCellId="1" sqref="E4 O30"/>
    </sheetView>
  </sheetViews>
  <sheetFormatPr defaultColWidth="10.5" defaultRowHeight="15" zeroHeight="false" outlineLevelRow="0" outlineLevelCol="0"/>
  <cols>
    <col collapsed="false" customWidth="true" hidden="false" outlineLevel="0" max="2" min="2" style="29" width="14.37"/>
    <col collapsed="false" customWidth="true" hidden="false" outlineLevel="0" max="4" min="4" style="29" width="14.37"/>
    <col collapsed="false" customWidth="true" hidden="false" outlineLevel="0" max="5" min="5" style="29" width="12.58"/>
    <col collapsed="false" customWidth="true" hidden="false" outlineLevel="0" max="7" min="7" style="29" width="14.16"/>
    <col collapsed="false" customWidth="true" hidden="false" outlineLevel="0" max="8" min="8" style="29" width="13.25"/>
    <col collapsed="false" customWidth="true" hidden="false" outlineLevel="0" max="10" min="10" style="29" width="15.42"/>
    <col collapsed="false" customWidth="true" hidden="false" outlineLevel="0" max="11" min="11" style="29" width="12.37"/>
    <col collapsed="false" customWidth="true" hidden="false" outlineLevel="0" max="16" min="16" style="29" width="10.22"/>
    <col collapsed="false" customWidth="true" hidden="false" outlineLevel="0" max="17" min="17" style="29" width="30.85"/>
    <col collapsed="false" customWidth="true" hidden="false" outlineLevel="0" max="18" min="18" style="29" width="17.2"/>
    <col collapsed="false" customWidth="true" hidden="false" outlineLevel="0" max="19" min="19" style="29" width="14.53"/>
    <col collapsed="false" customWidth="true" hidden="false" outlineLevel="0" max="20" min="20" style="29" width="15.24"/>
  </cols>
  <sheetData>
    <row r="1" customFormat="false" ht="24.45" hidden="false" customHeight="false" outlineLevel="0" collapsed="false">
      <c r="A1" s="87" t="s">
        <v>45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customFormat="false" ht="15" hidden="false" customHeight="false" outlineLevel="0" collapsed="false">
      <c r="A2" s="88"/>
      <c r="B2" s="88"/>
      <c r="C2" s="88"/>
      <c r="D2" s="89" t="s">
        <v>46</v>
      </c>
      <c r="E2" s="88"/>
      <c r="F2" s="88"/>
      <c r="G2" s="89" t="s">
        <v>47</v>
      </c>
      <c r="H2" s="88"/>
      <c r="I2" s="88"/>
      <c r="J2" s="89" t="s">
        <v>48</v>
      </c>
      <c r="K2" s="88"/>
      <c r="L2" s="88"/>
    </row>
    <row r="3" customFormat="false" ht="15" hidden="false" customHeight="false" outlineLevel="0" collapsed="false">
      <c r="A3" s="90" t="s">
        <v>49</v>
      </c>
      <c r="B3" s="90" t="s">
        <v>50</v>
      </c>
      <c r="C3" s="88"/>
      <c r="D3" s="90" t="s">
        <v>51</v>
      </c>
      <c r="E3" s="90" t="s">
        <v>52</v>
      </c>
      <c r="F3" s="88"/>
      <c r="G3" s="90" t="s">
        <v>51</v>
      </c>
      <c r="H3" s="90" t="s">
        <v>52</v>
      </c>
      <c r="I3" s="88"/>
      <c r="J3" s="90" t="s">
        <v>51</v>
      </c>
      <c r="K3" s="90" t="s">
        <v>52</v>
      </c>
      <c r="L3" s="88"/>
    </row>
    <row r="4" customFormat="false" ht="15" hidden="false" customHeight="false" outlineLevel="0" collapsed="false">
      <c r="A4" s="29" t="n">
        <v>50</v>
      </c>
      <c r="B4" s="29" t="n">
        <f aca="false">A4*0.000000001*150*1000*1000</f>
        <v>7.5</v>
      </c>
      <c r="C4" s="88"/>
      <c r="D4" s="29" t="n">
        <v>2.8673</v>
      </c>
      <c r="E4" s="29" t="n">
        <v>0.66045</v>
      </c>
      <c r="F4" s="88"/>
      <c r="G4" s="29" t="n">
        <v>3.0418</v>
      </c>
      <c r="H4" s="29" t="n">
        <v>0.74828</v>
      </c>
      <c r="I4" s="88"/>
      <c r="J4" s="29" t="n">
        <v>3.209</v>
      </c>
      <c r="K4" s="29" t="n">
        <v>0.83636</v>
      </c>
      <c r="L4" s="88"/>
    </row>
    <row r="5" customFormat="false" ht="24.45" hidden="false" customHeight="false" outlineLevel="0" collapsed="false">
      <c r="A5" s="29" t="n">
        <v>55</v>
      </c>
      <c r="B5" s="29" t="n">
        <f aca="false">A5*0.000000001*150*1000*1000</f>
        <v>8.25</v>
      </c>
      <c r="C5" s="88"/>
      <c r="D5" s="29" t="n">
        <v>3.1536</v>
      </c>
      <c r="E5" s="29" t="n">
        <v>0.72656</v>
      </c>
      <c r="F5" s="88"/>
      <c r="G5" s="29" t="n">
        <v>3.3455</v>
      </c>
      <c r="H5" s="29" t="n">
        <v>0.82317</v>
      </c>
      <c r="I5" s="88"/>
      <c r="J5" s="29" t="n">
        <v>3.5294</v>
      </c>
      <c r="K5" s="29" t="n">
        <v>0.92003</v>
      </c>
      <c r="L5" s="88"/>
      <c r="O5" s="87"/>
      <c r="P5" s="87"/>
      <c r="Q5" s="87"/>
      <c r="R5" s="87"/>
    </row>
    <row r="6" customFormat="false" ht="29.15" hidden="false" customHeight="false" outlineLevel="0" collapsed="false">
      <c r="A6" s="29" t="n">
        <v>60</v>
      </c>
      <c r="B6" s="29" t="n">
        <f aca="false">A6*0.000000001*150*1000*1000</f>
        <v>9</v>
      </c>
      <c r="C6" s="88"/>
      <c r="D6" s="29" t="n">
        <v>3.4398</v>
      </c>
      <c r="E6" s="29" t="n">
        <v>0.79267</v>
      </c>
      <c r="F6" s="88"/>
      <c r="G6" s="29" t="n">
        <v>3.6491</v>
      </c>
      <c r="H6" s="29" t="n">
        <v>0.89805</v>
      </c>
      <c r="I6" s="88"/>
      <c r="J6" s="29" t="n">
        <v>3.8495</v>
      </c>
      <c r="K6" s="29" t="n">
        <v>1.0037</v>
      </c>
      <c r="L6" s="88"/>
      <c r="O6" s="91" t="s">
        <v>53</v>
      </c>
      <c r="P6" s="91"/>
      <c r="Q6" s="91"/>
      <c r="R6" s="92" t="n">
        <v>2.2E-005</v>
      </c>
      <c r="S6" s="92" t="n">
        <v>2E-006</v>
      </c>
      <c r="T6" s="93" t="s">
        <v>54</v>
      </c>
    </row>
    <row r="7" customFormat="false" ht="29.15" hidden="false" customHeight="false" outlineLevel="0" collapsed="false">
      <c r="A7" s="29" t="n">
        <v>65</v>
      </c>
      <c r="B7" s="29" t="n">
        <f aca="false">A7*0.000000001*150*1000*1000</f>
        <v>9.75</v>
      </c>
      <c r="C7" s="88"/>
      <c r="D7" s="29" t="n">
        <v>3.7259</v>
      </c>
      <c r="E7" s="29" t="n">
        <v>0.85878</v>
      </c>
      <c r="F7" s="88"/>
      <c r="G7" s="29" t="n">
        <v>3.9523</v>
      </c>
      <c r="H7" s="29" t="n">
        <v>0.97293</v>
      </c>
      <c r="I7" s="88"/>
      <c r="J7" s="29" t="n">
        <v>4.1692</v>
      </c>
      <c r="K7" s="29" t="n">
        <v>1.0874</v>
      </c>
      <c r="L7" s="88"/>
      <c r="O7" s="91" t="s">
        <v>55</v>
      </c>
      <c r="P7" s="91"/>
      <c r="Q7" s="91"/>
      <c r="R7" s="92" t="n">
        <v>0.004</v>
      </c>
      <c r="S7" s="93"/>
      <c r="T7" s="93" t="s">
        <v>54</v>
      </c>
    </row>
    <row r="8" customFormat="false" ht="29.15" hidden="false" customHeight="false" outlineLevel="0" collapsed="false">
      <c r="A8" s="29" t="n">
        <v>70</v>
      </c>
      <c r="B8" s="29" t="n">
        <f aca="false">A8*0.000000001*150*1000*1000</f>
        <v>10.5</v>
      </c>
      <c r="C8" s="88"/>
      <c r="D8" s="29" t="n">
        <v>4.0117</v>
      </c>
      <c r="E8" s="29" t="n">
        <v>0.9249</v>
      </c>
      <c r="F8" s="88"/>
      <c r="G8" s="29" t="n">
        <v>4.2553</v>
      </c>
      <c r="H8" s="29" t="n">
        <v>1.0478</v>
      </c>
      <c r="I8" s="88"/>
      <c r="J8" s="29" t="n">
        <v>4.4885</v>
      </c>
      <c r="K8" s="29" t="n">
        <v>1.1712</v>
      </c>
      <c r="L8" s="88"/>
      <c r="O8" s="91" t="s">
        <v>56</v>
      </c>
      <c r="P8" s="91"/>
      <c r="Q8" s="91"/>
      <c r="R8" s="92" t="n">
        <v>0.05</v>
      </c>
      <c r="S8" s="93"/>
      <c r="T8" s="93" t="s">
        <v>54</v>
      </c>
    </row>
    <row r="9" customFormat="false" ht="29.15" hidden="false" customHeight="false" outlineLevel="0" collapsed="false">
      <c r="A9" s="29" t="n">
        <v>75</v>
      </c>
      <c r="B9" s="29" t="n">
        <f aca="false">A9*0.000000001*150*1000*1000</f>
        <v>11.25</v>
      </c>
      <c r="C9" s="88"/>
      <c r="D9" s="29" t="n">
        <v>4.2971</v>
      </c>
      <c r="E9" s="29" t="n">
        <v>0.99104</v>
      </c>
      <c r="F9" s="88"/>
      <c r="G9" s="29" t="n">
        <v>4.5579</v>
      </c>
      <c r="H9" s="29" t="n">
        <v>1.1228</v>
      </c>
      <c r="I9" s="88"/>
      <c r="J9" s="29" t="n">
        <v>4.8077</v>
      </c>
      <c r="K9" s="29" t="n">
        <v>1.255</v>
      </c>
      <c r="L9" s="88"/>
      <c r="O9" s="91" t="s">
        <v>57</v>
      </c>
      <c r="P9" s="91"/>
      <c r="Q9" s="91"/>
      <c r="R9" s="93" t="n">
        <v>0.003</v>
      </c>
      <c r="S9" s="93"/>
      <c r="T9" s="93" t="s">
        <v>58</v>
      </c>
    </row>
    <row r="10" customFormat="false" ht="15" hidden="false" customHeight="false" outlineLevel="0" collapsed="false">
      <c r="A10" s="29" t="n">
        <v>80</v>
      </c>
      <c r="B10" s="29" t="n">
        <f aca="false">A10*0.000000001*150*1000*1000</f>
        <v>12</v>
      </c>
      <c r="C10" s="88"/>
      <c r="D10" s="29" t="n">
        <v>4.5824</v>
      </c>
      <c r="E10" s="29" t="n">
        <v>1.0572</v>
      </c>
      <c r="F10" s="88"/>
      <c r="G10" s="29" t="n">
        <v>4.8604</v>
      </c>
      <c r="H10" s="29" t="n">
        <v>1.1978</v>
      </c>
      <c r="I10" s="88"/>
      <c r="J10" s="29" t="n">
        <v>5.1266</v>
      </c>
      <c r="K10" s="29" t="n">
        <v>1.3389</v>
      </c>
      <c r="L10" s="88"/>
    </row>
    <row r="11" customFormat="false" ht="15" hidden="false" customHeight="false" outlineLevel="0" collapsed="false">
      <c r="A11" s="29" t="n">
        <v>85</v>
      </c>
      <c r="B11" s="29" t="n">
        <f aca="false">A11*0.000000001*150*1000*1000</f>
        <v>12.75</v>
      </c>
      <c r="C11" s="88"/>
      <c r="D11" s="29" t="n">
        <v>4.8674</v>
      </c>
      <c r="E11" s="29" t="n">
        <v>1.1234</v>
      </c>
      <c r="F11" s="88"/>
      <c r="G11" s="29" t="n">
        <v>5.1626</v>
      </c>
      <c r="H11" s="29" t="n">
        <v>1.2728</v>
      </c>
      <c r="I11" s="88"/>
      <c r="J11" s="29" t="n">
        <v>5.4453</v>
      </c>
      <c r="K11" s="29" t="n">
        <v>1.4228</v>
      </c>
      <c r="L11" s="88"/>
    </row>
    <row r="12" customFormat="false" ht="25.6" hidden="false" customHeight="false" outlineLevel="0" collapsed="false">
      <c r="A12" s="29" t="n">
        <v>90</v>
      </c>
      <c r="B12" s="29" t="n">
        <f aca="false">A12*0.000000001*150*1000*1000</f>
        <v>13.5</v>
      </c>
      <c r="C12" s="88"/>
      <c r="D12" s="29" t="n">
        <v>5.1523</v>
      </c>
      <c r="E12" s="29" t="n">
        <v>1.1897</v>
      </c>
      <c r="F12" s="88"/>
      <c r="G12" s="29" t="n">
        <v>5.4646</v>
      </c>
      <c r="H12" s="29" t="n">
        <v>1.3479</v>
      </c>
      <c r="I12" s="88"/>
      <c r="J12" s="29" t="n">
        <v>5.7637</v>
      </c>
      <c r="K12" s="29" t="n">
        <v>1.5067</v>
      </c>
      <c r="L12" s="88"/>
      <c r="O12" s="87" t="s">
        <v>59</v>
      </c>
      <c r="P12" s="87"/>
      <c r="Q12" s="87"/>
      <c r="R12" s="92" t="n">
        <f aca="false">R6/(R7*R8*R9)</f>
        <v>36.6666666666667</v>
      </c>
      <c r="T12" s="94" t="s">
        <v>60</v>
      </c>
    </row>
    <row r="13" customFormat="false" ht="15" hidden="false" customHeight="false" outlineLevel="0" collapsed="false">
      <c r="A13" s="29" t="n">
        <v>95</v>
      </c>
      <c r="B13" s="29" t="n">
        <f aca="false">A13*0.000000001*150*1000*1000</f>
        <v>14.25</v>
      </c>
      <c r="C13" s="88"/>
      <c r="D13" s="29" t="n">
        <v>5.437</v>
      </c>
      <c r="E13" s="29" t="n">
        <v>1.2559</v>
      </c>
      <c r="F13" s="88"/>
      <c r="G13" s="29" t="n">
        <v>5.7665</v>
      </c>
      <c r="H13" s="29" t="n">
        <v>1.4231</v>
      </c>
      <c r="I13" s="88"/>
      <c r="J13" s="29" t="n">
        <v>6.082</v>
      </c>
      <c r="K13" s="29" t="n">
        <v>1.5907</v>
      </c>
      <c r="L13" s="88"/>
    </row>
    <row r="14" customFormat="false" ht="15" hidden="false" customHeight="false" outlineLevel="0" collapsed="false">
      <c r="A14" s="29" t="n">
        <v>100</v>
      </c>
      <c r="B14" s="29" t="n">
        <f aca="false">A14*0.000000001*150*1000*1000</f>
        <v>15</v>
      </c>
      <c r="C14" s="88"/>
      <c r="D14" s="29" t="n">
        <v>5.7216</v>
      </c>
      <c r="E14" s="29" t="n">
        <v>1.3223</v>
      </c>
      <c r="F14" s="88"/>
      <c r="G14" s="29" t="n">
        <v>6.0682</v>
      </c>
      <c r="H14" s="29" t="n">
        <v>1.4982</v>
      </c>
      <c r="I14" s="88"/>
      <c r="J14" s="29" t="n">
        <v>6.4002</v>
      </c>
      <c r="K14" s="29" t="n">
        <v>1.6748</v>
      </c>
      <c r="L14" s="88"/>
    </row>
    <row r="15" customFormat="false" ht="15" hidden="false" customHeight="false" outlineLevel="0" collapsed="false">
      <c r="A15" s="29" t="n">
        <v>105</v>
      </c>
      <c r="B15" s="29" t="n">
        <f aca="false">A15*0.000000001*150*1000*1000</f>
        <v>15.75</v>
      </c>
      <c r="C15" s="88"/>
      <c r="D15" s="29" t="n">
        <v>6.006</v>
      </c>
      <c r="E15" s="29" t="n">
        <v>1.3886</v>
      </c>
      <c r="F15" s="88"/>
      <c r="G15" s="29" t="n">
        <v>6.3698</v>
      </c>
      <c r="H15" s="29" t="n">
        <v>1.5735</v>
      </c>
      <c r="I15" s="88"/>
      <c r="J15" s="29" t="n">
        <v>6.7184</v>
      </c>
      <c r="K15" s="29" t="n">
        <v>1.7589</v>
      </c>
      <c r="L15" s="88"/>
    </row>
    <row r="16" customFormat="false" ht="24.45" hidden="false" customHeight="false" outlineLevel="0" collapsed="false">
      <c r="A16" s="29" t="n">
        <v>110</v>
      </c>
      <c r="B16" s="29" t="n">
        <f aca="false">A16*0.000000001*150*1000*1000</f>
        <v>16.5</v>
      </c>
      <c r="C16" s="88"/>
      <c r="D16" s="29" t="n">
        <v>6.2903</v>
      </c>
      <c r="E16" s="29" t="n">
        <v>1.455</v>
      </c>
      <c r="F16" s="88"/>
      <c r="G16" s="29" t="n">
        <v>6.6715</v>
      </c>
      <c r="H16" s="29" t="n">
        <v>1.6487</v>
      </c>
      <c r="I16" s="88"/>
      <c r="J16" s="29" t="n">
        <v>7.0367</v>
      </c>
      <c r="K16" s="29" t="n">
        <v>1.843</v>
      </c>
      <c r="L16" s="88"/>
      <c r="O16" s="87" t="s">
        <v>61</v>
      </c>
      <c r="P16" s="87"/>
      <c r="Q16" s="87"/>
      <c r="R16" s="93" t="n">
        <v>6.96</v>
      </c>
      <c r="S16" s="93"/>
      <c r="T16" s="93" t="s">
        <v>62</v>
      </c>
    </row>
    <row r="17" customFormat="false" ht="15" hidden="false" customHeight="false" outlineLevel="0" collapsed="false">
      <c r="A17" s="29" t="n">
        <v>115</v>
      </c>
      <c r="B17" s="29" t="n">
        <f aca="false">A17*0.000000001*150*1000*1000</f>
        <v>17.25</v>
      </c>
      <c r="C17" s="88"/>
      <c r="D17" s="29" t="n">
        <v>6.5746</v>
      </c>
      <c r="E17" s="29" t="n">
        <v>1.5214</v>
      </c>
      <c r="F17" s="88"/>
      <c r="G17" s="29" t="n">
        <v>6.9731</v>
      </c>
      <c r="H17" s="29" t="n">
        <v>1.724</v>
      </c>
      <c r="I17" s="88"/>
      <c r="J17" s="29" t="n">
        <v>7.3549</v>
      </c>
      <c r="K17" s="29" t="n">
        <v>1.9272</v>
      </c>
      <c r="L17" s="88"/>
    </row>
    <row r="18" customFormat="false" ht="15" hidden="false" customHeight="false" outlineLevel="0" collapsed="false">
      <c r="A18" s="29" t="n">
        <v>120</v>
      </c>
      <c r="B18" s="29" t="n">
        <f aca="false">A18*0.000000001*150*1000*1000</f>
        <v>18</v>
      </c>
      <c r="C18" s="88"/>
      <c r="D18" s="29" t="n">
        <v>6.859</v>
      </c>
      <c r="E18" s="29" t="n">
        <v>1.5879</v>
      </c>
      <c r="F18" s="88"/>
      <c r="G18" s="29" t="n">
        <v>7.2747</v>
      </c>
      <c r="H18" s="29" t="n">
        <v>1.7993</v>
      </c>
      <c r="I18" s="88"/>
      <c r="J18" s="29" t="n">
        <v>7.6731</v>
      </c>
      <c r="K18" s="29" t="n">
        <v>2.0114</v>
      </c>
      <c r="L18" s="88"/>
    </row>
    <row r="19" customFormat="false" ht="15" hidden="false" customHeight="false" outlineLevel="0" collapsed="false">
      <c r="A19" s="29" t="n">
        <v>125</v>
      </c>
      <c r="B19" s="29" t="n">
        <f aca="false">A19*0.000000001*150*1000*1000</f>
        <v>18.75</v>
      </c>
      <c r="C19" s="88"/>
      <c r="D19" s="29" t="n">
        <v>7.1433</v>
      </c>
      <c r="E19" s="29" t="n">
        <v>1.6544</v>
      </c>
      <c r="F19" s="88"/>
      <c r="G19" s="29" t="n">
        <v>7.5764</v>
      </c>
      <c r="H19" s="29" t="n">
        <v>1.8747</v>
      </c>
      <c r="I19" s="88"/>
      <c r="J19" s="29" t="n">
        <v>7.9912</v>
      </c>
      <c r="K19" s="29" t="n">
        <v>2.0957</v>
      </c>
      <c r="L19" s="88"/>
    </row>
    <row r="20" customFormat="false" ht="25.6" hidden="false" customHeight="false" outlineLevel="0" collapsed="false">
      <c r="A20" s="29" t="n">
        <v>130</v>
      </c>
      <c r="B20" s="29" t="n">
        <f aca="false">A20*0.000000001*150*1000*1000</f>
        <v>19.5</v>
      </c>
      <c r="C20" s="88"/>
      <c r="D20" s="29" t="n">
        <v>7.4276</v>
      </c>
      <c r="E20" s="29" t="n">
        <v>1.7209</v>
      </c>
      <c r="F20" s="88"/>
      <c r="G20" s="29" t="n">
        <v>7.8779</v>
      </c>
      <c r="H20" s="29" t="n">
        <v>1.95</v>
      </c>
      <c r="I20" s="88"/>
      <c r="J20" s="29" t="n">
        <v>8.309</v>
      </c>
      <c r="K20" s="29" t="n">
        <v>2.1799</v>
      </c>
      <c r="L20" s="88"/>
      <c r="O20" s="87" t="s">
        <v>63</v>
      </c>
      <c r="P20" s="87"/>
      <c r="Q20" s="87" t="e">
        <f aca="false">'f29 simulations'!R16/R13</f>
        <v>#DIV/0!</v>
      </c>
      <c r="R20" s="94" t="n">
        <f aca="false">R12/'f37 simulations'!R9</f>
        <v>2.75</v>
      </c>
    </row>
    <row r="21" customFormat="false" ht="15" hidden="false" customHeight="false" outlineLevel="0" collapsed="false">
      <c r="A21" s="29" t="n">
        <v>135</v>
      </c>
      <c r="B21" s="29" t="n">
        <f aca="false">A21*0.000000001*150*1000*1000</f>
        <v>20.25</v>
      </c>
      <c r="C21" s="88"/>
      <c r="D21" s="29" t="n">
        <v>7.7119</v>
      </c>
      <c r="E21" s="29" t="n">
        <v>1.7874</v>
      </c>
      <c r="F21" s="88"/>
      <c r="G21" s="29" t="n">
        <v>8.1793</v>
      </c>
      <c r="H21" s="29" t="n">
        <v>2.0254</v>
      </c>
      <c r="I21" s="88"/>
      <c r="J21" s="29" t="n">
        <v>8.6272</v>
      </c>
      <c r="K21" s="29" t="n">
        <v>2.2642</v>
      </c>
      <c r="L21" s="88"/>
    </row>
    <row r="22" customFormat="false" ht="15" hidden="false" customHeight="false" outlineLevel="0" collapsed="false">
      <c r="A22" s="29" t="n">
        <v>140</v>
      </c>
      <c r="B22" s="29" t="n">
        <f aca="false">A22*0.000000001*150*1000*1000</f>
        <v>21</v>
      </c>
      <c r="C22" s="88"/>
      <c r="D22" s="29" t="n">
        <v>7.9962</v>
      </c>
      <c r="E22" s="29" t="n">
        <v>1.8539</v>
      </c>
      <c r="F22" s="88"/>
      <c r="G22" s="29" t="n">
        <v>8.4803</v>
      </c>
      <c r="H22" s="29" t="n">
        <v>2.1009</v>
      </c>
      <c r="I22" s="88"/>
      <c r="J22" s="29" t="n">
        <v>8.9444</v>
      </c>
      <c r="K22" s="29" t="n">
        <v>2.3485</v>
      </c>
      <c r="L22" s="88"/>
    </row>
    <row r="23" customFormat="false" ht="15" hidden="false" customHeight="false" outlineLevel="0" collapsed="false">
      <c r="A23" s="29" t="n">
        <v>145</v>
      </c>
      <c r="B23" s="29" t="n">
        <f aca="false">A23*0.000000001*150*1000*1000</f>
        <v>21.75</v>
      </c>
      <c r="C23" s="88"/>
      <c r="D23" s="29" t="n">
        <v>8.2801</v>
      </c>
      <c r="E23" s="29" t="n">
        <v>1.9205</v>
      </c>
      <c r="F23" s="88"/>
      <c r="G23" s="29" t="n">
        <v>8.7819</v>
      </c>
      <c r="H23" s="29" t="n">
        <v>2.1763</v>
      </c>
      <c r="I23" s="88"/>
      <c r="J23" s="29" t="n">
        <v>9.2613</v>
      </c>
      <c r="K23" s="29" t="n">
        <v>2.4329</v>
      </c>
      <c r="L23" s="88"/>
    </row>
    <row r="24" customFormat="false" ht="15" hidden="false" customHeight="false" outlineLevel="0" collapsed="false">
      <c r="A24" s="29" t="n">
        <v>150</v>
      </c>
      <c r="B24" s="29" t="n">
        <f aca="false">A24*0.000000001*150*1000*1000</f>
        <v>22.5</v>
      </c>
      <c r="C24" s="88"/>
      <c r="D24" s="29" t="n">
        <v>8.5638</v>
      </c>
      <c r="E24" s="29" t="n">
        <v>1.9871</v>
      </c>
      <c r="F24" s="88"/>
      <c r="G24" s="29" t="n">
        <v>9.0824</v>
      </c>
      <c r="H24" s="29" t="n">
        <v>2.2518</v>
      </c>
      <c r="I24" s="88"/>
      <c r="J24" s="29" t="n">
        <v>9.5779</v>
      </c>
      <c r="K24" s="29" t="n">
        <v>2.5174</v>
      </c>
      <c r="L24" s="88"/>
    </row>
    <row r="25" customFormat="false" ht="15" hidden="false" customHeight="false" outlineLevel="0" collapsed="false">
      <c r="A25" s="29" t="n">
        <v>155</v>
      </c>
      <c r="B25" s="29" t="n">
        <f aca="false">A25*0.000000001*150*1000*1000</f>
        <v>23.25</v>
      </c>
      <c r="C25" s="88"/>
      <c r="D25" s="29" t="n">
        <v>8.848</v>
      </c>
      <c r="E25" s="29" t="n">
        <v>2.0537</v>
      </c>
      <c r="F25" s="88"/>
      <c r="G25" s="29" t="n">
        <v>9.3827</v>
      </c>
      <c r="H25" s="29" t="n">
        <v>2.3273</v>
      </c>
      <c r="I25" s="88"/>
      <c r="J25" s="29" t="n">
        <v>9.8945</v>
      </c>
      <c r="K25" s="29" t="n">
        <v>2.6019</v>
      </c>
      <c r="L25" s="88"/>
    </row>
    <row r="26" customFormat="false" ht="15" hidden="false" customHeight="false" outlineLevel="0" collapsed="false">
      <c r="A26" s="29" t="n">
        <v>160</v>
      </c>
      <c r="B26" s="29" t="n">
        <f aca="false">A26*0.000000001*150*1000*1000</f>
        <v>24</v>
      </c>
      <c r="C26" s="88"/>
      <c r="D26" s="29" t="n">
        <v>9.1313</v>
      </c>
      <c r="E26" s="29" t="n">
        <v>2.1204</v>
      </c>
      <c r="F26" s="88"/>
      <c r="G26" s="29" t="n">
        <v>9.6827</v>
      </c>
      <c r="H26" s="29" t="n">
        <v>2.4029</v>
      </c>
      <c r="I26" s="88"/>
      <c r="J26" s="29" t="n">
        <v>10.211</v>
      </c>
      <c r="K26" s="29" t="n">
        <v>2.6864</v>
      </c>
      <c r="L26" s="88"/>
    </row>
    <row r="27" customFormat="false" ht="15" hidden="false" customHeight="false" outlineLevel="0" collapsed="false">
      <c r="A27" s="29" t="n">
        <v>165</v>
      </c>
      <c r="B27" s="29" t="n">
        <f aca="false">A27*0.000000001*150*1000*1000</f>
        <v>24.75</v>
      </c>
      <c r="C27" s="88"/>
      <c r="D27" s="29" t="n">
        <v>9.4143</v>
      </c>
      <c r="E27" s="29" t="n">
        <v>2.1871</v>
      </c>
      <c r="F27" s="88"/>
      <c r="G27" s="29" t="n">
        <v>9.9829</v>
      </c>
      <c r="H27" s="29" t="n">
        <v>2.4786</v>
      </c>
      <c r="I27" s="88"/>
      <c r="J27" s="29" t="n">
        <v>10.528</v>
      </c>
      <c r="K27" s="29" t="n">
        <v>2.771</v>
      </c>
      <c r="L27" s="88"/>
    </row>
    <row r="28" customFormat="false" ht="15" hidden="false" customHeight="false" outlineLevel="0" collapsed="false">
      <c r="A28" s="29" t="n">
        <v>170</v>
      </c>
      <c r="B28" s="29" t="n">
        <f aca="false">A28*0.000000001*150*1000*1000</f>
        <v>25.5</v>
      </c>
      <c r="C28" s="88"/>
      <c r="D28" s="29" t="n">
        <v>9.6971</v>
      </c>
      <c r="E28" s="29" t="n">
        <v>2.2538</v>
      </c>
      <c r="F28" s="88"/>
      <c r="G28" s="29" t="n">
        <v>10.283</v>
      </c>
      <c r="H28" s="29" t="n">
        <v>2.5542</v>
      </c>
      <c r="I28" s="88"/>
      <c r="J28" s="29" t="n">
        <v>10.845</v>
      </c>
      <c r="K28" s="29" t="n">
        <v>2.8556</v>
      </c>
      <c r="L28" s="88"/>
    </row>
    <row r="29" customFormat="false" ht="15" hidden="false" customHeight="false" outlineLevel="0" collapsed="false">
      <c r="A29" s="29" t="n">
        <v>175</v>
      </c>
      <c r="B29" s="29" t="n">
        <f aca="false">A29*0.000000001*150*1000*1000</f>
        <v>26.25</v>
      </c>
      <c r="C29" s="88"/>
      <c r="D29" s="29" t="n">
        <v>9.9801</v>
      </c>
      <c r="E29" s="29" t="n">
        <v>2.3206</v>
      </c>
      <c r="F29" s="88"/>
      <c r="G29" s="29" t="n">
        <v>10.583</v>
      </c>
      <c r="H29" s="29" t="n">
        <v>2.6299</v>
      </c>
      <c r="I29" s="88"/>
      <c r="J29" s="29" t="n">
        <v>11.161</v>
      </c>
      <c r="K29" s="29" t="n">
        <v>2.9402</v>
      </c>
      <c r="L29" s="88"/>
    </row>
    <row r="30" customFormat="false" ht="15" hidden="false" customHeight="false" outlineLevel="0" collapsed="false">
      <c r="A30" s="29" t="n">
        <v>180</v>
      </c>
      <c r="B30" s="29" t="n">
        <f aca="false">A30*0.000000001*150*1000*1000</f>
        <v>27</v>
      </c>
      <c r="C30" s="88"/>
      <c r="D30" s="29" t="n">
        <v>10.263</v>
      </c>
      <c r="E30" s="29" t="n">
        <v>2.3874</v>
      </c>
      <c r="F30" s="88"/>
      <c r="G30" s="29" t="n">
        <v>10.884</v>
      </c>
      <c r="H30" s="29" t="n">
        <v>2.7056</v>
      </c>
      <c r="I30" s="88"/>
      <c r="J30" s="29" t="n">
        <v>11.478</v>
      </c>
      <c r="K30" s="29" t="n">
        <v>3.0248</v>
      </c>
      <c r="L30" s="88"/>
    </row>
    <row r="31" customFormat="false" ht="15" hidden="false" customHeight="false" outlineLevel="0" collapsed="false">
      <c r="A31" s="29" t="n">
        <v>185</v>
      </c>
      <c r="B31" s="29" t="n">
        <f aca="false">A31*0.000000001*150*1000*1000</f>
        <v>27.75</v>
      </c>
      <c r="C31" s="88"/>
      <c r="D31" s="29" t="n">
        <v>10.546</v>
      </c>
      <c r="E31" s="29" t="n">
        <v>2.4542</v>
      </c>
      <c r="F31" s="88"/>
      <c r="G31" s="29" t="n">
        <v>11.184</v>
      </c>
      <c r="H31" s="29" t="n">
        <v>2.7814</v>
      </c>
      <c r="I31" s="88"/>
      <c r="J31" s="29" t="n">
        <v>11.795</v>
      </c>
      <c r="K31" s="29" t="n">
        <v>3.1095</v>
      </c>
      <c r="L31" s="88"/>
    </row>
    <row r="32" customFormat="false" ht="15" hidden="false" customHeight="false" outlineLevel="0" collapsed="false">
      <c r="A32" s="29" t="n">
        <v>190</v>
      </c>
      <c r="B32" s="29" t="n">
        <f aca="false">A32*0.000000001*150*1000*1000</f>
        <v>28.5</v>
      </c>
      <c r="C32" s="88"/>
      <c r="D32" s="29" t="n">
        <v>10.829</v>
      </c>
      <c r="E32" s="29" t="n">
        <v>2.5211</v>
      </c>
      <c r="F32" s="88"/>
      <c r="G32" s="29" t="n">
        <v>11.484</v>
      </c>
      <c r="H32" s="29" t="n">
        <v>2.8571</v>
      </c>
      <c r="I32" s="88"/>
      <c r="J32" s="29" t="n">
        <v>12.111</v>
      </c>
      <c r="K32" s="29" t="n">
        <v>3.1942</v>
      </c>
      <c r="L32" s="88"/>
    </row>
    <row r="33" customFormat="false" ht="15" hidden="false" customHeight="false" outlineLevel="0" collapsed="false">
      <c r="A33" s="29" t="n">
        <v>195</v>
      </c>
      <c r="B33" s="29" t="n">
        <f aca="false">A33*0.000000001*150*1000*1000</f>
        <v>29.25</v>
      </c>
      <c r="C33" s="88"/>
      <c r="D33" s="29" t="n">
        <v>11.112</v>
      </c>
      <c r="E33" s="29" t="n">
        <v>2.588</v>
      </c>
      <c r="F33" s="88"/>
      <c r="G33" s="29" t="n">
        <v>11.784</v>
      </c>
      <c r="H33" s="29" t="n">
        <v>2.9329</v>
      </c>
      <c r="I33" s="88"/>
      <c r="J33" s="29" t="n">
        <v>12.428</v>
      </c>
      <c r="K33" s="29" t="n">
        <v>3.2789</v>
      </c>
      <c r="L33" s="88"/>
    </row>
    <row r="34" customFormat="false" ht="15" hidden="false" customHeight="false" outlineLevel="0" collapsed="false">
      <c r="A34" s="29" t="n">
        <v>200</v>
      </c>
      <c r="B34" s="29" t="n">
        <f aca="false">A34*0.000000001*150*1000*1000</f>
        <v>30</v>
      </c>
      <c r="C34" s="88"/>
      <c r="D34" s="29" t="n">
        <v>11.395</v>
      </c>
      <c r="E34" s="29" t="n">
        <v>2.6549</v>
      </c>
      <c r="F34" s="88"/>
      <c r="G34" s="29" t="n">
        <v>12.084</v>
      </c>
      <c r="H34" s="29" t="n">
        <v>3.0087</v>
      </c>
      <c r="I34" s="88"/>
      <c r="J34" s="29" t="n">
        <v>12.744</v>
      </c>
      <c r="K34" s="29" t="n">
        <v>3.3637</v>
      </c>
      <c r="L34" s="88"/>
    </row>
    <row r="35" customFormat="false" ht="15" hidden="false" customHeight="false" outlineLevel="0" collapsed="false">
      <c r="A35" s="29" t="n">
        <v>205</v>
      </c>
      <c r="B35" s="29" t="n">
        <f aca="false">A35*0.000000001*150*1000*1000</f>
        <v>30.75</v>
      </c>
      <c r="C35" s="88"/>
      <c r="D35" s="29" t="n">
        <v>11.678</v>
      </c>
      <c r="E35" s="29" t="n">
        <v>2.7218</v>
      </c>
      <c r="F35" s="88"/>
      <c r="G35" s="29" t="n">
        <v>12.384</v>
      </c>
      <c r="H35" s="29" t="n">
        <v>3.0846</v>
      </c>
      <c r="I35" s="88"/>
      <c r="J35" s="29" t="n">
        <v>13.06</v>
      </c>
      <c r="K35" s="29" t="n">
        <v>3.4485</v>
      </c>
      <c r="L35" s="88"/>
    </row>
    <row r="36" customFormat="false" ht="15" hidden="false" customHeight="false" outlineLevel="0" collapsed="false">
      <c r="A36" s="29" t="n">
        <v>210</v>
      </c>
      <c r="B36" s="29" t="n">
        <f aca="false">A36*0.000000001*150*1000*1000</f>
        <v>31.5</v>
      </c>
      <c r="C36" s="88"/>
      <c r="D36" s="29" t="n">
        <v>11.961</v>
      </c>
      <c r="E36" s="29" t="n">
        <v>2.7887</v>
      </c>
      <c r="F36" s="88"/>
      <c r="G36" s="29" t="n">
        <v>12.684</v>
      </c>
      <c r="H36" s="29" t="n">
        <v>3.1604</v>
      </c>
      <c r="I36" s="88"/>
      <c r="J36" s="29" t="n">
        <v>13.375</v>
      </c>
      <c r="K36" s="29" t="n">
        <v>3.5333</v>
      </c>
      <c r="L36" s="88"/>
    </row>
    <row r="37" customFormat="false" ht="15" hidden="false" customHeight="false" outlineLevel="0" collapsed="false">
      <c r="A37" s="29" t="n">
        <v>215</v>
      </c>
      <c r="B37" s="29" t="n">
        <f aca="false">A37*0.000000001*150*1000*1000</f>
        <v>32.25</v>
      </c>
      <c r="C37" s="88"/>
      <c r="D37" s="29" t="n">
        <v>12.244</v>
      </c>
      <c r="E37" s="29" t="n">
        <v>2.8557</v>
      </c>
      <c r="F37" s="88"/>
      <c r="G37" s="29" t="n">
        <v>12.983</v>
      </c>
      <c r="H37" s="29" t="n">
        <v>3.2363</v>
      </c>
      <c r="I37" s="88"/>
      <c r="J37" s="29" t="n">
        <v>13.691</v>
      </c>
      <c r="K37" s="29" t="n">
        <v>3.6181</v>
      </c>
      <c r="L37" s="88"/>
    </row>
    <row r="38" customFormat="false" ht="15" hidden="false" customHeight="false" outlineLevel="0" collapsed="false">
      <c r="A38" s="29" t="n">
        <v>220</v>
      </c>
      <c r="B38" s="29" t="n">
        <f aca="false">A38*0.000000001*150*1000*1000</f>
        <v>33</v>
      </c>
      <c r="C38" s="88"/>
      <c r="D38" s="29" t="n">
        <v>12.526</v>
      </c>
      <c r="E38" s="29" t="n">
        <v>2.9227</v>
      </c>
      <c r="F38" s="88"/>
      <c r="G38" s="29" t="n">
        <v>13.283</v>
      </c>
      <c r="H38" s="29" t="n">
        <v>3.3123</v>
      </c>
      <c r="I38" s="88"/>
      <c r="J38" s="29" t="n">
        <v>14.007</v>
      </c>
      <c r="K38" s="29" t="n">
        <v>3.703</v>
      </c>
      <c r="L38" s="88"/>
    </row>
    <row r="39" customFormat="false" ht="15" hidden="false" customHeight="false" outlineLevel="0" collapsed="false">
      <c r="A39" s="29" t="n">
        <v>225</v>
      </c>
      <c r="B39" s="29" t="n">
        <f aca="false">A39*0.000000001*150*1000*1000</f>
        <v>33.75</v>
      </c>
      <c r="C39" s="88"/>
      <c r="D39" s="29" t="n">
        <v>12.809</v>
      </c>
      <c r="E39" s="29" t="n">
        <v>2.9897</v>
      </c>
      <c r="F39" s="88"/>
      <c r="G39" s="29" t="n">
        <v>13.582</v>
      </c>
      <c r="H39" s="29" t="n">
        <v>3.3882</v>
      </c>
      <c r="I39" s="88"/>
      <c r="J39" s="29" t="n">
        <v>14.322</v>
      </c>
      <c r="K39" s="29" t="n">
        <v>3.7879</v>
      </c>
      <c r="L39" s="88"/>
    </row>
    <row r="40" customFormat="false" ht="15" hidden="false" customHeight="false" outlineLevel="0" collapsed="false">
      <c r="A40" s="29" t="n">
        <v>230</v>
      </c>
      <c r="B40" s="29" t="n">
        <f aca="false">A40*0.000000001*150*1000*1000</f>
        <v>34.5</v>
      </c>
      <c r="C40" s="88"/>
      <c r="D40" s="29" t="n">
        <v>13.091</v>
      </c>
      <c r="E40" s="29" t="n">
        <v>3.0567</v>
      </c>
      <c r="F40" s="88"/>
      <c r="G40" s="29" t="n">
        <v>13.881</v>
      </c>
      <c r="H40" s="29" t="n">
        <v>3.4642</v>
      </c>
      <c r="I40" s="88"/>
      <c r="J40" s="29" t="n">
        <v>14.638</v>
      </c>
      <c r="K40" s="29" t="n">
        <v>3.8727</v>
      </c>
      <c r="L40" s="88"/>
    </row>
    <row r="41" customFormat="false" ht="15" hidden="false" customHeight="false" outlineLevel="0" collapsed="false">
      <c r="A41" s="29" t="n">
        <v>235</v>
      </c>
      <c r="B41" s="29" t="n">
        <f aca="false">A41*0.000000001*150*1000*1000</f>
        <v>35.25</v>
      </c>
      <c r="C41" s="88"/>
      <c r="D41" s="29" t="n">
        <v>13.373</v>
      </c>
      <c r="E41" s="29" t="n">
        <v>3.1238</v>
      </c>
      <c r="F41" s="88"/>
      <c r="G41" s="29" t="n">
        <v>14.18</v>
      </c>
      <c r="H41" s="29" t="n">
        <v>3.5402</v>
      </c>
      <c r="I41" s="88"/>
      <c r="J41" s="29" t="n">
        <v>14.953</v>
      </c>
      <c r="K41" s="29" t="n">
        <v>3.9576</v>
      </c>
      <c r="L41" s="88"/>
    </row>
    <row r="42" customFormat="false" ht="15" hidden="false" customHeight="false" outlineLevel="0" collapsed="false">
      <c r="A42" s="29" t="n">
        <v>240</v>
      </c>
      <c r="B42" s="29" t="n">
        <f aca="false">A42*0.000000001*150*1000*1000</f>
        <v>36</v>
      </c>
      <c r="C42" s="88"/>
      <c r="D42" s="29" t="n">
        <v>13.655</v>
      </c>
      <c r="E42" s="29" t="n">
        <v>3.1908</v>
      </c>
      <c r="F42" s="88"/>
      <c r="G42" s="29" t="n">
        <v>14.479</v>
      </c>
      <c r="H42" s="29" t="n">
        <v>3.6162</v>
      </c>
      <c r="I42" s="88"/>
      <c r="J42" s="29" t="n">
        <v>15.269</v>
      </c>
      <c r="K42" s="29" t="n">
        <v>4.0425</v>
      </c>
      <c r="L42" s="88"/>
    </row>
    <row r="43" customFormat="false" ht="15" hidden="false" customHeight="false" outlineLevel="0" collapsed="false">
      <c r="A43" s="29" t="n">
        <v>245</v>
      </c>
      <c r="B43" s="29" t="n">
        <f aca="false">A43*0.000000001*150*1000*1000</f>
        <v>36.75</v>
      </c>
      <c r="C43" s="88"/>
      <c r="D43" s="29" t="n">
        <v>13.937</v>
      </c>
      <c r="E43" s="29" t="n">
        <v>3.2579</v>
      </c>
      <c r="F43" s="88"/>
      <c r="G43" s="29" t="n">
        <v>14.779</v>
      </c>
      <c r="H43" s="29" t="n">
        <v>3.6922</v>
      </c>
      <c r="I43" s="88"/>
      <c r="J43" s="29" t="n">
        <v>15.585</v>
      </c>
      <c r="K43" s="29" t="n">
        <v>4.1274</v>
      </c>
      <c r="L43" s="88"/>
    </row>
    <row r="44" customFormat="false" ht="15" hidden="false" customHeight="false" outlineLevel="0" collapsed="false">
      <c r="A44" s="29" t="n">
        <v>250</v>
      </c>
      <c r="B44" s="29" t="n">
        <f aca="false">A44*0.000000001*150*1000*1000</f>
        <v>37.5</v>
      </c>
      <c r="C44" s="88"/>
      <c r="D44" s="29" t="n">
        <v>14.219</v>
      </c>
      <c r="E44" s="29" t="n">
        <v>3.3251</v>
      </c>
      <c r="F44" s="88"/>
      <c r="G44" s="29" t="n">
        <v>15.078</v>
      </c>
      <c r="H44" s="29" t="n">
        <v>3.7682</v>
      </c>
      <c r="I44" s="88"/>
      <c r="J44" s="29" t="n">
        <v>15.9</v>
      </c>
      <c r="K44" s="29" t="n">
        <v>4.2122</v>
      </c>
      <c r="L44" s="88"/>
    </row>
    <row r="45" customFormat="false" ht="15" hidden="false" customHeight="false" outlineLevel="0" collapsed="false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</row>
    <row r="47" customFormat="false" ht="24.45" hidden="false" customHeight="false" outlineLevel="0" collapsed="false">
      <c r="A47" s="87" t="s">
        <v>64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</row>
    <row r="48" customFormat="false" ht="15" hidden="false" customHeight="false" outlineLevel="0" collapsed="false">
      <c r="A48" s="88"/>
      <c r="B48" s="88"/>
      <c r="C48" s="88"/>
      <c r="D48" s="89" t="s">
        <v>46</v>
      </c>
      <c r="E48" s="88"/>
      <c r="F48" s="88"/>
      <c r="G48" s="89" t="s">
        <v>47</v>
      </c>
      <c r="H48" s="88"/>
      <c r="I48" s="88"/>
      <c r="J48" s="89" t="s">
        <v>48</v>
      </c>
      <c r="K48" s="88"/>
      <c r="L48" s="88"/>
    </row>
    <row r="49" customFormat="false" ht="15" hidden="false" customHeight="false" outlineLevel="0" collapsed="false">
      <c r="A49" s="90" t="s">
        <v>65</v>
      </c>
      <c r="B49" s="90" t="s">
        <v>50</v>
      </c>
      <c r="C49" s="88"/>
      <c r="D49" s="90" t="s">
        <v>51</v>
      </c>
      <c r="E49" s="90" t="s">
        <v>52</v>
      </c>
      <c r="F49" s="88"/>
      <c r="G49" s="90" t="s">
        <v>51</v>
      </c>
      <c r="H49" s="90" t="s">
        <v>52</v>
      </c>
      <c r="I49" s="88"/>
      <c r="J49" s="90" t="s">
        <v>51</v>
      </c>
      <c r="K49" s="90" t="s">
        <v>52</v>
      </c>
      <c r="L49" s="88"/>
    </row>
    <row r="50" customFormat="false" ht="15" hidden="false" customHeight="false" outlineLevel="0" collapsed="false">
      <c r="A50" s="29" t="n">
        <v>29</v>
      </c>
      <c r="B50" s="29" t="n">
        <f aca="false">A50*0.000000001*1200*1000*1000</f>
        <v>34.8</v>
      </c>
      <c r="C50" s="88"/>
      <c r="D50" s="29" t="n">
        <v>11.264</v>
      </c>
      <c r="E50" s="29" t="n">
        <v>2.6242</v>
      </c>
      <c r="F50" s="88"/>
      <c r="G50" s="29" t="n">
        <v>11.946</v>
      </c>
      <c r="H50" s="29" t="n">
        <v>2.974</v>
      </c>
      <c r="I50" s="88"/>
      <c r="J50" s="29" t="n">
        <v>12.598</v>
      </c>
      <c r="K50" s="29" t="n">
        <v>3.3249</v>
      </c>
      <c r="L50" s="88"/>
    </row>
    <row r="51" customFormat="false" ht="15" hidden="false" customHeight="false" outlineLevel="0" collapsed="false">
      <c r="A51" s="29" t="n">
        <v>29.5</v>
      </c>
      <c r="B51" s="29" t="n">
        <f aca="false">A51*0.000000001*1200*1000*1000</f>
        <v>35.4</v>
      </c>
      <c r="C51" s="88"/>
      <c r="D51" s="29" t="n">
        <v>11.457</v>
      </c>
      <c r="E51" s="29" t="n">
        <v>2.6698</v>
      </c>
      <c r="F51" s="88"/>
      <c r="G51" s="29" t="n">
        <v>12.15</v>
      </c>
      <c r="H51" s="29" t="n">
        <v>3.0257</v>
      </c>
      <c r="I51" s="88"/>
      <c r="J51" s="29" t="n">
        <v>12.813</v>
      </c>
      <c r="K51" s="29" t="n">
        <v>3.3827</v>
      </c>
      <c r="L51" s="88"/>
    </row>
    <row r="52" customFormat="false" ht="15" hidden="false" customHeight="false" outlineLevel="0" collapsed="false">
      <c r="A52" s="29" t="n">
        <v>30</v>
      </c>
      <c r="B52" s="29" t="n">
        <f aca="false">A52*0.000000001*1200*1000*1000</f>
        <v>36</v>
      </c>
      <c r="C52" s="88"/>
      <c r="D52" s="29" t="n">
        <v>11.65</v>
      </c>
      <c r="E52" s="29" t="n">
        <v>2.7155</v>
      </c>
      <c r="F52" s="88"/>
      <c r="G52" s="29" t="n">
        <v>12.355</v>
      </c>
      <c r="H52" s="29" t="n">
        <v>3.0774</v>
      </c>
      <c r="I52" s="88"/>
      <c r="J52" s="29" t="n">
        <v>13.029</v>
      </c>
      <c r="K52" s="29" t="n">
        <v>3.4405</v>
      </c>
      <c r="L52" s="88"/>
    </row>
    <row r="53" customFormat="false" ht="15" hidden="false" customHeight="false" outlineLevel="0" collapsed="false">
      <c r="A53" s="29" t="n">
        <v>30.5</v>
      </c>
      <c r="B53" s="29" t="n">
        <f aca="false">A53*0.000000001*1200*1000*1000</f>
        <v>36.6</v>
      </c>
      <c r="C53" s="88"/>
      <c r="D53" s="29" t="n">
        <v>11.843</v>
      </c>
      <c r="E53" s="29" t="n">
        <v>2.7611</v>
      </c>
      <c r="F53" s="88"/>
      <c r="G53" s="29" t="n">
        <v>12.559</v>
      </c>
      <c r="H53" s="29" t="n">
        <v>3.1291</v>
      </c>
      <c r="I53" s="88"/>
      <c r="J53" s="29" t="n">
        <v>13.244</v>
      </c>
      <c r="K53" s="29" t="n">
        <v>3.4983</v>
      </c>
      <c r="L53" s="88"/>
    </row>
    <row r="54" customFormat="false" ht="15" hidden="false" customHeight="false" outlineLevel="0" collapsed="false">
      <c r="A54" s="29" t="n">
        <v>31</v>
      </c>
      <c r="B54" s="29" t="n">
        <f aca="false">A54*0.000000001*1200*1000*1000</f>
        <v>37.2</v>
      </c>
      <c r="C54" s="88"/>
      <c r="D54" s="29" t="n">
        <v>12.036</v>
      </c>
      <c r="E54" s="29" t="n">
        <v>2.8067</v>
      </c>
      <c r="F54" s="88"/>
      <c r="G54" s="29" t="n">
        <v>12.763</v>
      </c>
      <c r="H54" s="29" t="n">
        <v>3.1809</v>
      </c>
      <c r="I54" s="88"/>
      <c r="J54" s="29" t="n">
        <v>13.459</v>
      </c>
      <c r="K54" s="29" t="n">
        <v>3.5562</v>
      </c>
      <c r="L54" s="88"/>
    </row>
    <row r="55" customFormat="false" ht="15" hidden="false" customHeight="false" outlineLevel="0" collapsed="false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</row>
    <row r="57" customFormat="false" ht="24.45" hidden="false" customHeight="false" outlineLevel="0" collapsed="false">
      <c r="A57" s="87" t="s">
        <v>66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</row>
    <row r="58" customFormat="false" ht="15" hidden="false" customHeight="false" outlineLevel="0" collapsed="false">
      <c r="A58" s="88"/>
      <c r="B58" s="88"/>
      <c r="C58" s="88"/>
      <c r="D58" s="89" t="s">
        <v>46</v>
      </c>
      <c r="E58" s="88"/>
      <c r="F58" s="88"/>
      <c r="G58" s="89" t="s">
        <v>47</v>
      </c>
      <c r="H58" s="88"/>
      <c r="I58" s="88"/>
      <c r="J58" s="89" t="s">
        <v>48</v>
      </c>
      <c r="K58" s="88"/>
      <c r="L58" s="88"/>
    </row>
    <row r="59" customFormat="false" ht="15" hidden="false" customHeight="false" outlineLevel="0" collapsed="false">
      <c r="A59" s="90" t="s">
        <v>49</v>
      </c>
      <c r="B59" s="90" t="s">
        <v>50</v>
      </c>
      <c r="C59" s="88"/>
      <c r="D59" s="90" t="s">
        <v>51</v>
      </c>
      <c r="E59" s="90" t="s">
        <v>52</v>
      </c>
      <c r="F59" s="88"/>
      <c r="G59" s="90" t="s">
        <v>51</v>
      </c>
      <c r="H59" s="90" t="s">
        <v>52</v>
      </c>
      <c r="I59" s="88"/>
      <c r="J59" s="90" t="s">
        <v>51</v>
      </c>
      <c r="K59" s="90" t="s">
        <v>52</v>
      </c>
      <c r="L59" s="88"/>
    </row>
    <row r="60" customFormat="false" ht="15" hidden="false" customHeight="false" outlineLevel="0" collapsed="false">
      <c r="A60" s="29" t="n">
        <v>2</v>
      </c>
      <c r="B60" s="29" t="n">
        <f aca="false">A60*0.000000001*2400*1000*1000</f>
        <v>4.8</v>
      </c>
      <c r="C60" s="88"/>
      <c r="D60" s="29" t="n">
        <v>1.5308</v>
      </c>
      <c r="E60" s="29" t="n">
        <v>0.3523</v>
      </c>
      <c r="F60" s="88"/>
      <c r="G60" s="29" t="n">
        <v>1.6241</v>
      </c>
      <c r="H60" s="29" t="n">
        <v>0.39921</v>
      </c>
      <c r="I60" s="88"/>
      <c r="J60" s="29" t="n">
        <v>1.7135</v>
      </c>
      <c r="K60" s="29" t="n">
        <v>0.44626</v>
      </c>
      <c r="L60" s="88"/>
    </row>
    <row r="61" customFormat="false" ht="15" hidden="false" customHeight="false" outlineLevel="0" collapsed="false">
      <c r="A61" s="29" t="n">
        <v>3</v>
      </c>
      <c r="B61" s="29" t="n">
        <f aca="false">A61*0.000000001*2400*1000*1000</f>
        <v>7.2</v>
      </c>
      <c r="C61" s="88"/>
      <c r="D61" s="29" t="n">
        <v>2.2953</v>
      </c>
      <c r="E61" s="29" t="n">
        <v>0.52875</v>
      </c>
      <c r="F61" s="88"/>
      <c r="G61" s="29" t="n">
        <v>2.4352</v>
      </c>
      <c r="H61" s="29" t="n">
        <v>0.5991</v>
      </c>
      <c r="I61" s="88"/>
      <c r="J61" s="29" t="n">
        <v>2.5692</v>
      </c>
      <c r="K61" s="29" t="n">
        <v>0.66966</v>
      </c>
      <c r="L61" s="88"/>
    </row>
    <row r="62" customFormat="false" ht="15" hidden="false" customHeight="false" outlineLevel="0" collapsed="false">
      <c r="A62" s="29" t="n">
        <v>4</v>
      </c>
      <c r="B62" s="29" t="n">
        <f aca="false">A62*0.000000001*2400*1000*1000</f>
        <v>9.6</v>
      </c>
      <c r="C62" s="88"/>
      <c r="D62" s="29" t="n">
        <v>3.0594</v>
      </c>
      <c r="E62" s="29" t="n">
        <v>0.70521</v>
      </c>
      <c r="F62" s="88"/>
      <c r="G62" s="29" t="n">
        <v>3.2458</v>
      </c>
      <c r="H62" s="29" t="n">
        <v>0.799</v>
      </c>
      <c r="I62" s="88"/>
      <c r="J62" s="29" t="n">
        <v>3.4243</v>
      </c>
      <c r="K62" s="29" t="n">
        <v>0.89303</v>
      </c>
      <c r="L62" s="88"/>
    </row>
    <row r="63" customFormat="false" ht="15" hidden="false" customHeight="false" outlineLevel="0" collapsed="false">
      <c r="A63" s="29" t="n">
        <v>5</v>
      </c>
      <c r="B63" s="29" t="n">
        <f aca="false">A63*0.000000001*2400*1000*1000</f>
        <v>12</v>
      </c>
      <c r="C63" s="88"/>
      <c r="D63" s="29" t="n">
        <v>3.8228</v>
      </c>
      <c r="E63" s="29" t="n">
        <v>0.88168</v>
      </c>
      <c r="F63" s="88"/>
      <c r="G63" s="29" t="n">
        <v>4.0552</v>
      </c>
      <c r="H63" s="29" t="n">
        <v>0.99889</v>
      </c>
      <c r="I63" s="88"/>
      <c r="J63" s="29" t="n">
        <v>4.2779</v>
      </c>
      <c r="K63" s="29" t="n">
        <v>1.1165</v>
      </c>
      <c r="L63" s="88"/>
    </row>
    <row r="64" customFormat="false" ht="15" hidden="false" customHeight="false" outlineLevel="0" collapsed="false">
      <c r="A64" s="29" t="n">
        <v>6</v>
      </c>
      <c r="B64" s="29" t="n">
        <f aca="false">A64*0.000000001*2400*1000*1000</f>
        <v>14.4</v>
      </c>
      <c r="C64" s="88"/>
      <c r="D64" s="29" t="n">
        <v>4.5844</v>
      </c>
      <c r="E64" s="29" t="n">
        <v>1.0582</v>
      </c>
      <c r="F64" s="88"/>
      <c r="G64" s="29" t="n">
        <v>4.8627</v>
      </c>
      <c r="H64" s="29" t="n">
        <v>1.199</v>
      </c>
      <c r="I64" s="88"/>
      <c r="J64" s="29" t="n">
        <v>5.1293</v>
      </c>
      <c r="K64" s="29" t="n">
        <v>1.3402</v>
      </c>
      <c r="L64" s="88"/>
    </row>
    <row r="65" customFormat="false" ht="15" hidden="false" customHeight="false" outlineLevel="0" collapsed="false">
      <c r="A65" s="29" t="n">
        <v>7</v>
      </c>
      <c r="B65" s="29" t="n">
        <f aca="false">A65*0.000000001*2400*1000*1000</f>
        <v>16.8</v>
      </c>
      <c r="C65" s="88"/>
      <c r="D65" s="29" t="n">
        <v>5.3446</v>
      </c>
      <c r="E65" s="29" t="n">
        <v>1.2351</v>
      </c>
      <c r="F65" s="88"/>
      <c r="G65" s="29" t="n">
        <v>5.6688</v>
      </c>
      <c r="H65" s="29" t="n">
        <v>1.3994</v>
      </c>
      <c r="I65" s="88"/>
      <c r="J65" s="29" t="n">
        <v>5.9792</v>
      </c>
      <c r="K65" s="29" t="n">
        <v>1.5643</v>
      </c>
      <c r="L65" s="88"/>
    </row>
    <row r="66" customFormat="false" ht="15" hidden="false" customHeight="false" outlineLevel="0" collapsed="false">
      <c r="A66" s="29" t="n">
        <v>8</v>
      </c>
      <c r="B66" s="29" t="n">
        <f aca="false">A66*0.000000001*2400*1000*1000</f>
        <v>19.2</v>
      </c>
      <c r="C66" s="88"/>
      <c r="D66" s="29" t="n">
        <v>6.1036</v>
      </c>
      <c r="E66" s="29" t="n">
        <v>1.4121</v>
      </c>
      <c r="F66" s="88"/>
      <c r="G66" s="29" t="n">
        <v>6.4737</v>
      </c>
      <c r="H66" s="29" t="n">
        <v>1.6001</v>
      </c>
      <c r="I66" s="88"/>
      <c r="J66" s="29" t="n">
        <v>6.8283</v>
      </c>
      <c r="K66" s="29" t="n">
        <v>1.7888</v>
      </c>
      <c r="L66" s="88"/>
    </row>
    <row r="67" customFormat="false" ht="15" hidden="false" customHeight="false" outlineLevel="0" collapsed="false">
      <c r="A67" s="29" t="n">
        <v>9</v>
      </c>
      <c r="B67" s="29" t="n">
        <f aca="false">A67*0.000000001*2400*1000*1000</f>
        <v>21.6</v>
      </c>
      <c r="C67" s="88"/>
      <c r="D67" s="29" t="n">
        <v>6.8622</v>
      </c>
      <c r="E67" s="29" t="n">
        <v>1.5895</v>
      </c>
      <c r="F67" s="88"/>
      <c r="G67" s="29" t="n">
        <v>7.2785</v>
      </c>
      <c r="H67" s="29" t="n">
        <v>1.8011</v>
      </c>
      <c r="I67" s="88"/>
      <c r="J67" s="29" t="n">
        <v>7.6774</v>
      </c>
      <c r="K67" s="29" t="n">
        <v>2.0135</v>
      </c>
      <c r="L67" s="88"/>
    </row>
    <row r="68" customFormat="false" ht="15" hidden="false" customHeight="false" outlineLevel="0" collapsed="false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</row>
  </sheetData>
  <mergeCells count="11">
    <mergeCell ref="A1:L1"/>
    <mergeCell ref="O5:Q5"/>
    <mergeCell ref="O6:Q6"/>
    <mergeCell ref="O7:Q7"/>
    <mergeCell ref="O8:Q8"/>
    <mergeCell ref="O9:Q9"/>
    <mergeCell ref="O12:Q12"/>
    <mergeCell ref="O16:Q16"/>
    <mergeCell ref="O20:Q20"/>
    <mergeCell ref="A47:L47"/>
    <mergeCell ref="A57:L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E4 A1"/>
    </sheetView>
  </sheetViews>
  <sheetFormatPr defaultColWidth="10.5" defaultRowHeight="15" zeroHeight="false" outlineLevelRow="0" outlineLevelCol="0"/>
  <cols>
    <col collapsed="false" customWidth="true" hidden="false" outlineLevel="0" max="2" min="2" style="29" width="22.59"/>
  </cols>
  <sheetData>
    <row r="1" customFormat="false" ht="15" hidden="false" customHeight="false" outlineLevel="0" collapsed="false">
      <c r="A1" s="20" t="s">
        <v>1</v>
      </c>
      <c r="B1" s="3" t="s">
        <v>5</v>
      </c>
      <c r="C1" s="20" t="s">
        <v>21</v>
      </c>
      <c r="D1" s="20" t="s">
        <v>23</v>
      </c>
      <c r="E1" s="29" t="s">
        <v>41</v>
      </c>
      <c r="F1" s="84" t="s">
        <v>43</v>
      </c>
      <c r="I1" s="29" t="s">
        <v>36</v>
      </c>
      <c r="J1" s="29" t="s">
        <v>37</v>
      </c>
      <c r="K1" s="29" t="s">
        <v>38</v>
      </c>
      <c r="L1" s="29" t="s">
        <v>39</v>
      </c>
      <c r="M1" s="29" t="s">
        <v>40</v>
      </c>
    </row>
    <row r="2" customFormat="false" ht="15" hidden="false" customHeight="false" outlineLevel="0" collapsed="false">
      <c r="A2" s="32" t="n">
        <v>238.214285714286</v>
      </c>
      <c r="B2" s="3" t="n">
        <v>35.7392279635258</v>
      </c>
      <c r="C2" s="38" t="n">
        <v>19.82174</v>
      </c>
      <c r="D2" s="42" t="n">
        <v>19.99841</v>
      </c>
      <c r="E2" s="47" t="n">
        <v>4.4846335029691</v>
      </c>
      <c r="F2" s="51" t="n">
        <v>150</v>
      </c>
      <c r="I2" s="83" t="n">
        <v>150</v>
      </c>
      <c r="J2" s="83" t="e">
        <f aca="false">#REF!</f>
        <v>#REF!</v>
      </c>
      <c r="K2" s="83" t="e">
        <f aca="false">#REF!</f>
        <v>#REF!</v>
      </c>
      <c r="L2" s="83" t="e">
        <f aca="false">#REF!</f>
        <v>#REF!</v>
      </c>
      <c r="M2" s="83" t="e">
        <f aca="false">#REF!</f>
        <v>#REF!</v>
      </c>
    </row>
    <row r="3" customFormat="false" ht="15" hidden="false" customHeight="false" outlineLevel="0" collapsed="false">
      <c r="A3" s="32" t="n">
        <v>234.777777777778</v>
      </c>
      <c r="B3" s="3" t="n">
        <v>35.2237517730497</v>
      </c>
      <c r="C3" s="38" t="n">
        <v>19.82174</v>
      </c>
      <c r="D3" s="42" t="n">
        <v>19.99991</v>
      </c>
      <c r="E3" s="47" t="n">
        <v>6.1415577523336</v>
      </c>
      <c r="F3" s="51" t="n">
        <v>150</v>
      </c>
      <c r="I3" s="83" t="n">
        <v>150</v>
      </c>
      <c r="J3" s="83" t="e">
        <f aca="false">#REF!</f>
        <v>#REF!</v>
      </c>
      <c r="K3" s="83" t="e">
        <f aca="false">#REF!</f>
        <v>#REF!</v>
      </c>
      <c r="L3" s="83" t="e">
        <f aca="false">#REF!</f>
        <v>#REF!</v>
      </c>
      <c r="M3" s="83" t="e">
        <f aca="false">#REF!</f>
        <v>#REF!</v>
      </c>
    </row>
    <row r="4" customFormat="false" ht="15" hidden="false" customHeight="false" outlineLevel="0" collapsed="false">
      <c r="A4" s="32" t="n">
        <v>236.083333333333</v>
      </c>
      <c r="B4" s="3" t="n">
        <v>35.419585106383</v>
      </c>
      <c r="C4" s="38" t="n">
        <v>19.82174</v>
      </c>
      <c r="D4" s="42" t="n">
        <v>19.99118</v>
      </c>
      <c r="E4" s="47" t="n">
        <v>5.4743026862967</v>
      </c>
      <c r="F4" s="51" t="n">
        <v>150</v>
      </c>
      <c r="I4" s="83" t="n">
        <v>150</v>
      </c>
      <c r="J4" s="83" t="e">
        <f aca="false">#REF!</f>
        <v>#REF!</v>
      </c>
      <c r="K4" s="83" t="e">
        <f aca="false">#REF!</f>
        <v>#REF!</v>
      </c>
      <c r="L4" s="83" t="e">
        <f aca="false">#REF!</f>
        <v>#REF!</v>
      </c>
      <c r="M4" s="83" t="e">
        <f aca="false">#REF!</f>
        <v>#REF!</v>
      </c>
    </row>
    <row r="5" customFormat="false" ht="15" hidden="false" customHeight="false" outlineLevel="0" collapsed="false">
      <c r="A5" s="32" t="n">
        <v>234.777777777778</v>
      </c>
      <c r="B5" s="3" t="n">
        <v>35.2237517730497</v>
      </c>
      <c r="C5" s="38" t="n">
        <v>19.82174</v>
      </c>
      <c r="D5" s="42" t="n">
        <v>20.00218</v>
      </c>
      <c r="E5" s="47" t="n">
        <v>5.9366015919978</v>
      </c>
      <c r="F5" s="51" t="n">
        <v>150</v>
      </c>
      <c r="I5" s="83" t="n">
        <v>150</v>
      </c>
      <c r="J5" s="83" t="e">
        <f aca="false">#REF!</f>
        <v>#REF!</v>
      </c>
      <c r="K5" s="83" t="e">
        <f aca="false">#REF!</f>
        <v>#REF!</v>
      </c>
      <c r="L5" s="83" t="e">
        <f aca="false">#REF!</f>
        <v>#REF!</v>
      </c>
      <c r="M5" s="83" t="e">
        <f aca="false">#REF!</f>
        <v>#REF!</v>
      </c>
    </row>
    <row r="6" customFormat="false" ht="15" hidden="false" customHeight="false" outlineLevel="0" collapsed="false">
      <c r="A6" s="32" t="n">
        <v>239.25</v>
      </c>
      <c r="B6" s="3" t="n">
        <v>35.7654375</v>
      </c>
      <c r="C6" s="38" t="n">
        <v>19.82174</v>
      </c>
      <c r="D6" s="42" t="n">
        <v>20.00282</v>
      </c>
      <c r="E6" s="47" t="n">
        <v>6.081599615448</v>
      </c>
      <c r="F6" s="51" t="n">
        <v>150</v>
      </c>
      <c r="I6" s="83" t="n">
        <v>150</v>
      </c>
      <c r="J6" s="83" t="e">
        <f aca="false">#REF!</f>
        <v>#REF!</v>
      </c>
      <c r="K6" s="83" t="e">
        <f aca="false">#REF!</f>
        <v>#REF!</v>
      </c>
      <c r="L6" s="83" t="e">
        <f aca="false">#REF!</f>
        <v>#REF!</v>
      </c>
      <c r="M6" s="83" t="e">
        <f aca="false">#REF!</f>
        <v>#REF!</v>
      </c>
    </row>
    <row r="7" customFormat="false" ht="15" hidden="false" customHeight="false" outlineLevel="0" collapsed="false">
      <c r="A7" s="32" t="n">
        <v>316.48275862069</v>
      </c>
      <c r="B7" s="3" t="n">
        <v>47.3503512931035</v>
      </c>
      <c r="C7" s="38" t="n">
        <v>19.82174</v>
      </c>
      <c r="D7" s="42" t="n">
        <v>20.01083</v>
      </c>
      <c r="E7" s="47" t="n">
        <v>7.7586313494007</v>
      </c>
      <c r="F7" s="51" t="n">
        <v>150</v>
      </c>
      <c r="I7" s="83" t="n">
        <v>150</v>
      </c>
      <c r="J7" s="83" t="e">
        <f aca="false">#REF!</f>
        <v>#REF!</v>
      </c>
      <c r="K7" s="83" t="e">
        <f aca="false">#REF!</f>
        <v>#REF!</v>
      </c>
      <c r="L7" s="83" t="e">
        <f aca="false">#REF!</f>
        <v>#REF!</v>
      </c>
      <c r="M7" s="83" t="e">
        <f aca="false">#REF!</f>
        <v>#REF!</v>
      </c>
    </row>
    <row r="8" customFormat="false" ht="15" hidden="false" customHeight="false" outlineLevel="0" collapsed="false">
      <c r="A8" s="32" t="n">
        <v>326.5</v>
      </c>
      <c r="B8" s="3" t="n">
        <v>48.8529375</v>
      </c>
      <c r="C8" s="38" t="n">
        <v>19.82174</v>
      </c>
      <c r="D8" s="42" t="n">
        <v>19.99517</v>
      </c>
      <c r="E8" s="47" t="n">
        <v>8.3427502750562</v>
      </c>
      <c r="F8" s="51" t="n">
        <v>150</v>
      </c>
      <c r="I8" s="83" t="n">
        <v>150</v>
      </c>
      <c r="J8" s="83" t="e">
        <f aca="false">#REF!</f>
        <v>#REF!</v>
      </c>
      <c r="K8" s="83" t="e">
        <f aca="false">#REF!</f>
        <v>#REF!</v>
      </c>
      <c r="L8" s="83" t="e">
        <f aca="false">#REF!</f>
        <v>#REF!</v>
      </c>
      <c r="M8" s="83" t="e">
        <f aca="false">#REF!</f>
        <v>#REF!</v>
      </c>
    </row>
    <row r="9" customFormat="false" ht="15" hidden="false" customHeight="false" outlineLevel="0" collapsed="false">
      <c r="A9" s="32" t="n">
        <v>326.777777777778</v>
      </c>
      <c r="B9" s="3" t="n">
        <v>48.8946041666667</v>
      </c>
      <c r="C9" s="38" t="n">
        <v>19.82174</v>
      </c>
      <c r="D9" s="42" t="n">
        <v>19.99139</v>
      </c>
      <c r="E9" s="47" t="n">
        <v>8.358258694582</v>
      </c>
      <c r="F9" s="51" t="n">
        <v>150</v>
      </c>
      <c r="I9" s="83" t="n">
        <v>150</v>
      </c>
      <c r="J9" s="83" t="e">
        <f aca="false">#REF!</f>
        <v>#REF!</v>
      </c>
      <c r="K9" s="83" t="e">
        <f aca="false">#REF!</f>
        <v>#REF!</v>
      </c>
      <c r="L9" s="83" t="e">
        <f aca="false">#REF!</f>
        <v>#REF!</v>
      </c>
      <c r="M9" s="83" t="e">
        <f aca="false">#REF!</f>
        <v>#REF!</v>
      </c>
    </row>
    <row r="10" customFormat="false" ht="15" hidden="false" customHeight="false" outlineLevel="0" collapsed="false">
      <c r="A10" s="32" t="n">
        <v>322.636363636364</v>
      </c>
      <c r="B10" s="3" t="n">
        <v>48.2733920454545</v>
      </c>
      <c r="C10" s="38" t="n">
        <v>19.82174</v>
      </c>
      <c r="D10" s="42" t="n">
        <v>20.00067</v>
      </c>
      <c r="E10" s="47" t="n">
        <v>8.194603884459</v>
      </c>
      <c r="F10" s="51" t="n">
        <v>150</v>
      </c>
      <c r="I10" s="83" t="n">
        <v>150</v>
      </c>
      <c r="J10" s="83" t="e">
        <f aca="false">#REF!</f>
        <v>#REF!</v>
      </c>
      <c r="K10" s="83" t="e">
        <f aca="false">#REF!</f>
        <v>#REF!</v>
      </c>
      <c r="L10" s="83" t="e">
        <f aca="false">#REF!</f>
        <v>#REF!</v>
      </c>
      <c r="M10" s="83" t="e">
        <f aca="false">#REF!</f>
        <v>#REF!</v>
      </c>
    </row>
    <row r="11" customFormat="false" ht="15" hidden="false" customHeight="false" outlineLevel="0" collapsed="false">
      <c r="A11" s="32" t="n">
        <v>326.894736842105</v>
      </c>
      <c r="B11" s="3" t="n">
        <v>48.4675855263158</v>
      </c>
      <c r="C11" s="38" t="n">
        <v>19.82174</v>
      </c>
      <c r="D11" s="42" t="n">
        <v>19.99025</v>
      </c>
      <c r="E11" s="47" t="n">
        <v>8.4499183958844</v>
      </c>
      <c r="F11" s="51" t="n">
        <v>150</v>
      </c>
      <c r="I11" s="83" t="n">
        <v>150</v>
      </c>
      <c r="J11" s="83" t="e">
        <f aca="false">#REF!</f>
        <v>#REF!</v>
      </c>
      <c r="K11" s="83" t="e">
        <f aca="false">#REF!</f>
        <v>#REF!</v>
      </c>
      <c r="L11" s="83" t="e">
        <f aca="false">#REF!</f>
        <v>#REF!</v>
      </c>
      <c r="M11" s="83" t="e">
        <f aca="false">#REF!</f>
        <v>#REF!</v>
      </c>
    </row>
    <row r="12" customFormat="false" ht="15" hidden="false" customHeight="false" outlineLevel="0" collapsed="false">
      <c r="A12" s="32" t="n">
        <v>79.0428571428571</v>
      </c>
      <c r="B12" s="3" t="n">
        <v>11.2898035714286</v>
      </c>
      <c r="C12" s="38" t="n">
        <v>19.82174</v>
      </c>
      <c r="D12" s="42" t="n">
        <v>19.99752</v>
      </c>
      <c r="E12" s="47" t="n">
        <v>1.4186693913849</v>
      </c>
      <c r="F12" s="51" t="n">
        <v>150</v>
      </c>
      <c r="I12" s="83" t="n">
        <v>150</v>
      </c>
      <c r="J12" s="83" t="e">
        <f aca="false">#REF!</f>
        <v>#REF!</v>
      </c>
      <c r="K12" s="83" t="e">
        <f aca="false">#REF!</f>
        <v>#REF!</v>
      </c>
      <c r="L12" s="83" t="e">
        <f aca="false">#REF!</f>
        <v>#REF!</v>
      </c>
      <c r="M12" s="83" t="e">
        <f aca="false">#REF!</f>
        <v>#REF!</v>
      </c>
    </row>
    <row r="13" customFormat="false" ht="15" hidden="false" customHeight="false" outlineLevel="0" collapsed="false">
      <c r="A13" s="32" t="n">
        <v>79.9111111111111</v>
      </c>
      <c r="B13" s="3" t="n">
        <v>11.4200416666667</v>
      </c>
      <c r="C13" s="38" t="n">
        <v>19.82174</v>
      </c>
      <c r="D13" s="42" t="n">
        <v>19.99787</v>
      </c>
      <c r="E13" s="47" t="n">
        <v>1.3982134966339</v>
      </c>
      <c r="F13" s="51" t="n">
        <v>150</v>
      </c>
      <c r="I13" s="83" t="n">
        <v>150</v>
      </c>
      <c r="J13" s="83" t="e">
        <f aca="false">#REF!</f>
        <v>#REF!</v>
      </c>
      <c r="K13" s="83" t="e">
        <f aca="false">#REF!</f>
        <v>#REF!</v>
      </c>
      <c r="L13" s="83" t="e">
        <f aca="false">#REF!</f>
        <v>#REF!</v>
      </c>
      <c r="M13" s="83" t="e">
        <f aca="false">#REF!</f>
        <v>#REF!</v>
      </c>
    </row>
    <row r="14" customFormat="false" ht="15" hidden="false" customHeight="false" outlineLevel="0" collapsed="false">
      <c r="A14" s="32" t="n">
        <v>80.2</v>
      </c>
      <c r="B14" s="3" t="n">
        <v>11.463375</v>
      </c>
      <c r="C14" s="38" t="n">
        <v>19.82174</v>
      </c>
      <c r="D14" s="42" t="n">
        <v>20.00109</v>
      </c>
      <c r="E14" s="47" t="n">
        <v>1.3641001010635</v>
      </c>
      <c r="F14" s="51" t="n">
        <v>150</v>
      </c>
      <c r="I14" s="83" t="n">
        <v>150</v>
      </c>
      <c r="J14" s="83" t="e">
        <f aca="false">#REF!</f>
        <v>#REF!</v>
      </c>
      <c r="K14" s="83" t="e">
        <f aca="false">#REF!</f>
        <v>#REF!</v>
      </c>
      <c r="L14" s="83" t="e">
        <f aca="false">#REF!</f>
        <v>#REF!</v>
      </c>
      <c r="M14" s="83" t="e">
        <f aca="false">#REF!</f>
        <v>#REF!</v>
      </c>
    </row>
    <row r="15" customFormat="false" ht="15" hidden="false" customHeight="false" outlineLevel="0" collapsed="false">
      <c r="A15" s="32" t="n">
        <v>81</v>
      </c>
      <c r="B15" s="3" t="n">
        <v>11.583375</v>
      </c>
      <c r="C15" s="38" t="n">
        <v>19.82174</v>
      </c>
      <c r="D15" s="42" t="n">
        <v>19.99565</v>
      </c>
      <c r="E15" s="47" t="n">
        <v>1.3916741109918</v>
      </c>
      <c r="F15" s="51" t="n">
        <v>150</v>
      </c>
      <c r="I15" s="83" t="n">
        <v>150</v>
      </c>
      <c r="J15" s="83" t="e">
        <f aca="false">#REF!</f>
        <v>#REF!</v>
      </c>
      <c r="K15" s="83" t="e">
        <f aca="false">#REF!</f>
        <v>#REF!</v>
      </c>
      <c r="L15" s="83" t="e">
        <f aca="false">#REF!</f>
        <v>#REF!</v>
      </c>
      <c r="M15" s="83" t="e">
        <f aca="false">#REF!</f>
        <v>#REF!</v>
      </c>
    </row>
    <row r="16" customFormat="false" ht="15" hidden="false" customHeight="false" outlineLevel="0" collapsed="false">
      <c r="A16" s="32" t="n">
        <v>81.3947368421053</v>
      </c>
      <c r="B16" s="3" t="n">
        <v>12.3363355263158</v>
      </c>
      <c r="C16" s="38" t="n">
        <v>19.82174</v>
      </c>
      <c r="D16" s="42" t="n">
        <v>19.99625</v>
      </c>
      <c r="E16" s="47" t="n">
        <v>1.3264485301457</v>
      </c>
      <c r="F16" s="51" t="n">
        <v>150</v>
      </c>
      <c r="I16" s="83" t="n">
        <v>150</v>
      </c>
      <c r="J16" s="83" t="e">
        <f aca="false">#REF!</f>
        <v>#REF!</v>
      </c>
      <c r="K16" s="83" t="e">
        <f aca="false">#REF!</f>
        <v>#REF!</v>
      </c>
      <c r="L16" s="83" t="e">
        <f aca="false">#REF!</f>
        <v>#REF!</v>
      </c>
      <c r="M16" s="83" t="e">
        <f aca="false">#REF!</f>
        <v>#REF!</v>
      </c>
    </row>
    <row r="17" customFormat="false" ht="15" hidden="false" customHeight="false" outlineLevel="0" collapsed="false">
      <c r="A17" s="32" t="n">
        <v>40.8090909090909</v>
      </c>
      <c r="B17" s="3" t="n">
        <v>6.24848863636364</v>
      </c>
      <c r="C17" s="38" t="n">
        <v>19.82174</v>
      </c>
      <c r="D17" s="42" t="n">
        <v>20.00643</v>
      </c>
      <c r="E17" s="47" t="n">
        <v>0.210589738916898</v>
      </c>
      <c r="F17" s="51" t="n">
        <v>150</v>
      </c>
      <c r="I17" s="83" t="n">
        <v>150</v>
      </c>
      <c r="J17" s="83" t="e">
        <f aca="false">#REF!</f>
        <v>#REF!</v>
      </c>
      <c r="K17" s="83" t="e">
        <f aca="false">#REF!</f>
        <v>#REF!</v>
      </c>
      <c r="L17" s="83" t="e">
        <f aca="false">#REF!</f>
        <v>#REF!</v>
      </c>
      <c r="M17" s="83" t="e">
        <f aca="false">#REF!</f>
        <v>#REF!</v>
      </c>
    </row>
    <row r="18" customFormat="false" ht="15" hidden="false" customHeight="false" outlineLevel="0" collapsed="false">
      <c r="A18" s="32" t="n">
        <v>41.1142857142857</v>
      </c>
      <c r="B18" s="3" t="n">
        <v>6.29426785714286</v>
      </c>
      <c r="C18" s="38" t="n">
        <v>19.82174</v>
      </c>
      <c r="D18" s="42" t="n">
        <v>19.99874</v>
      </c>
      <c r="E18" s="47" t="n">
        <v>0.0469919774530005</v>
      </c>
      <c r="F18" s="51" t="n">
        <v>150</v>
      </c>
      <c r="I18" s="83" t="n">
        <v>150</v>
      </c>
      <c r="J18" s="83" t="e">
        <f aca="false">#REF!</f>
        <v>#REF!</v>
      </c>
      <c r="K18" s="83" t="e">
        <f aca="false">#REF!</f>
        <v>#REF!</v>
      </c>
      <c r="L18" s="83" t="e">
        <f aca="false">#REF!</f>
        <v>#REF!</v>
      </c>
      <c r="M18" s="83" t="e">
        <f aca="false">#REF!</f>
        <v>#REF!</v>
      </c>
    </row>
    <row r="19" customFormat="false" ht="15" hidden="false" customHeight="false" outlineLevel="0" collapsed="false">
      <c r="A19" s="32" t="n">
        <v>41.1857142857143</v>
      </c>
      <c r="B19" s="3" t="n">
        <v>6.30498214285714</v>
      </c>
      <c r="C19" s="38" t="n">
        <v>19.82174</v>
      </c>
      <c r="D19" s="42" t="n">
        <v>20.00222</v>
      </c>
      <c r="E19" s="47" t="n">
        <v>0.364593210211101</v>
      </c>
      <c r="F19" s="51" t="n">
        <v>150</v>
      </c>
      <c r="I19" s="83" t="n">
        <v>150</v>
      </c>
      <c r="J19" s="83" t="e">
        <f aca="false">#REF!</f>
        <v>#REF!</v>
      </c>
      <c r="K19" s="83" t="e">
        <f aca="false">#REF!</f>
        <v>#REF!</v>
      </c>
      <c r="L19" s="83" t="e">
        <f aca="false">#REF!</f>
        <v>#REF!</v>
      </c>
      <c r="M19" s="83" t="e">
        <f aca="false">#REF!</f>
        <v>#REF!</v>
      </c>
    </row>
    <row r="20" customFormat="false" ht="15" hidden="false" customHeight="false" outlineLevel="0" collapsed="false">
      <c r="A20" s="32" t="n">
        <v>41.7384615384615</v>
      </c>
      <c r="B20" s="3" t="n">
        <v>6.38789423076923</v>
      </c>
      <c r="C20" s="38" t="n">
        <v>19.82174</v>
      </c>
      <c r="D20" s="42" t="n">
        <v>20.00357</v>
      </c>
      <c r="E20" s="47" t="n">
        <v>0.128940503681399</v>
      </c>
      <c r="F20" s="51" t="n">
        <v>150</v>
      </c>
      <c r="I20" s="83" t="n">
        <v>150</v>
      </c>
      <c r="J20" s="83" t="e">
        <f aca="false">#REF!</f>
        <v>#REF!</v>
      </c>
      <c r="K20" s="83" t="e">
        <f aca="false">#REF!</f>
        <v>#REF!</v>
      </c>
      <c r="L20" s="83" t="e">
        <f aca="false">#REF!</f>
        <v>#REF!</v>
      </c>
      <c r="M20" s="83" t="e">
        <f aca="false">#REF!</f>
        <v>#REF!</v>
      </c>
    </row>
    <row r="21" customFormat="false" ht="15" hidden="false" customHeight="false" outlineLevel="0" collapsed="false">
      <c r="A21" s="32" t="n">
        <v>330.571428571429</v>
      </c>
      <c r="B21" s="3" t="n">
        <v>49.7139248120301</v>
      </c>
      <c r="C21" s="38" t="n">
        <v>19.82174</v>
      </c>
      <c r="D21" s="42" t="n">
        <v>19.99905</v>
      </c>
      <c r="E21" s="47" t="n">
        <v>4.860158597232</v>
      </c>
      <c r="F21" s="51" t="n">
        <v>150</v>
      </c>
      <c r="I21" s="83" t="n">
        <v>150</v>
      </c>
      <c r="J21" s="83" t="e">
        <f aca="false">#REF!</f>
        <v>#REF!</v>
      </c>
      <c r="K21" s="83" t="e">
        <f aca="false">#REF!</f>
        <v>#REF!</v>
      </c>
      <c r="L21" s="83" t="e">
        <f aca="false">#REF!</f>
        <v>#REF!</v>
      </c>
      <c r="M21" s="83" t="e">
        <f aca="false">#REF!</f>
        <v>#REF!</v>
      </c>
    </row>
    <row r="22" customFormat="false" ht="15" hidden="false" customHeight="false" outlineLevel="0" collapsed="false">
      <c r="A22" s="32" t="n">
        <v>330.5</v>
      </c>
      <c r="B22" s="3" t="n">
        <v>49.7032105263158</v>
      </c>
      <c r="C22" s="38" t="n">
        <v>19.82174</v>
      </c>
      <c r="D22" s="42" t="n">
        <v>20.00712</v>
      </c>
      <c r="E22" s="47" t="n">
        <v>5.1318706631414</v>
      </c>
      <c r="F22" s="51" t="n">
        <v>150</v>
      </c>
      <c r="I22" s="83" t="n">
        <v>150</v>
      </c>
      <c r="J22" s="83" t="e">
        <f aca="false">#REF!</f>
        <v>#REF!</v>
      </c>
      <c r="K22" s="83" t="e">
        <f aca="false">#REF!</f>
        <v>#REF!</v>
      </c>
      <c r="L22" s="83" t="e">
        <f aca="false">#REF!</f>
        <v>#REF!</v>
      </c>
      <c r="M22" s="83" t="e">
        <f aca="false">#REF!</f>
        <v>#REF!</v>
      </c>
    </row>
    <row r="23" customFormat="false" ht="15" hidden="false" customHeight="false" outlineLevel="0" collapsed="false">
      <c r="A23" s="32" t="n">
        <v>320</v>
      </c>
      <c r="B23" s="3" t="n">
        <v>48.1282105263158</v>
      </c>
      <c r="C23" s="38" t="n">
        <v>19.82174</v>
      </c>
      <c r="D23" s="42" t="n">
        <v>20.00787</v>
      </c>
      <c r="E23" s="47" t="n">
        <v>4.8045132317564</v>
      </c>
      <c r="F23" s="51" t="n">
        <v>150</v>
      </c>
      <c r="I23" s="83" t="n">
        <v>150</v>
      </c>
      <c r="J23" s="83" t="e">
        <f aca="false">#REF!</f>
        <v>#REF!</v>
      </c>
      <c r="K23" s="83" t="e">
        <f aca="false">#REF!</f>
        <v>#REF!</v>
      </c>
      <c r="L23" s="83" t="e">
        <f aca="false">#REF!</f>
        <v>#REF!</v>
      </c>
      <c r="M23" s="83" t="e">
        <f aca="false">#REF!</f>
        <v>#REF!</v>
      </c>
    </row>
    <row r="24" customFormat="false" ht="15" hidden="false" customHeight="false" outlineLevel="0" collapsed="false">
      <c r="A24" s="32" t="n">
        <v>187.285714285714</v>
      </c>
      <c r="B24" s="3" t="n">
        <v>28.2210676691729</v>
      </c>
      <c r="C24" s="38" t="n">
        <v>19.82174</v>
      </c>
      <c r="D24" s="42" t="n">
        <v>20.00729</v>
      </c>
      <c r="E24" s="47" t="n">
        <v>3.72892007668</v>
      </c>
      <c r="F24" s="51" t="n">
        <v>150</v>
      </c>
      <c r="I24" s="83" t="n">
        <v>150</v>
      </c>
      <c r="J24" s="83" t="e">
        <f aca="false">#REF!</f>
        <v>#REF!</v>
      </c>
      <c r="K24" s="83" t="e">
        <f aca="false">#REF!</f>
        <v>#REF!</v>
      </c>
      <c r="L24" s="83" t="e">
        <f aca="false">#REF!</f>
        <v>#REF!</v>
      </c>
      <c r="M24" s="83" t="e">
        <f aca="false">#REF!</f>
        <v>#REF!</v>
      </c>
    </row>
    <row r="25" customFormat="false" ht="15" hidden="false" customHeight="false" outlineLevel="0" collapsed="false">
      <c r="A25" s="32" t="n">
        <v>187.263157894737</v>
      </c>
      <c r="B25" s="3" t="n">
        <v>28.2176842105263</v>
      </c>
      <c r="C25" s="38" t="n">
        <v>19.82174</v>
      </c>
      <c r="D25" s="42" t="n">
        <v>20.01281</v>
      </c>
      <c r="E25" s="47" t="n">
        <v>3.490906797421</v>
      </c>
      <c r="F25" s="51" t="n">
        <v>150</v>
      </c>
      <c r="I25" s="83" t="n">
        <v>150</v>
      </c>
      <c r="J25" s="83" t="e">
        <f aca="false">#REF!</f>
        <v>#REF!</v>
      </c>
      <c r="K25" s="83" t="e">
        <f aca="false">#REF!</f>
        <v>#REF!</v>
      </c>
      <c r="L25" s="83" t="e">
        <f aca="false">#REF!</f>
        <v>#REF!</v>
      </c>
      <c r="M25" s="83" t="e">
        <f aca="false">#REF!</f>
        <v>#REF!</v>
      </c>
    </row>
    <row r="26" customFormat="false" ht="15" hidden="false" customHeight="false" outlineLevel="0" collapsed="false">
      <c r="A26" s="32" t="n">
        <v>187</v>
      </c>
      <c r="B26" s="3" t="n">
        <v>28.1782105263158</v>
      </c>
      <c r="C26" s="38" t="n">
        <v>19.82174</v>
      </c>
      <c r="D26" s="42" t="n">
        <v>20.00117</v>
      </c>
      <c r="E26" s="47" t="n">
        <v>3.6742570013868</v>
      </c>
      <c r="F26" s="51" t="n">
        <v>150</v>
      </c>
      <c r="I26" s="83" t="n">
        <v>150</v>
      </c>
      <c r="J26" s="83" t="e">
        <f aca="false">#REF!</f>
        <v>#REF!</v>
      </c>
      <c r="K26" s="83" t="e">
        <f aca="false">#REF!</f>
        <v>#REF!</v>
      </c>
      <c r="L26" s="83" t="e">
        <f aca="false">#REF!</f>
        <v>#REF!</v>
      </c>
      <c r="M26" s="83" t="e">
        <f aca="false">#REF!</f>
        <v>#REF!</v>
      </c>
    </row>
    <row r="27" customFormat="false" ht="15" hidden="false" customHeight="false" outlineLevel="0" collapsed="false">
      <c r="A27" s="32" t="n">
        <v>187.789473684211</v>
      </c>
      <c r="B27" s="3" t="n">
        <v>28.2966315789474</v>
      </c>
      <c r="C27" s="38" t="n">
        <v>19.82174</v>
      </c>
      <c r="D27" s="42" t="n">
        <v>20.00459</v>
      </c>
      <c r="E27" s="47" t="n">
        <v>3.6207042016724</v>
      </c>
      <c r="F27" s="51" t="n">
        <v>150</v>
      </c>
      <c r="I27" s="83" t="n">
        <v>150</v>
      </c>
      <c r="J27" s="83" t="e">
        <f aca="false">#REF!</f>
        <v>#REF!</v>
      </c>
      <c r="K27" s="83" t="e">
        <f aca="false">#REF!</f>
        <v>#REF!</v>
      </c>
      <c r="L27" s="83" t="e">
        <f aca="false">#REF!</f>
        <v>#REF!</v>
      </c>
      <c r="M27" s="83" t="e">
        <f aca="false">#REF!</f>
        <v>#REF!</v>
      </c>
    </row>
    <row r="28" customFormat="false" ht="15" hidden="false" customHeight="false" outlineLevel="0" collapsed="false">
      <c r="A28" s="32" t="n">
        <v>127.333333333333</v>
      </c>
      <c r="B28" s="3" t="n">
        <v>19.1186666666667</v>
      </c>
      <c r="C28" s="38" t="n">
        <v>19.82174</v>
      </c>
      <c r="D28" s="42" t="n">
        <v>20.00198</v>
      </c>
      <c r="E28" s="47" t="n">
        <v>2.2271773523771</v>
      </c>
      <c r="F28" s="51" t="n">
        <v>150</v>
      </c>
      <c r="I28" s="83" t="n">
        <v>150</v>
      </c>
      <c r="J28" s="83" t="e">
        <f aca="false">#REF!</f>
        <v>#REF!</v>
      </c>
      <c r="K28" s="83" t="e">
        <f aca="false">#REF!</f>
        <v>#REF!</v>
      </c>
      <c r="L28" s="83" t="e">
        <f aca="false">#REF!</f>
        <v>#REF!</v>
      </c>
      <c r="M28" s="83" t="e">
        <f aca="false">#REF!</f>
        <v>#REF!</v>
      </c>
    </row>
    <row r="29" customFormat="false" ht="15" hidden="false" customHeight="false" outlineLevel="0" collapsed="false">
      <c r="A29" s="32" t="n">
        <v>129.9375</v>
      </c>
      <c r="B29" s="3" t="n">
        <v>19.5092916666667</v>
      </c>
      <c r="C29" s="38" t="n">
        <v>19.82174</v>
      </c>
      <c r="D29" s="42" t="n">
        <v>20.00038</v>
      </c>
      <c r="E29" s="47" t="n">
        <v>2.5624698868135</v>
      </c>
      <c r="F29" s="51" t="n">
        <v>150</v>
      </c>
      <c r="I29" s="83" t="n">
        <v>150</v>
      </c>
      <c r="J29" s="83" t="e">
        <f aca="false">#REF!</f>
        <v>#REF!</v>
      </c>
      <c r="K29" s="83" t="e">
        <f aca="false">#REF!</f>
        <v>#REF!</v>
      </c>
      <c r="L29" s="83" t="e">
        <f aca="false">#REF!</f>
        <v>#REF!</v>
      </c>
      <c r="M29" s="83" t="e">
        <f aca="false">#REF!</f>
        <v>#REF!</v>
      </c>
    </row>
    <row r="30" customFormat="false" ht="15" hidden="false" customHeight="false" outlineLevel="0" collapsed="false">
      <c r="A30" s="32" t="n">
        <v>128.294117647059</v>
      </c>
      <c r="B30" s="3" t="n">
        <v>19.2627843137255</v>
      </c>
      <c r="C30" s="38" t="n">
        <v>19.82174</v>
      </c>
      <c r="D30" s="42" t="n">
        <v>19.99738</v>
      </c>
      <c r="E30" s="47" t="n">
        <v>2.5477061590942</v>
      </c>
      <c r="F30" s="51" t="n">
        <v>150</v>
      </c>
      <c r="I30" s="83" t="n">
        <v>150</v>
      </c>
      <c r="J30" s="83" t="e">
        <f aca="false">#REF!</f>
        <v>#REF!</v>
      </c>
      <c r="K30" s="83" t="e">
        <f aca="false">#REF!</f>
        <v>#REF!</v>
      </c>
      <c r="L30" s="83" t="e">
        <f aca="false">#REF!</f>
        <v>#REF!</v>
      </c>
      <c r="M30" s="83" t="e">
        <f aca="false">#REF!</f>
        <v>#REF!</v>
      </c>
    </row>
    <row r="31" customFormat="false" ht="15" hidden="false" customHeight="false" outlineLevel="0" collapsed="false">
      <c r="A31" s="32" t="n">
        <v>128.842105263158</v>
      </c>
      <c r="B31" s="3" t="n">
        <v>19.3449824561403</v>
      </c>
      <c r="C31" s="38" t="n">
        <v>19.82174</v>
      </c>
      <c r="D31" s="42" t="n">
        <v>20.00804</v>
      </c>
      <c r="E31" s="47" t="n">
        <v>2.5803991315779</v>
      </c>
      <c r="F31" s="51" t="n">
        <v>150</v>
      </c>
      <c r="I31" s="83" t="n">
        <v>150</v>
      </c>
      <c r="J31" s="83" t="e">
        <f aca="false">#REF!</f>
        <v>#REF!</v>
      </c>
      <c r="K31" s="83" t="e">
        <f aca="false">#REF!</f>
        <v>#REF!</v>
      </c>
      <c r="L31" s="83" t="e">
        <f aca="false">#REF!</f>
        <v>#REF!</v>
      </c>
      <c r="M31" s="83" t="e">
        <f aca="false">#REF!</f>
        <v>#REF!</v>
      </c>
    </row>
    <row r="32" customFormat="false" ht="15" hidden="false" customHeight="false" outlineLevel="0" collapsed="false">
      <c r="A32" s="32" t="n">
        <v>365.291666666667</v>
      </c>
      <c r="B32" s="3" t="n">
        <v>54.8124166666667</v>
      </c>
      <c r="C32" s="38" t="n">
        <v>19.82174</v>
      </c>
      <c r="D32" s="42" t="n">
        <v>19.99701</v>
      </c>
      <c r="E32" s="47" t="n">
        <v>8.7712438411852</v>
      </c>
      <c r="F32" s="51" t="n">
        <v>150</v>
      </c>
      <c r="I32" s="83" t="n">
        <v>150</v>
      </c>
      <c r="J32" s="83" t="e">
        <f aca="false">#REF!</f>
        <v>#REF!</v>
      </c>
      <c r="K32" s="83" t="e">
        <f aca="false">#REF!</f>
        <v>#REF!</v>
      </c>
      <c r="L32" s="83" t="e">
        <f aca="false">#REF!</f>
        <v>#REF!</v>
      </c>
      <c r="M32" s="83" t="e">
        <f aca="false">#REF!</f>
        <v>#REF!</v>
      </c>
    </row>
    <row r="33" customFormat="false" ht="15" hidden="false" customHeight="false" outlineLevel="0" collapsed="false">
      <c r="A33" s="32" t="n">
        <v>368.034482758621</v>
      </c>
      <c r="B33" s="3" t="n">
        <v>55.2238390804598</v>
      </c>
      <c r="C33" s="38" t="n">
        <v>19.82174</v>
      </c>
      <c r="D33" s="42" t="n">
        <v>20.00418</v>
      </c>
      <c r="E33" s="47" t="n">
        <v>8.7181439165986</v>
      </c>
      <c r="F33" s="51" t="n">
        <v>150</v>
      </c>
      <c r="I33" s="83" t="n">
        <v>150</v>
      </c>
      <c r="J33" s="83" t="e">
        <f aca="false">#REF!</f>
        <v>#REF!</v>
      </c>
      <c r="K33" s="83" t="e">
        <f aca="false">#REF!</f>
        <v>#REF!</v>
      </c>
      <c r="L33" s="83" t="e">
        <f aca="false">#REF!</f>
        <v>#REF!</v>
      </c>
      <c r="M33" s="83" t="e">
        <f aca="false">#REF!</f>
        <v>#REF!</v>
      </c>
    </row>
    <row r="34" customFormat="false" ht="15" hidden="false" customHeight="false" outlineLevel="0" collapsed="false">
      <c r="A34" s="32" t="n">
        <v>372.157894736842</v>
      </c>
      <c r="B34" s="3" t="n">
        <v>55.842350877193</v>
      </c>
      <c r="C34" s="38" t="n">
        <v>19.82174</v>
      </c>
      <c r="D34" s="42" t="n">
        <v>20.00272</v>
      </c>
      <c r="E34" s="47" t="n">
        <v>9.1057875554326</v>
      </c>
      <c r="F34" s="51" t="n">
        <v>150</v>
      </c>
      <c r="I34" s="83" t="n">
        <v>150</v>
      </c>
      <c r="J34" s="83" t="e">
        <f aca="false">#REF!</f>
        <v>#REF!</v>
      </c>
      <c r="K34" s="83" t="e">
        <f aca="false">#REF!</f>
        <v>#REF!</v>
      </c>
      <c r="L34" s="83" t="e">
        <f aca="false">#REF!</f>
        <v>#REF!</v>
      </c>
      <c r="M34" s="83" t="e">
        <f aca="false">#REF!</f>
        <v>#REF!</v>
      </c>
    </row>
    <row r="35" customFormat="false" ht="15" hidden="false" customHeight="false" outlineLevel="0" collapsed="false">
      <c r="A35" s="32" t="n">
        <v>375.555555555556</v>
      </c>
      <c r="B35" s="3" t="n">
        <v>56.352</v>
      </c>
      <c r="C35" s="38" t="n">
        <v>19.82174</v>
      </c>
      <c r="D35" s="42" t="n">
        <v>20.01147</v>
      </c>
      <c r="E35" s="47" t="n">
        <v>9.4302617655272</v>
      </c>
      <c r="F35" s="51" t="n">
        <v>150</v>
      </c>
      <c r="I35" s="83" t="n">
        <v>150</v>
      </c>
      <c r="J35" s="83" t="e">
        <f aca="false">#REF!</f>
        <v>#REF!</v>
      </c>
      <c r="K35" s="83" t="e">
        <f aca="false">#REF!</f>
        <v>#REF!</v>
      </c>
      <c r="L35" s="83" t="e">
        <f aca="false">#REF!</f>
        <v>#REF!</v>
      </c>
      <c r="M35" s="83" t="e">
        <f aca="false">#REF!</f>
        <v>#REF!</v>
      </c>
    </row>
    <row r="36" customFormat="false" ht="15" hidden="false" customHeight="false" outlineLevel="0" collapsed="false">
      <c r="A36" s="32" t="n">
        <v>376.642857142857</v>
      </c>
      <c r="B36" s="3" t="n">
        <v>56.5150952380952</v>
      </c>
      <c r="C36" s="38" t="n">
        <v>19.82174</v>
      </c>
      <c r="D36" s="42" t="n">
        <v>19.99712</v>
      </c>
      <c r="E36" s="47" t="n">
        <v>9.5283138093619</v>
      </c>
      <c r="F36" s="51" t="n">
        <v>150</v>
      </c>
      <c r="I36" s="83" t="n">
        <v>150</v>
      </c>
      <c r="J36" s="83" t="e">
        <f aca="false">#REF!</f>
        <v>#REF!</v>
      </c>
      <c r="K36" s="83" t="e">
        <f aca="false">#REF!</f>
        <v>#REF!</v>
      </c>
      <c r="L36" s="83" t="e">
        <f aca="false">#REF!</f>
        <v>#REF!</v>
      </c>
      <c r="M36" s="83" t="e">
        <f aca="false">#REF!</f>
        <v>#REF!</v>
      </c>
    </row>
    <row r="37" customFormat="false" ht="15" hidden="false" customHeight="false" outlineLevel="0" collapsed="false">
      <c r="A37" s="32" t="n">
        <v>15.6828230769231</v>
      </c>
      <c r="B37" s="3" t="n">
        <v>37.3579633846154</v>
      </c>
      <c r="C37" s="38" t="n">
        <v>19.84806</v>
      </c>
      <c r="D37" s="42" t="n">
        <v>20.00114</v>
      </c>
      <c r="E37" s="47" t="n">
        <v>4.9725879338984</v>
      </c>
      <c r="F37" s="51" t="n">
        <v>2400</v>
      </c>
      <c r="I37" s="86" t="n">
        <v>2400</v>
      </c>
      <c r="J37" s="86" t="e">
        <f aca="false">#REF!</f>
        <v>#REF!</v>
      </c>
      <c r="K37" s="86" t="e">
        <f aca="false">#REF!</f>
        <v>#REF!</v>
      </c>
      <c r="L37" s="86" t="e">
        <f aca="false">#REF!</f>
        <v>#REF!</v>
      </c>
      <c r="M37" s="86" t="e">
        <f aca="false">#REF!</f>
        <v>#REF!</v>
      </c>
    </row>
    <row r="38" customFormat="false" ht="15" hidden="false" customHeight="false" outlineLevel="0" collapsed="false">
      <c r="A38" s="32" t="n">
        <v>15.24984</v>
      </c>
      <c r="B38" s="3" t="n">
        <v>36.277596</v>
      </c>
      <c r="C38" s="38" t="n">
        <v>19.85279</v>
      </c>
      <c r="D38" s="42" t="n">
        <v>19.99536</v>
      </c>
      <c r="E38" s="47" t="n">
        <v>4.8690206265203</v>
      </c>
      <c r="F38" s="51" t="n">
        <v>2400</v>
      </c>
      <c r="I38" s="86" t="n">
        <v>2400</v>
      </c>
      <c r="J38" s="86" t="e">
        <f aca="false">#REF!</f>
        <v>#REF!</v>
      </c>
      <c r="K38" s="86" t="e">
        <f aca="false">#REF!</f>
        <v>#REF!</v>
      </c>
      <c r="L38" s="86" t="e">
        <f aca="false">#REF!</f>
        <v>#REF!</v>
      </c>
      <c r="M38" s="86" t="e">
        <f aca="false">#REF!</f>
        <v>#REF!</v>
      </c>
    </row>
    <row r="39" customFormat="false" ht="15" hidden="false" customHeight="false" outlineLevel="0" collapsed="false">
      <c r="A39" s="32" t="n">
        <v>15.5384411764706</v>
      </c>
      <c r="B39" s="3" t="n">
        <v>37.0125060962567</v>
      </c>
      <c r="C39" s="38" t="n">
        <v>19.82418</v>
      </c>
      <c r="D39" s="42" t="n">
        <v>20.01257</v>
      </c>
      <c r="E39" s="47" t="n">
        <v>4.908601019009</v>
      </c>
      <c r="F39" s="51" t="n">
        <v>2400</v>
      </c>
      <c r="I39" s="86" t="n">
        <v>2400</v>
      </c>
      <c r="J39" s="86" t="e">
        <f aca="false">#REF!</f>
        <v>#REF!</v>
      </c>
      <c r="K39" s="86" t="e">
        <f aca="false">#REF!</f>
        <v>#REF!</v>
      </c>
      <c r="L39" s="86" t="e">
        <f aca="false">#REF!</f>
        <v>#REF!</v>
      </c>
      <c r="M39" s="86" t="e">
        <f aca="false">#REF!</f>
        <v>#REF!</v>
      </c>
    </row>
    <row r="40" customFormat="false" ht="15" hidden="false" customHeight="false" outlineLevel="0" collapsed="false">
      <c r="A40" s="32" t="n">
        <v>8.27076923076923</v>
      </c>
      <c r="B40" s="3" t="n">
        <v>19.555067972028</v>
      </c>
      <c r="C40" s="38" t="n">
        <v>19.84518</v>
      </c>
      <c r="D40" s="42" t="n">
        <v>20.0039</v>
      </c>
      <c r="E40" s="47" t="n">
        <v>2.5214289920385</v>
      </c>
      <c r="F40" s="51" t="n">
        <v>2400</v>
      </c>
      <c r="I40" s="86" t="n">
        <v>2400</v>
      </c>
      <c r="J40" s="86" t="e">
        <f aca="false">#REF!</f>
        <v>#REF!</v>
      </c>
      <c r="K40" s="86" t="e">
        <f aca="false">#REF!</f>
        <v>#REF!</v>
      </c>
      <c r="L40" s="86" t="e">
        <f aca="false">#REF!</f>
        <v>#REF!</v>
      </c>
      <c r="M40" s="86" t="e">
        <f aca="false">#REF!</f>
        <v>#REF!</v>
      </c>
    </row>
    <row r="41" customFormat="false" ht="15" hidden="false" customHeight="false" outlineLevel="0" collapsed="false">
      <c r="A41" s="32" t="n">
        <v>8.32561875</v>
      </c>
      <c r="B41" s="3" t="n">
        <v>19.6762234615385</v>
      </c>
      <c r="C41" s="38" t="n">
        <v>19.87545</v>
      </c>
      <c r="D41" s="42" t="n">
        <v>20.00293</v>
      </c>
      <c r="E41" s="47" t="n">
        <v>2.6685649347454</v>
      </c>
      <c r="F41" s="51" t="n">
        <v>2400</v>
      </c>
      <c r="I41" s="86" t="n">
        <v>2400</v>
      </c>
      <c r="J41" s="86" t="e">
        <f aca="false">#REF!</f>
        <v>#REF!</v>
      </c>
      <c r="K41" s="86" t="e">
        <f aca="false">#REF!</f>
        <v>#REF!</v>
      </c>
      <c r="L41" s="86" t="e">
        <f aca="false">#REF!</f>
        <v>#REF!</v>
      </c>
      <c r="M41" s="86" t="e">
        <f aca="false">#REF!</f>
        <v>#REF!</v>
      </c>
    </row>
    <row r="42" customFormat="false" ht="15" hidden="false" customHeight="false" outlineLevel="0" collapsed="false">
      <c r="A42" s="32" t="n">
        <v>8.11025384615385</v>
      </c>
      <c r="B42" s="3" t="n">
        <v>19.1926003418803</v>
      </c>
      <c r="C42" s="38" t="n">
        <v>19.90893</v>
      </c>
      <c r="D42" s="42" t="n">
        <v>20.00475</v>
      </c>
      <c r="E42" s="47" t="n">
        <v>2.6173237328515</v>
      </c>
      <c r="F42" s="51" t="n">
        <v>2400</v>
      </c>
      <c r="I42" s="86" t="n">
        <v>2400</v>
      </c>
      <c r="J42" s="86" t="e">
        <f aca="false">#REF!</f>
        <v>#REF!</v>
      </c>
      <c r="K42" s="86" t="e">
        <f aca="false">#REF!</f>
        <v>#REF!</v>
      </c>
      <c r="L42" s="86" t="e">
        <f aca="false">#REF!</f>
        <v>#REF!</v>
      </c>
      <c r="M42" s="86" t="e">
        <f aca="false">#REF!</f>
        <v>#REF!</v>
      </c>
    </row>
    <row r="43" customFormat="false" ht="15" hidden="false" customHeight="false" outlineLevel="0" collapsed="false">
      <c r="A43" s="32" t="n">
        <v>2.67611666666667</v>
      </c>
      <c r="B43" s="3" t="n">
        <v>6.09773846153846</v>
      </c>
      <c r="C43" s="38" t="n">
        <v>19.90893</v>
      </c>
      <c r="D43" s="42" t="n">
        <v>20.00744</v>
      </c>
      <c r="E43" s="47" t="n">
        <v>0.849964301265999</v>
      </c>
      <c r="F43" s="51" t="n">
        <v>2400</v>
      </c>
      <c r="I43" s="86" t="n">
        <v>2400</v>
      </c>
      <c r="J43" s="86" t="e">
        <f aca="false">#REF!</f>
        <v>#REF!</v>
      </c>
      <c r="K43" s="86" t="e">
        <f aca="false">#REF!</f>
        <v>#REF!</v>
      </c>
      <c r="L43" s="86" t="e">
        <f aca="false">#REF!</f>
        <v>#REF!</v>
      </c>
      <c r="M43" s="86" t="e">
        <f aca="false">#REF!</f>
        <v>#REF!</v>
      </c>
    </row>
    <row r="44" customFormat="false" ht="15" hidden="false" customHeight="false" outlineLevel="0" collapsed="false">
      <c r="A44" s="32" t="n">
        <v>3.52634</v>
      </c>
      <c r="B44" s="3" t="n">
        <v>8.19706327272727</v>
      </c>
      <c r="C44" s="38" t="n">
        <v>19.8691</v>
      </c>
      <c r="D44" s="42" t="n">
        <v>20.01621</v>
      </c>
      <c r="E44" s="47" t="n">
        <v>1.0099196485581</v>
      </c>
      <c r="F44" s="51" t="n">
        <v>2400</v>
      </c>
      <c r="I44" s="86" t="n">
        <v>2401</v>
      </c>
      <c r="J44" s="86" t="e">
        <f aca="false">#REF!</f>
        <v>#REF!</v>
      </c>
      <c r="K44" s="86" t="e">
        <f aca="false">#REF!</f>
        <v>#REF!</v>
      </c>
      <c r="L44" s="86" t="e">
        <f aca="false">#REF!</f>
        <v>#REF!</v>
      </c>
      <c r="M44" s="86" t="e">
        <f aca="false">#REF!</f>
        <v>#REF!</v>
      </c>
    </row>
    <row r="45" customFormat="false" ht="15" hidden="false" customHeight="false" outlineLevel="0" collapsed="false">
      <c r="A45" s="32" t="n">
        <v>3.41177692307692</v>
      </c>
      <c r="B45" s="3" t="n">
        <v>7.87091916083916</v>
      </c>
      <c r="C45" s="38" t="n">
        <v>19.83319</v>
      </c>
      <c r="D45" s="42" t="n">
        <v>20.02094</v>
      </c>
      <c r="E45" s="47" t="n">
        <v>1.1911533965507</v>
      </c>
      <c r="F45" s="51" t="n">
        <v>2400</v>
      </c>
      <c r="I45" s="86" t="n">
        <v>2402</v>
      </c>
      <c r="J45" s="86" t="e">
        <f aca="false">#REF!</f>
        <v>#REF!</v>
      </c>
      <c r="K45" s="86" t="e">
        <f aca="false">#REF!</f>
        <v>#REF!</v>
      </c>
      <c r="L45" s="86" t="e">
        <f aca="false">#REF!</f>
        <v>#REF!</v>
      </c>
      <c r="M45" s="86" t="e">
        <f aca="false">#REF!</f>
        <v>#REF!</v>
      </c>
    </row>
    <row r="46" customFormat="false" ht="15" hidden="false" customHeight="false" outlineLevel="0" collapsed="false">
      <c r="A46" s="32" t="n">
        <v>32.640825</v>
      </c>
      <c r="B46" s="3" t="n">
        <v>77.8253584615385</v>
      </c>
      <c r="C46" s="38" t="n">
        <v>19.87501</v>
      </c>
      <c r="D46" s="42" t="n">
        <v>20.03043</v>
      </c>
      <c r="E46" s="47" t="n">
        <v>11.4882119652073</v>
      </c>
      <c r="F46" s="51" t="n">
        <v>2400</v>
      </c>
      <c r="I46" s="86" t="n">
        <v>2403</v>
      </c>
      <c r="J46" s="86" t="e">
        <f aca="false">#REF!</f>
        <v>#REF!</v>
      </c>
      <c r="K46" s="86" t="e">
        <f aca="false">#REF!</f>
        <v>#REF!</v>
      </c>
      <c r="L46" s="86" t="e">
        <f aca="false">#REF!</f>
        <v>#REF!</v>
      </c>
      <c r="M46" s="86" t="e">
        <f aca="false">#REF!</f>
        <v>#REF!</v>
      </c>
    </row>
    <row r="47" customFormat="false" ht="15" hidden="false" customHeight="false" outlineLevel="0" collapsed="false">
      <c r="A47" s="32" t="n">
        <v>32.4218555555556</v>
      </c>
      <c r="B47" s="3" t="n">
        <v>77.4299948717949</v>
      </c>
      <c r="C47" s="38" t="n">
        <v>19.88768</v>
      </c>
      <c r="D47" s="42" t="n">
        <v>20.02543</v>
      </c>
      <c r="E47" s="47" t="n">
        <v>11.7481185947193</v>
      </c>
      <c r="F47" s="51" t="n">
        <v>2400</v>
      </c>
      <c r="I47" s="86" t="n">
        <v>2404</v>
      </c>
      <c r="J47" s="86" t="e">
        <f aca="false">#REF!</f>
        <v>#REF!</v>
      </c>
      <c r="K47" s="86" t="e">
        <f aca="false">#REF!</f>
        <v>#REF!</v>
      </c>
      <c r="L47" s="86" t="e">
        <f aca="false">#REF!</f>
        <v>#REF!</v>
      </c>
      <c r="M47" s="86" t="e">
        <f aca="false">#REF!</f>
        <v>#REF!</v>
      </c>
    </row>
    <row r="48" customFormat="false" ht="15" hidden="false" customHeight="false" outlineLevel="0" collapsed="false">
      <c r="A48" s="32" t="n">
        <v>32.18766</v>
      </c>
      <c r="B48" s="3" t="n">
        <v>76.934808</v>
      </c>
      <c r="C48" s="38" t="n">
        <v>19.82396</v>
      </c>
      <c r="D48" s="42" t="n">
        <v>20.02437</v>
      </c>
      <c r="E48" s="47" t="n">
        <v>11.3944021482662</v>
      </c>
      <c r="F48" s="51" t="n">
        <v>2400</v>
      </c>
      <c r="I48" s="86" t="n">
        <v>2405</v>
      </c>
      <c r="J48" s="86" t="e">
        <f aca="false">#REF!</f>
        <v>#REF!</v>
      </c>
      <c r="K48" s="86" t="e">
        <f aca="false">#REF!</f>
        <v>#REF!</v>
      </c>
      <c r="L48" s="86" t="e">
        <f aca="false">#REF!</f>
        <v>#REF!</v>
      </c>
      <c r="M48" s="86" t="e">
        <f aca="false">#REF!</f>
        <v>#REF!</v>
      </c>
      <c r="R48" s="29" t="n">
        <v>5</v>
      </c>
      <c r="S48" s="29" t="n">
        <v>7</v>
      </c>
      <c r="T48" s="29" t="n">
        <v>9</v>
      </c>
    </row>
    <row r="49" customFormat="false" ht="15" hidden="false" customHeight="false" outlineLevel="0" collapsed="false">
      <c r="A49" s="32" t="n">
        <v>88.3436888888889</v>
      </c>
      <c r="B49" s="3" t="n">
        <v>210.852142745098</v>
      </c>
      <c r="C49" s="38" t="n">
        <v>19.87263</v>
      </c>
      <c r="D49" s="42" t="n">
        <v>20.06426</v>
      </c>
      <c r="E49" s="47" t="n">
        <v>27.4286086160337</v>
      </c>
      <c r="F49" s="51" t="n">
        <v>2400</v>
      </c>
      <c r="I49" s="86" t="n">
        <v>2406</v>
      </c>
      <c r="J49" s="86" t="e">
        <f aca="false">#REF!</f>
        <v>#REF!</v>
      </c>
      <c r="K49" s="86" t="e">
        <f aca="false">#REF!</f>
        <v>#REF!</v>
      </c>
      <c r="L49" s="86" t="e">
        <f aca="false">#REF!</f>
        <v>#REF!</v>
      </c>
      <c r="M49" s="86" t="e">
        <f aca="false">#REF!</f>
        <v>#REF!</v>
      </c>
    </row>
    <row r="50" customFormat="false" ht="15" hidden="false" customHeight="false" outlineLevel="0" collapsed="false">
      <c r="A50" s="32" t="n">
        <v>88.5596222222222</v>
      </c>
      <c r="B50" s="3" t="n">
        <v>211.864964102564</v>
      </c>
      <c r="C50" s="38" t="n">
        <v>19.84862</v>
      </c>
      <c r="D50" s="42" t="n">
        <v>20.05123</v>
      </c>
      <c r="E50" s="47" t="n">
        <v>26.0245564329018</v>
      </c>
      <c r="F50" s="51" t="n">
        <v>2400</v>
      </c>
      <c r="I50" s="86" t="n">
        <v>2407</v>
      </c>
      <c r="J50" s="86" t="e">
        <f aca="false">#REF!</f>
        <v>#REF!</v>
      </c>
      <c r="K50" s="86" t="e">
        <f aca="false">#REF!</f>
        <v>#REF!</v>
      </c>
      <c r="L50" s="86" t="e">
        <f aca="false">#REF!</f>
        <v>#REF!</v>
      </c>
      <c r="M50" s="86" t="e">
        <f aca="false">#REF!</f>
        <v>#REF!</v>
      </c>
      <c r="S50" s="29" t="n">
        <f aca="false">20/S48</f>
        <v>2.85714285714286</v>
      </c>
    </row>
    <row r="51" customFormat="false" ht="15" hidden="false" customHeight="false" outlineLevel="0" collapsed="false">
      <c r="A51" s="32" t="n">
        <v>87.8966692307693</v>
      </c>
      <c r="B51" s="3" t="n">
        <v>210.522667972028</v>
      </c>
      <c r="C51" s="38" t="n">
        <v>19.84077</v>
      </c>
      <c r="D51" s="42" t="n">
        <v>20.0458</v>
      </c>
      <c r="E51" s="47" t="n">
        <v>26.3169787880841</v>
      </c>
      <c r="F51" s="51" t="n">
        <v>2400</v>
      </c>
      <c r="I51" s="86" t="n">
        <v>2408</v>
      </c>
      <c r="J51" s="86" t="e">
        <f aca="false">#REF!</f>
        <v>#REF!</v>
      </c>
      <c r="K51" s="86" t="e">
        <f aca="false">#REF!</f>
        <v>#REF!</v>
      </c>
      <c r="L51" s="86" t="e">
        <f aca="false">#REF!</f>
        <v>#REF!</v>
      </c>
      <c r="M51" s="86" t="e">
        <f aca="false">#REF!</f>
        <v>#REF!</v>
      </c>
    </row>
    <row r="52" customFormat="false" ht="15" hidden="false" customHeight="false" outlineLevel="0" collapsed="false">
      <c r="A52" s="32" t="n">
        <v>86.7617181818182</v>
      </c>
      <c r="B52" s="3" t="n">
        <v>207.816834224599</v>
      </c>
      <c r="C52" s="38" t="n">
        <v>19.84856</v>
      </c>
      <c r="D52" s="42" t="n">
        <v>20.05168</v>
      </c>
      <c r="E52" s="47" t="n">
        <v>25.5259680189347</v>
      </c>
      <c r="F52" s="51" t="n">
        <v>2400</v>
      </c>
      <c r="I52" s="86" t="n">
        <v>2409</v>
      </c>
      <c r="J52" s="86" t="e">
        <f aca="false">#REF!</f>
        <v>#REF!</v>
      </c>
      <c r="K52" s="86" t="e">
        <f aca="false">#REF!</f>
        <v>#REF!</v>
      </c>
      <c r="L52" s="86" t="e">
        <f aca="false">#REF!</f>
        <v>#REF!</v>
      </c>
      <c r="M52" s="86" t="e">
        <f aca="false">#REF!</f>
        <v>#REF!</v>
      </c>
    </row>
    <row r="53" customFormat="false" ht="15" hidden="false" customHeight="false" outlineLevel="0" collapsed="false">
      <c r="A53" s="32" t="n">
        <v>64.67066</v>
      </c>
      <c r="B53" s="3" t="n">
        <v>154.878187636364</v>
      </c>
      <c r="C53" s="38" t="n">
        <v>19.84729</v>
      </c>
      <c r="D53" s="42" t="n">
        <v>20.02507</v>
      </c>
      <c r="E53" s="47" t="n">
        <v>18.7198589032378</v>
      </c>
      <c r="F53" s="51" t="n">
        <v>2400</v>
      </c>
      <c r="I53" s="86" t="n">
        <v>2410</v>
      </c>
      <c r="J53" s="86" t="e">
        <f aca="false">#REF!</f>
        <v>#REF!</v>
      </c>
      <c r="K53" s="86" t="e">
        <f aca="false">#REF!</f>
        <v>#REF!</v>
      </c>
      <c r="L53" s="86" t="e">
        <f aca="false">#REF!</f>
        <v>#REF!</v>
      </c>
      <c r="M53" s="86" t="e">
        <f aca="false">#REF!</f>
        <v>#REF!</v>
      </c>
    </row>
    <row r="54" customFormat="false" ht="15" hidden="false" customHeight="false" outlineLevel="0" collapsed="false">
      <c r="A54" s="32" t="n">
        <v>64.4718518518519</v>
      </c>
      <c r="B54" s="3" t="n">
        <v>154.115301587302</v>
      </c>
      <c r="C54" s="38" t="n">
        <v>19.83194</v>
      </c>
      <c r="D54" s="42" t="n">
        <v>20.02693</v>
      </c>
      <c r="E54" s="47" t="n">
        <v>18.501287253473</v>
      </c>
      <c r="F54" s="51" t="n">
        <v>2400</v>
      </c>
      <c r="I54" s="86" t="n">
        <v>2411</v>
      </c>
      <c r="J54" s="86" t="e">
        <f aca="false">#REF!</f>
        <v>#REF!</v>
      </c>
      <c r="K54" s="86" t="e">
        <f aca="false">#REF!</f>
        <v>#REF!</v>
      </c>
      <c r="L54" s="86" t="e">
        <f aca="false">#REF!</f>
        <v>#REF!</v>
      </c>
      <c r="M54" s="86" t="e">
        <f aca="false">#REF!</f>
        <v>#REF!</v>
      </c>
    </row>
    <row r="55" customFormat="false" ht="15" hidden="false" customHeight="false" outlineLevel="0" collapsed="false">
      <c r="A55" s="32" t="n">
        <v>64.1548692307692</v>
      </c>
      <c r="B55" s="3" t="n">
        <v>153.971686153846</v>
      </c>
      <c r="C55" s="38" t="n">
        <v>19.85142</v>
      </c>
      <c r="D55" s="42" t="n">
        <v>20.03041</v>
      </c>
      <c r="E55" s="47" t="n">
        <v>18.6699219533005</v>
      </c>
      <c r="F55" s="51" t="n">
        <v>2400</v>
      </c>
    </row>
    <row r="56" customFormat="false" ht="15" hidden="false" customHeight="false" outlineLevel="0" collapsed="false">
      <c r="A56" s="32" t="n">
        <v>41.2399833333333</v>
      </c>
      <c r="B56" s="3" t="n">
        <v>98.596736</v>
      </c>
      <c r="C56" s="38" t="n">
        <v>19.85158</v>
      </c>
      <c r="D56" s="42" t="n">
        <v>20.01048</v>
      </c>
      <c r="E56" s="47" t="n">
        <v>12.431179169274</v>
      </c>
      <c r="F56" s="51" t="n">
        <v>2400</v>
      </c>
    </row>
    <row r="57" customFormat="false" ht="15" hidden="false" customHeight="false" outlineLevel="0" collapsed="false">
      <c r="A57" s="32" t="n">
        <v>40.40833</v>
      </c>
      <c r="B57" s="3" t="n">
        <v>96.1674548571429</v>
      </c>
      <c r="C57" s="38" t="n">
        <v>19.83974</v>
      </c>
      <c r="D57" s="42" t="n">
        <v>20.02417</v>
      </c>
      <c r="E57" s="47" t="n">
        <v>12.2775100553617</v>
      </c>
      <c r="F57" s="51" t="n">
        <v>2400</v>
      </c>
    </row>
    <row r="58" customFormat="false" ht="15" hidden="false" customHeight="false" outlineLevel="0" collapsed="false">
      <c r="A58" s="32" t="n">
        <v>40.39201</v>
      </c>
      <c r="B58" s="3" t="n">
        <v>96.6222785454545</v>
      </c>
      <c r="C58" s="38" t="n">
        <v>19.86081</v>
      </c>
      <c r="D58" s="42" t="n">
        <v>20.03256</v>
      </c>
      <c r="E58" s="47" t="n">
        <v>12.3586220491105</v>
      </c>
      <c r="F58" s="51" t="n">
        <v>2400</v>
      </c>
    </row>
    <row r="59" customFormat="false" ht="15" hidden="false" customHeight="false" outlineLevel="0" collapsed="false">
      <c r="A59" s="32" t="n">
        <v>53.1635923076923</v>
      </c>
      <c r="B59" s="3" t="n">
        <v>127.253156538462</v>
      </c>
      <c r="C59" s="38" t="n">
        <v>19.9025</v>
      </c>
      <c r="D59" s="42" t="n">
        <v>20.03251</v>
      </c>
      <c r="E59" s="47" t="n">
        <v>16.6631911820462</v>
      </c>
      <c r="F59" s="51" t="n">
        <v>2400</v>
      </c>
    </row>
    <row r="61" customFormat="false" ht="15" hidden="false" customHeight="false" outlineLevel="0" collapsed="false">
      <c r="A61" s="29" t="n">
        <f aca="false">MIN(A2:A36)</f>
        <v>40.8090909090909</v>
      </c>
      <c r="B61" s="29" t="n">
        <f aca="false">MIN(B2:B59)</f>
        <v>6.09773846153846</v>
      </c>
    </row>
    <row r="62" customFormat="false" ht="15" hidden="false" customHeight="false" outlineLevel="0" collapsed="false">
      <c r="A62" s="29" t="n">
        <f aca="false">MAX(A2:A36)</f>
        <v>376.642857142857</v>
      </c>
      <c r="B62" s="29" t="n">
        <f aca="false">MAX(B2:B59)</f>
        <v>211.864964102564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E4 A1"/>
    </sheetView>
  </sheetViews>
  <sheetFormatPr defaultColWidth="10.5" defaultRowHeight="15" zeroHeight="false" outlineLevelRow="0" outlineLevelCol="0"/>
  <cols>
    <col collapsed="false" customWidth="true" hidden="false" outlineLevel="0" max="2" min="2" style="29" width="14.37"/>
    <col collapsed="false" customWidth="true" hidden="false" outlineLevel="0" max="4" min="4" style="29" width="14.37"/>
    <col collapsed="false" customWidth="true" hidden="false" outlineLevel="0" max="5" min="5" style="29" width="12.58"/>
    <col collapsed="false" customWidth="true" hidden="false" outlineLevel="0" max="7" min="7" style="29" width="14.16"/>
    <col collapsed="false" customWidth="true" hidden="false" outlineLevel="0" max="8" min="8" style="29" width="13.25"/>
    <col collapsed="false" customWidth="true" hidden="false" outlineLevel="0" max="10" min="10" style="29" width="15.42"/>
    <col collapsed="false" customWidth="true" hidden="false" outlineLevel="0" max="11" min="11" style="29" width="12.37"/>
    <col collapsed="false" customWidth="true" hidden="false" outlineLevel="0" max="16" min="16" style="29" width="10.22"/>
    <col collapsed="false" customWidth="true" hidden="false" outlineLevel="0" max="17" min="17" style="29" width="20.33"/>
    <col collapsed="false" customWidth="true" hidden="false" outlineLevel="0" max="18" min="18" style="29" width="15.96"/>
    <col collapsed="false" customWidth="true" hidden="false" outlineLevel="0" max="20" min="19" style="29" width="18.29"/>
  </cols>
  <sheetData>
    <row r="1" customFormat="false" ht="24.45" hidden="false" customHeight="false" outlineLevel="0" collapsed="false">
      <c r="A1" s="87" t="s">
        <v>45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customFormat="false" ht="24.45" hidden="false" customHeight="false" outlineLevel="0" collapsed="false">
      <c r="A2" s="88"/>
      <c r="B2" s="88"/>
      <c r="C2" s="88"/>
      <c r="D2" s="89"/>
      <c r="E2" s="88"/>
      <c r="F2" s="88"/>
      <c r="G2" s="89"/>
      <c r="H2" s="88"/>
      <c r="I2" s="88"/>
      <c r="J2" s="89"/>
      <c r="K2" s="88"/>
      <c r="L2" s="88"/>
      <c r="O2" s="87"/>
      <c r="P2" s="87"/>
      <c r="Q2" s="87"/>
      <c r="R2" s="87"/>
    </row>
    <row r="3" customFormat="false" ht="29.15" hidden="false" customHeight="false" outlineLevel="0" collapsed="false">
      <c r="A3" s="90" t="s">
        <v>49</v>
      </c>
      <c r="B3" s="90" t="s">
        <v>50</v>
      </c>
      <c r="C3" s="88"/>
      <c r="D3" s="90" t="s">
        <v>51</v>
      </c>
      <c r="E3" s="90" t="s">
        <v>52</v>
      </c>
      <c r="F3" s="88"/>
      <c r="G3" s="90" t="s">
        <v>51</v>
      </c>
      <c r="H3" s="90" t="s">
        <v>52</v>
      </c>
      <c r="I3" s="88"/>
      <c r="J3" s="90" t="s">
        <v>51</v>
      </c>
      <c r="K3" s="90" t="s">
        <v>52</v>
      </c>
      <c r="L3" s="88"/>
      <c r="O3" s="91" t="s">
        <v>53</v>
      </c>
      <c r="P3" s="91"/>
      <c r="Q3" s="91"/>
      <c r="R3" s="95" t="n">
        <v>8E-006</v>
      </c>
      <c r="S3" s="95" t="n">
        <v>2E-006</v>
      </c>
      <c r="T3" s="94" t="s">
        <v>54</v>
      </c>
    </row>
    <row r="4" customFormat="false" ht="29.15" hidden="false" customHeight="false" outlineLevel="0" collapsed="false">
      <c r="A4" s="29" t="n">
        <v>40</v>
      </c>
      <c r="B4" s="29" t="n">
        <f aca="false">A4*0.000000001*150*1000*1000</f>
        <v>6</v>
      </c>
      <c r="C4" s="88"/>
      <c r="D4" s="29" t="n">
        <v>0.80372</v>
      </c>
      <c r="E4" s="29" t="n">
        <v>0.046832</v>
      </c>
      <c r="F4" s="88"/>
      <c r="G4" s="29" t="n">
        <v>0.96531</v>
      </c>
      <c r="H4" s="29" t="n">
        <v>0.079703</v>
      </c>
      <c r="I4" s="88"/>
      <c r="J4" s="29" t="n">
        <v>1.1092</v>
      </c>
      <c r="K4" s="29" t="n">
        <v>0.11726</v>
      </c>
      <c r="L4" s="88"/>
      <c r="O4" s="91" t="s">
        <v>55</v>
      </c>
      <c r="P4" s="91"/>
      <c r="Q4" s="91"/>
      <c r="R4" s="95" t="n">
        <v>0.004</v>
      </c>
      <c r="S4" s="94"/>
      <c r="T4" s="94" t="s">
        <v>54</v>
      </c>
    </row>
    <row r="5" customFormat="false" ht="29.15" hidden="false" customHeight="false" outlineLevel="0" collapsed="false">
      <c r="A5" s="29" t="n">
        <v>50</v>
      </c>
      <c r="B5" s="29" t="n">
        <f aca="false">A5*0.000000001*150*1000*1000</f>
        <v>7.5</v>
      </c>
      <c r="C5" s="88"/>
      <c r="D5" s="29" t="n">
        <v>1.0043</v>
      </c>
      <c r="E5" s="29" t="n">
        <v>0.058565</v>
      </c>
      <c r="F5" s="88"/>
      <c r="G5" s="29" t="n">
        <v>1.2063</v>
      </c>
      <c r="H5" s="29" t="n">
        <v>0.099677</v>
      </c>
      <c r="I5" s="88"/>
      <c r="J5" s="29" t="n">
        <v>1.3862</v>
      </c>
      <c r="K5" s="29" t="n">
        <v>0.14664</v>
      </c>
      <c r="L5" s="88"/>
      <c r="O5" s="91" t="s">
        <v>56</v>
      </c>
      <c r="P5" s="91"/>
      <c r="Q5" s="91"/>
      <c r="R5" s="95" t="n">
        <v>0.05</v>
      </c>
      <c r="S5" s="94"/>
      <c r="T5" s="94" t="s">
        <v>54</v>
      </c>
    </row>
    <row r="6" customFormat="false" ht="29.15" hidden="false" customHeight="false" outlineLevel="0" collapsed="false">
      <c r="A6" s="29" t="n">
        <v>60</v>
      </c>
      <c r="B6" s="29" t="n">
        <f aca="false">A6*0.000000001*150*1000*1000</f>
        <v>9</v>
      </c>
      <c r="C6" s="88"/>
      <c r="D6" s="29" t="n">
        <v>1.2048</v>
      </c>
      <c r="E6" s="29" t="n">
        <v>0.070307</v>
      </c>
      <c r="F6" s="88"/>
      <c r="G6" s="29" t="n">
        <v>1.4472</v>
      </c>
      <c r="H6" s="29" t="n">
        <v>0.11966</v>
      </c>
      <c r="I6" s="88"/>
      <c r="J6" s="29" t="n">
        <v>1.6631</v>
      </c>
      <c r="K6" s="29" t="n">
        <v>0.17604</v>
      </c>
      <c r="L6" s="88"/>
      <c r="O6" s="91" t="s">
        <v>57</v>
      </c>
      <c r="P6" s="91"/>
      <c r="Q6" s="91"/>
      <c r="R6" s="94" t="n">
        <v>0.003</v>
      </c>
      <c r="S6" s="94"/>
      <c r="T6" s="94" t="s">
        <v>58</v>
      </c>
    </row>
    <row r="7" customFormat="false" ht="15" hidden="false" customHeight="false" outlineLevel="0" collapsed="false">
      <c r="A7" s="29" t="n">
        <v>70</v>
      </c>
      <c r="B7" s="29" t="n">
        <f aca="false">A7*0.000000001*150*1000*1000</f>
        <v>10.5</v>
      </c>
      <c r="C7" s="88"/>
      <c r="D7" s="29" t="n">
        <v>1.4054</v>
      </c>
      <c r="E7" s="29" t="n">
        <v>0.082056</v>
      </c>
      <c r="F7" s="88"/>
      <c r="G7" s="29" t="n">
        <v>1.6882</v>
      </c>
      <c r="H7" s="29" t="n">
        <v>0.13966</v>
      </c>
      <c r="I7" s="88"/>
      <c r="J7" s="29" t="n">
        <v>1.94</v>
      </c>
      <c r="K7" s="29" t="n">
        <v>0.20546</v>
      </c>
      <c r="L7" s="88"/>
    </row>
    <row r="8" customFormat="false" ht="15" hidden="false" customHeight="false" outlineLevel="0" collapsed="false">
      <c r="A8" s="29" t="n">
        <v>80</v>
      </c>
      <c r="B8" s="29" t="n">
        <f aca="false">A8*0.000000001*150*1000*1000</f>
        <v>12</v>
      </c>
      <c r="C8" s="88"/>
      <c r="D8" s="29" t="n">
        <v>1.606</v>
      </c>
      <c r="E8" s="29" t="n">
        <v>0.09381</v>
      </c>
      <c r="F8" s="88"/>
      <c r="G8" s="29" t="n">
        <v>1.9291</v>
      </c>
      <c r="H8" s="29" t="n">
        <v>0.15967</v>
      </c>
      <c r="I8" s="88"/>
      <c r="J8" s="29" t="n">
        <v>2.2168</v>
      </c>
      <c r="K8" s="29" t="n">
        <v>0.23488</v>
      </c>
      <c r="L8" s="88"/>
    </row>
    <row r="9" customFormat="false" ht="25.6" hidden="false" customHeight="false" outlineLevel="0" collapsed="false">
      <c r="A9" s="29" t="n">
        <v>90</v>
      </c>
      <c r="B9" s="29" t="n">
        <f aca="false">A9*0.000000001*150*1000*1000</f>
        <v>13.5</v>
      </c>
      <c r="C9" s="88"/>
      <c r="D9" s="29" t="n">
        <v>1.8065</v>
      </c>
      <c r="E9" s="29" t="n">
        <v>0.10557</v>
      </c>
      <c r="F9" s="88"/>
      <c r="G9" s="29" t="n">
        <v>2.17</v>
      </c>
      <c r="H9" s="29" t="n">
        <v>0.17968</v>
      </c>
      <c r="I9" s="88"/>
      <c r="J9" s="29" t="n">
        <v>2.4936</v>
      </c>
      <c r="K9" s="29" t="n">
        <v>0.26432</v>
      </c>
      <c r="L9" s="88"/>
      <c r="O9" s="87" t="s">
        <v>59</v>
      </c>
      <c r="P9" s="87"/>
      <c r="Q9" s="87"/>
      <c r="R9" s="95" t="n">
        <f aca="false">R3/(R4*R5*R6)</f>
        <v>13.3333333333333</v>
      </c>
      <c r="T9" s="94" t="s">
        <v>60</v>
      </c>
    </row>
    <row r="10" customFormat="false" ht="15" hidden="false" customHeight="false" outlineLevel="0" collapsed="false">
      <c r="A10" s="29" t="n">
        <v>100</v>
      </c>
      <c r="B10" s="29" t="n">
        <f aca="false">A10*0.000000001*150*1000*1000</f>
        <v>15</v>
      </c>
      <c r="C10" s="88"/>
      <c r="D10" s="29" t="n">
        <v>2.007</v>
      </c>
      <c r="E10" s="29" t="n">
        <v>0.11733</v>
      </c>
      <c r="F10" s="88"/>
      <c r="G10" s="29" t="n">
        <v>2.4108</v>
      </c>
      <c r="H10" s="29" t="n">
        <v>0.1997</v>
      </c>
      <c r="I10" s="88"/>
      <c r="J10" s="29" t="n">
        <v>2.7703</v>
      </c>
      <c r="K10" s="29" t="n">
        <v>0.29376</v>
      </c>
      <c r="L10" s="88"/>
    </row>
    <row r="11" customFormat="false" ht="15" hidden="false" customHeight="false" outlineLevel="0" collapsed="false">
      <c r="A11" s="29" t="n">
        <v>110</v>
      </c>
      <c r="B11" s="29" t="n">
        <f aca="false">A11*0.000000001*150*1000*1000</f>
        <v>16.5</v>
      </c>
      <c r="C11" s="88"/>
      <c r="D11" s="29" t="n">
        <v>2.2075</v>
      </c>
      <c r="E11" s="29" t="n">
        <v>0.1291</v>
      </c>
      <c r="F11" s="88"/>
      <c r="G11" s="29" t="n">
        <v>2.6516</v>
      </c>
      <c r="H11" s="29" t="n">
        <v>0.21972</v>
      </c>
      <c r="I11" s="88"/>
      <c r="J11" s="29" t="n">
        <v>3.0469</v>
      </c>
      <c r="K11" s="29" t="n">
        <v>0.32321</v>
      </c>
      <c r="L11" s="88"/>
    </row>
    <row r="12" customFormat="false" ht="15" hidden="false" customHeight="false" outlineLevel="0" collapsed="false">
      <c r="A12" s="29" t="n">
        <v>120</v>
      </c>
      <c r="B12" s="29" t="n">
        <f aca="false">A12*0.000000001*150*1000*1000</f>
        <v>18</v>
      </c>
      <c r="C12" s="88"/>
      <c r="D12" s="29" t="n">
        <v>2.408</v>
      </c>
      <c r="E12" s="29" t="n">
        <v>0.14087</v>
      </c>
      <c r="F12" s="88"/>
      <c r="G12" s="29" t="n">
        <v>2.8923</v>
      </c>
      <c r="H12" s="29" t="n">
        <v>0.23975</v>
      </c>
      <c r="I12" s="88"/>
      <c r="J12" s="29" t="n">
        <v>3.3234</v>
      </c>
      <c r="K12" s="29" t="n">
        <v>0.35267</v>
      </c>
      <c r="L12" s="88"/>
    </row>
    <row r="13" customFormat="false" ht="24.45" hidden="false" customHeight="false" outlineLevel="0" collapsed="false">
      <c r="A13" s="29" t="n">
        <v>130</v>
      </c>
      <c r="B13" s="29" t="n">
        <f aca="false">A13*0.000000001*150*1000*1000</f>
        <v>19.5</v>
      </c>
      <c r="C13" s="88"/>
      <c r="D13" s="29" t="n">
        <v>2.6084</v>
      </c>
      <c r="E13" s="29" t="n">
        <v>0.15264</v>
      </c>
      <c r="F13" s="88"/>
      <c r="G13" s="29" t="n">
        <v>3.133</v>
      </c>
      <c r="H13" s="29" t="n">
        <v>0.25979</v>
      </c>
      <c r="I13" s="88"/>
      <c r="J13" s="29" t="n">
        <v>3.5999</v>
      </c>
      <c r="K13" s="29" t="n">
        <v>0.38213</v>
      </c>
      <c r="L13" s="88"/>
      <c r="O13" s="87" t="s">
        <v>61</v>
      </c>
      <c r="P13" s="87"/>
      <c r="Q13" s="87"/>
      <c r="R13" s="93" t="n">
        <v>6.96</v>
      </c>
      <c r="T13" s="93" t="s">
        <v>62</v>
      </c>
    </row>
    <row r="14" customFormat="false" ht="15" hidden="false" customHeight="false" outlineLevel="0" collapsed="false">
      <c r="A14" s="29" t="n">
        <v>140</v>
      </c>
      <c r="B14" s="29" t="n">
        <f aca="false">A14*0.000000001*150*1000*1000</f>
        <v>21</v>
      </c>
      <c r="C14" s="88"/>
      <c r="D14" s="29" t="n">
        <v>2.8088</v>
      </c>
      <c r="E14" s="29" t="n">
        <v>0.16442</v>
      </c>
      <c r="F14" s="88"/>
      <c r="G14" s="29" t="n">
        <v>3.3736</v>
      </c>
      <c r="H14" s="29" t="n">
        <v>0.27983</v>
      </c>
      <c r="I14" s="88"/>
      <c r="J14" s="29" t="n">
        <v>3.876</v>
      </c>
      <c r="K14" s="29" t="n">
        <v>0.41161</v>
      </c>
      <c r="L14" s="88"/>
    </row>
    <row r="15" customFormat="false" ht="15" hidden="false" customHeight="false" outlineLevel="0" collapsed="false">
      <c r="A15" s="29" t="n">
        <v>150</v>
      </c>
      <c r="B15" s="29" t="n">
        <f aca="false">A15*0.000000001*150*1000*1000</f>
        <v>22.5</v>
      </c>
      <c r="C15" s="88"/>
      <c r="D15" s="29" t="n">
        <v>3.0091</v>
      </c>
      <c r="E15" s="29" t="n">
        <v>0.1762</v>
      </c>
      <c r="F15" s="88"/>
      <c r="G15" s="29" t="n">
        <v>3.614</v>
      </c>
      <c r="H15" s="29" t="n">
        <v>0.29987</v>
      </c>
      <c r="I15" s="88"/>
      <c r="J15" s="29" t="n">
        <v>4.1518</v>
      </c>
      <c r="K15" s="29" t="n">
        <v>0.44109</v>
      </c>
      <c r="L15" s="88"/>
    </row>
    <row r="16" customFormat="false" ht="25.6" hidden="false" customHeight="false" outlineLevel="0" collapsed="false">
      <c r="A16" s="29" t="n">
        <v>160</v>
      </c>
      <c r="B16" s="29" t="n">
        <f aca="false">A16*0.000000001*150*1000*1000</f>
        <v>24</v>
      </c>
      <c r="C16" s="88"/>
      <c r="D16" s="29" t="n">
        <v>3.2094</v>
      </c>
      <c r="E16" s="29" t="n">
        <v>0.18798</v>
      </c>
      <c r="F16" s="88"/>
      <c r="G16" s="29" t="n">
        <v>3.8543</v>
      </c>
      <c r="H16" s="29" t="n">
        <v>0.31992</v>
      </c>
      <c r="I16" s="88"/>
      <c r="J16" s="29" t="n">
        <v>4.4273</v>
      </c>
      <c r="K16" s="29" t="n">
        <v>0.47059</v>
      </c>
      <c r="L16" s="88"/>
      <c r="O16" s="87" t="s">
        <v>63</v>
      </c>
      <c r="P16" s="87"/>
      <c r="Q16" s="87" t="e">
        <f aca="false">#REF!/R9</f>
        <v>#REF!</v>
      </c>
      <c r="R16" s="94" t="e">
        <f aca="false">#REF!/R9</f>
        <v>#REF!</v>
      </c>
      <c r="S16" s="94"/>
      <c r="T16" s="94"/>
    </row>
    <row r="17" customFormat="false" ht="15" hidden="false" customHeight="false" outlineLevel="0" collapsed="false">
      <c r="A17" s="29" t="n">
        <v>170</v>
      </c>
      <c r="B17" s="29" t="n">
        <f aca="false">A17*0.000000001*150*1000*1000</f>
        <v>25.5</v>
      </c>
      <c r="C17" s="88"/>
      <c r="D17" s="29" t="n">
        <v>3.4097</v>
      </c>
      <c r="E17" s="29" t="n">
        <v>0.19977</v>
      </c>
      <c r="F17" s="88"/>
      <c r="G17" s="29" t="n">
        <v>4.0943</v>
      </c>
      <c r="H17" s="29" t="n">
        <v>0.33998</v>
      </c>
      <c r="I17" s="88"/>
      <c r="J17" s="29" t="n">
        <v>4.7027</v>
      </c>
      <c r="K17" s="29" t="n">
        <v>0.50011</v>
      </c>
      <c r="L17" s="88"/>
    </row>
    <row r="18" customFormat="false" ht="15" hidden="false" customHeight="false" outlineLevel="0" collapsed="false">
      <c r="A18" s="29" t="n">
        <v>180</v>
      </c>
      <c r="B18" s="29" t="n">
        <f aca="false">A18*0.000000001*150*1000*1000</f>
        <v>27</v>
      </c>
      <c r="C18" s="88"/>
      <c r="D18" s="29" t="n">
        <v>3.6098</v>
      </c>
      <c r="E18" s="29" t="n">
        <v>0.21156</v>
      </c>
      <c r="F18" s="88"/>
      <c r="G18" s="29" t="n">
        <v>4.3341</v>
      </c>
      <c r="H18" s="29" t="n">
        <v>0.36005</v>
      </c>
      <c r="I18" s="88"/>
      <c r="J18" s="29" t="n">
        <v>4.9779</v>
      </c>
      <c r="K18" s="29" t="n">
        <v>0.52963</v>
      </c>
      <c r="L18" s="88"/>
    </row>
    <row r="19" customFormat="false" ht="15" hidden="false" customHeight="false" outlineLevel="0" collapsed="false">
      <c r="A19" s="29" t="n">
        <v>190</v>
      </c>
      <c r="B19" s="29" t="n">
        <f aca="false">A19*0.000000001*150*1000*1000</f>
        <v>28.5</v>
      </c>
      <c r="C19" s="88"/>
      <c r="D19" s="29" t="n">
        <v>3.8098</v>
      </c>
      <c r="E19" s="29" t="n">
        <v>0.22335</v>
      </c>
      <c r="F19" s="88"/>
      <c r="G19" s="29" t="n">
        <v>4.5737</v>
      </c>
      <c r="H19" s="29" t="n">
        <v>0.38013</v>
      </c>
      <c r="I19" s="88"/>
      <c r="J19" s="29" t="n">
        <v>5.2529</v>
      </c>
      <c r="K19" s="29" t="n">
        <v>0.55918</v>
      </c>
      <c r="L19" s="88"/>
    </row>
    <row r="20" customFormat="false" ht="15" hidden="false" customHeight="false" outlineLevel="0" collapsed="false">
      <c r="A20" s="29" t="n">
        <v>200</v>
      </c>
      <c r="B20" s="29" t="n">
        <f aca="false">A20*0.000000001*150*1000*1000</f>
        <v>30</v>
      </c>
      <c r="C20" s="88"/>
      <c r="D20" s="29" t="n">
        <v>4.0096</v>
      </c>
      <c r="E20" s="29" t="n">
        <v>0.23515</v>
      </c>
      <c r="F20" s="88"/>
      <c r="G20" s="29" t="n">
        <v>4.8132</v>
      </c>
      <c r="H20" s="29" t="n">
        <v>0.40022</v>
      </c>
      <c r="I20" s="88"/>
      <c r="J20" s="29" t="n">
        <v>5.5278</v>
      </c>
      <c r="K20" s="29" t="n">
        <v>0.58873</v>
      </c>
      <c r="L20" s="88"/>
    </row>
    <row r="21" customFormat="false" ht="15" hidden="false" customHeight="false" outlineLevel="0" collapsed="false">
      <c r="A21" s="29" t="n">
        <v>210</v>
      </c>
      <c r="B21" s="29" t="n">
        <f aca="false">A21*0.000000001*150*1000*1000</f>
        <v>31.5</v>
      </c>
      <c r="C21" s="88"/>
      <c r="D21" s="29" t="n">
        <v>4.2092</v>
      </c>
      <c r="E21" s="29" t="n">
        <v>0.24695</v>
      </c>
      <c r="F21" s="88"/>
      <c r="G21" s="29" t="n">
        <v>5.0526</v>
      </c>
      <c r="H21" s="29" t="n">
        <v>0.42031</v>
      </c>
      <c r="I21" s="88"/>
      <c r="J21" s="29" t="n">
        <v>5.8025</v>
      </c>
      <c r="K21" s="29" t="n">
        <v>0.6183</v>
      </c>
      <c r="L21" s="88"/>
    </row>
    <row r="22" customFormat="false" ht="15" hidden="false" customHeight="false" outlineLevel="0" collapsed="false">
      <c r="A22" s="29" t="n">
        <v>220</v>
      </c>
      <c r="B22" s="29" t="n">
        <f aca="false">A22*0.000000001*150*1000*1000</f>
        <v>33</v>
      </c>
      <c r="C22" s="88"/>
      <c r="D22" s="29" t="n">
        <v>4.4087</v>
      </c>
      <c r="E22" s="29" t="n">
        <v>0.25875</v>
      </c>
      <c r="F22" s="88"/>
      <c r="G22" s="29" t="n">
        <v>5.2919</v>
      </c>
      <c r="H22" s="29" t="n">
        <v>0.44042</v>
      </c>
      <c r="I22" s="88"/>
      <c r="J22" s="29" t="n">
        <v>6.077</v>
      </c>
      <c r="K22" s="29" t="n">
        <v>0.64789</v>
      </c>
      <c r="L22" s="88"/>
    </row>
    <row r="23" customFormat="false" ht="15" hidden="false" customHeight="false" outlineLevel="0" collapsed="false">
      <c r="A23" s="29" t="n">
        <v>230</v>
      </c>
      <c r="B23" s="29" t="n">
        <f aca="false">A23*0.000000001*150*1000*1000</f>
        <v>34.5</v>
      </c>
      <c r="C23" s="88"/>
      <c r="D23" s="29" t="n">
        <v>4.6082</v>
      </c>
      <c r="E23" s="29" t="n">
        <v>0.27056</v>
      </c>
      <c r="F23" s="88"/>
      <c r="G23" s="29" t="n">
        <v>5.531</v>
      </c>
      <c r="H23" s="29" t="n">
        <v>0.46053</v>
      </c>
      <c r="I23" s="88"/>
      <c r="J23" s="29" t="n">
        <v>6.3516</v>
      </c>
      <c r="K23" s="29" t="n">
        <v>0.67749</v>
      </c>
      <c r="L23" s="88"/>
    </row>
    <row r="24" customFormat="false" ht="15" hidden="false" customHeight="false" outlineLevel="0" collapsed="false">
      <c r="A24" s="29" t="n">
        <v>240</v>
      </c>
      <c r="B24" s="29" t="n">
        <f aca="false">A24*0.000000001*150*1000*1000</f>
        <v>36</v>
      </c>
      <c r="C24" s="88"/>
      <c r="D24" s="29" t="n">
        <v>4.8075</v>
      </c>
      <c r="E24" s="29" t="n">
        <v>0.28237</v>
      </c>
      <c r="F24" s="88"/>
      <c r="G24" s="29" t="n">
        <v>5.77</v>
      </c>
      <c r="H24" s="29" t="n">
        <v>0.48066</v>
      </c>
      <c r="I24" s="88"/>
      <c r="J24" s="29" t="n">
        <v>6.6261</v>
      </c>
      <c r="K24" s="29" t="n">
        <v>0.7071</v>
      </c>
      <c r="L24" s="88"/>
    </row>
    <row r="25" customFormat="false" ht="15" hidden="false" customHeight="false" outlineLevel="0" collapsed="false">
      <c r="A25" s="29" t="n">
        <v>250</v>
      </c>
      <c r="B25" s="29" t="n">
        <f aca="false">A25*0.000000001*150*1000*1000</f>
        <v>37.5</v>
      </c>
      <c r="C25" s="88"/>
      <c r="D25" s="29" t="n">
        <v>5.0068</v>
      </c>
      <c r="E25" s="29" t="n">
        <v>0.29419</v>
      </c>
      <c r="F25" s="88"/>
      <c r="G25" s="29" t="n">
        <v>6.0089</v>
      </c>
      <c r="H25" s="29" t="n">
        <v>0.50079</v>
      </c>
      <c r="I25" s="88"/>
      <c r="J25" s="29" t="n">
        <v>6.9007</v>
      </c>
      <c r="K25" s="29" t="n">
        <v>0.73673</v>
      </c>
      <c r="L25" s="88"/>
    </row>
    <row r="26" customFormat="false" ht="15" hidden="false" customHeight="false" outlineLevel="0" collapsed="false">
      <c r="A26" s="29" t="n">
        <v>260</v>
      </c>
      <c r="B26" s="29" t="n">
        <f aca="false">A26*0.000000001*150*1000*1000</f>
        <v>39</v>
      </c>
      <c r="C26" s="88"/>
      <c r="D26" s="29" t="n">
        <v>5.2059</v>
      </c>
      <c r="E26" s="29" t="n">
        <v>0.30602</v>
      </c>
      <c r="F26" s="88"/>
      <c r="G26" s="29" t="n">
        <v>6.2478</v>
      </c>
      <c r="H26" s="29" t="n">
        <v>0.52093</v>
      </c>
      <c r="I26" s="88"/>
      <c r="J26" s="29" t="n">
        <v>7.1753</v>
      </c>
      <c r="K26" s="29" t="n">
        <v>0.76636</v>
      </c>
      <c r="L26" s="88"/>
    </row>
    <row r="27" customFormat="false" ht="15" hidden="false" customHeight="false" outlineLevel="0" collapsed="false">
      <c r="A27" s="29" t="n">
        <v>270</v>
      </c>
      <c r="B27" s="29" t="n">
        <f aca="false">A27*0.000000001*150*1000*1000</f>
        <v>40.5</v>
      </c>
      <c r="C27" s="88"/>
      <c r="D27" s="29" t="n">
        <v>5.405</v>
      </c>
      <c r="E27" s="29" t="n">
        <v>0.31785</v>
      </c>
      <c r="F27" s="88"/>
      <c r="G27" s="29" t="n">
        <v>6.4867</v>
      </c>
      <c r="H27" s="29" t="n">
        <v>0.54108</v>
      </c>
      <c r="I27" s="88"/>
      <c r="J27" s="29" t="n">
        <v>7.4499</v>
      </c>
      <c r="K27" s="29" t="n">
        <v>0.796</v>
      </c>
      <c r="L27" s="88"/>
    </row>
    <row r="28" customFormat="false" ht="15" hidden="false" customHeight="false" outlineLevel="0" collapsed="false">
      <c r="A28" s="29" t="n">
        <v>280</v>
      </c>
      <c r="B28" s="29" t="n">
        <f aca="false">A28*0.000000001*150*1000*1000</f>
        <v>42</v>
      </c>
      <c r="C28" s="88"/>
      <c r="D28" s="29" t="n">
        <v>5.604</v>
      </c>
      <c r="E28" s="29" t="n">
        <v>0.32968</v>
      </c>
      <c r="F28" s="88"/>
      <c r="G28" s="29" t="n">
        <v>6.7256</v>
      </c>
      <c r="H28" s="29" t="n">
        <v>0.56124</v>
      </c>
      <c r="I28" s="88"/>
      <c r="J28" s="29" t="n">
        <v>7.7244</v>
      </c>
      <c r="K28" s="29" t="n">
        <v>0.82566</v>
      </c>
      <c r="L28" s="88"/>
    </row>
    <row r="29" customFormat="false" ht="15" hidden="false" customHeight="false" outlineLevel="0" collapsed="false">
      <c r="A29" s="29" t="n">
        <v>290</v>
      </c>
      <c r="B29" s="29" t="n">
        <f aca="false">A29*0.000000001*150*1000*1000</f>
        <v>43.5</v>
      </c>
      <c r="C29" s="88"/>
      <c r="D29" s="29" t="n">
        <v>5.8029</v>
      </c>
      <c r="E29" s="29" t="n">
        <v>0.34152</v>
      </c>
      <c r="F29" s="88"/>
      <c r="G29" s="29" t="n">
        <v>6.9646</v>
      </c>
      <c r="H29" s="29" t="n">
        <v>0.58141</v>
      </c>
      <c r="I29" s="88"/>
      <c r="J29" s="29" t="n">
        <v>7.9989</v>
      </c>
      <c r="K29" s="29" t="n">
        <v>0.85532</v>
      </c>
      <c r="L29" s="88"/>
    </row>
    <row r="30" customFormat="false" ht="15" hidden="false" customHeight="false" outlineLevel="0" collapsed="false">
      <c r="A30" s="29" t="n">
        <v>300</v>
      </c>
      <c r="B30" s="29" t="n">
        <f aca="false">A30*0.000000001*150*1000*1000</f>
        <v>45</v>
      </c>
      <c r="C30" s="88"/>
      <c r="D30" s="29" t="n">
        <v>6.0017</v>
      </c>
      <c r="E30" s="29" t="n">
        <v>0.35337</v>
      </c>
      <c r="F30" s="88"/>
      <c r="G30" s="29" t="n">
        <v>7.2035</v>
      </c>
      <c r="H30" s="29" t="n">
        <v>0.60158</v>
      </c>
      <c r="I30" s="88"/>
      <c r="J30" s="29" t="n">
        <v>8.2729</v>
      </c>
      <c r="K30" s="29" t="n">
        <v>0.88498</v>
      </c>
      <c r="L30" s="88"/>
    </row>
    <row r="31" customFormat="false" ht="15" hidden="false" customHeight="false" outlineLevel="0" collapsed="false">
      <c r="A31" s="29" t="n">
        <v>310</v>
      </c>
      <c r="B31" s="29" t="n">
        <f aca="false">A31*0.000000001*150*1000*1000</f>
        <v>46.5</v>
      </c>
      <c r="C31" s="88"/>
      <c r="D31" s="29" t="n">
        <v>6.2005</v>
      </c>
      <c r="E31" s="29" t="n">
        <v>0.36521</v>
      </c>
      <c r="F31" s="88"/>
      <c r="G31" s="29" t="n">
        <v>7.4424</v>
      </c>
      <c r="H31" s="29" t="n">
        <v>0.62176</v>
      </c>
      <c r="I31" s="88"/>
      <c r="J31" s="29" t="n">
        <v>8.5467</v>
      </c>
      <c r="K31" s="29" t="n">
        <v>0.91466</v>
      </c>
      <c r="L31" s="88"/>
    </row>
    <row r="32" customFormat="false" ht="15" hidden="false" customHeight="false" outlineLevel="0" collapsed="false">
      <c r="A32" s="29" t="n">
        <v>320</v>
      </c>
      <c r="B32" s="29" t="n">
        <f aca="false">A32*0.000000001*150*1000*1000</f>
        <v>48</v>
      </c>
      <c r="C32" s="88"/>
      <c r="D32" s="29" t="n">
        <v>6.3994</v>
      </c>
      <c r="E32" s="29" t="n">
        <v>0.37707</v>
      </c>
      <c r="F32" s="88"/>
      <c r="G32" s="29" t="n">
        <v>7.6813</v>
      </c>
      <c r="H32" s="29" t="n">
        <v>0.64195</v>
      </c>
      <c r="I32" s="88"/>
      <c r="J32" s="29" t="n">
        <v>8.82</v>
      </c>
      <c r="K32" s="29" t="n">
        <v>0.94435</v>
      </c>
      <c r="L32" s="88"/>
    </row>
    <row r="33" customFormat="false" ht="15" hidden="false" customHeight="false" outlineLevel="0" collapsed="false">
      <c r="A33" s="29" t="n">
        <v>330</v>
      </c>
      <c r="B33" s="29" t="n">
        <f aca="false">A33*0.000000001*150*1000*1000</f>
        <v>49.5</v>
      </c>
      <c r="C33" s="88"/>
      <c r="D33" s="29" t="n">
        <v>6.5983</v>
      </c>
      <c r="E33" s="29" t="n">
        <v>0.38893</v>
      </c>
      <c r="F33" s="88"/>
      <c r="G33" s="29" t="n">
        <v>7.9202</v>
      </c>
      <c r="H33" s="29" t="n">
        <v>0.66214</v>
      </c>
      <c r="I33" s="88"/>
      <c r="J33" s="29" t="n">
        <v>9.0931</v>
      </c>
      <c r="K33" s="29" t="n">
        <v>0.97406</v>
      </c>
      <c r="L33" s="88"/>
    </row>
    <row r="34" customFormat="false" ht="15" hidden="false" customHeight="false" outlineLevel="0" collapsed="false">
      <c r="A34" s="29" t="n">
        <v>340</v>
      </c>
      <c r="B34" s="29" t="n">
        <f aca="false">A34*0.000000001*150*1000*1000</f>
        <v>51</v>
      </c>
      <c r="C34" s="88"/>
      <c r="D34" s="29" t="n">
        <v>6.7972</v>
      </c>
      <c r="E34" s="29" t="n">
        <v>0.40079</v>
      </c>
      <c r="F34" s="88"/>
      <c r="G34" s="29" t="n">
        <v>8.1588</v>
      </c>
      <c r="H34" s="29" t="n">
        <v>0.68234</v>
      </c>
      <c r="I34" s="88"/>
      <c r="J34" s="29" t="n">
        <v>9.366</v>
      </c>
      <c r="K34" s="29" t="n">
        <v>1.0038</v>
      </c>
      <c r="L34" s="88"/>
    </row>
    <row r="35" customFormat="false" ht="15" hidden="false" customHeight="false" outlineLevel="0" collapsed="false">
      <c r="A35" s="29" t="n">
        <v>350</v>
      </c>
      <c r="B35" s="29" t="n">
        <f aca="false">A35*0.000000001*150*1000*1000</f>
        <v>52.5</v>
      </c>
      <c r="C35" s="88"/>
      <c r="D35" s="29" t="n">
        <v>6.9961</v>
      </c>
      <c r="E35" s="29" t="n">
        <v>0.41266</v>
      </c>
      <c r="F35" s="88"/>
      <c r="G35" s="29" t="n">
        <v>8.3971</v>
      </c>
      <c r="H35" s="29" t="n">
        <v>0.70254</v>
      </c>
      <c r="I35" s="88"/>
      <c r="J35" s="29" t="n">
        <v>9.6389</v>
      </c>
      <c r="K35" s="29" t="n">
        <v>1.0335</v>
      </c>
      <c r="L35" s="88"/>
    </row>
    <row r="36" customFormat="false" ht="15" hidden="false" customHeight="false" outlineLevel="0" collapsed="false">
      <c r="A36" s="29" t="n">
        <v>360</v>
      </c>
      <c r="B36" s="29" t="n">
        <f aca="false">A36*0.000000001*150*1000*1000</f>
        <v>54</v>
      </c>
      <c r="C36" s="88"/>
      <c r="D36" s="29" t="n">
        <v>7.195</v>
      </c>
      <c r="E36" s="29" t="n">
        <v>0.42453</v>
      </c>
      <c r="F36" s="88"/>
      <c r="G36" s="29" t="n">
        <v>8.6352</v>
      </c>
      <c r="H36" s="29" t="n">
        <v>0.72275</v>
      </c>
      <c r="I36" s="88"/>
      <c r="J36" s="29" t="n">
        <v>9.9119</v>
      </c>
      <c r="K36" s="29" t="n">
        <v>1.0633</v>
      </c>
      <c r="L36" s="88"/>
    </row>
    <row r="37" customFormat="false" ht="15" hidden="false" customHeight="false" outlineLevel="0" collapsed="false">
      <c r="A37" s="29" t="n">
        <v>370</v>
      </c>
      <c r="B37" s="29" t="n">
        <f aca="false">A37*0.000000001*150*1000*1000</f>
        <v>55.5</v>
      </c>
      <c r="C37" s="88"/>
      <c r="D37" s="29" t="n">
        <v>7.3939</v>
      </c>
      <c r="E37" s="29" t="n">
        <v>0.4364</v>
      </c>
      <c r="F37" s="88"/>
      <c r="G37" s="29" t="n">
        <v>8.8728</v>
      </c>
      <c r="H37" s="29" t="n">
        <v>0.74297</v>
      </c>
      <c r="I37" s="88"/>
      <c r="J37" s="29" t="n">
        <v>10.185</v>
      </c>
      <c r="K37" s="29" t="n">
        <v>1.093</v>
      </c>
      <c r="L37" s="88"/>
    </row>
    <row r="38" customFormat="false" ht="15" hidden="false" customHeight="false" outlineLevel="0" collapsed="false">
      <c r="A38" s="29" t="n">
        <v>380</v>
      </c>
      <c r="B38" s="29" t="n">
        <f aca="false">A38*0.000000001*150*1000*1000</f>
        <v>57</v>
      </c>
      <c r="C38" s="88"/>
      <c r="D38" s="29" t="n">
        <v>7.5928</v>
      </c>
      <c r="E38" s="29" t="n">
        <v>0.44828</v>
      </c>
      <c r="F38" s="88"/>
      <c r="G38" s="29" t="n">
        <v>9.1104</v>
      </c>
      <c r="H38" s="29" t="n">
        <v>0.76319</v>
      </c>
      <c r="I38" s="88"/>
      <c r="J38" s="29" t="n">
        <v>10.458</v>
      </c>
      <c r="K38" s="29" t="n">
        <v>1.1228</v>
      </c>
      <c r="L38" s="88"/>
    </row>
    <row r="39" customFormat="false" ht="15" hidden="false" customHeight="false" outlineLevel="0" collapsed="false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</row>
    <row r="41" customFormat="false" ht="24.45" hidden="false" customHeight="false" outlineLevel="0" collapsed="false">
      <c r="A41" s="87" t="s">
        <v>66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</row>
    <row r="42" customFormat="false" ht="15" hidden="false" customHeight="false" outlineLevel="0" collapsed="false">
      <c r="A42" s="88"/>
      <c r="B42" s="88"/>
      <c r="C42" s="88"/>
      <c r="D42" s="89" t="s">
        <v>67</v>
      </c>
      <c r="E42" s="88"/>
      <c r="F42" s="88"/>
      <c r="G42" s="89" t="s">
        <v>68</v>
      </c>
      <c r="H42" s="88"/>
      <c r="I42" s="88"/>
      <c r="J42" s="89" t="s">
        <v>69</v>
      </c>
      <c r="K42" s="88"/>
      <c r="L42" s="88"/>
    </row>
    <row r="43" customFormat="false" ht="15" hidden="false" customHeight="false" outlineLevel="0" collapsed="false">
      <c r="A43" s="90" t="s">
        <v>49</v>
      </c>
      <c r="B43" s="90" t="s">
        <v>50</v>
      </c>
      <c r="C43" s="88"/>
      <c r="D43" s="90" t="s">
        <v>51</v>
      </c>
      <c r="E43" s="90" t="s">
        <v>52</v>
      </c>
      <c r="F43" s="88"/>
      <c r="G43" s="90" t="s">
        <v>51</v>
      </c>
      <c r="H43" s="90" t="s">
        <v>52</v>
      </c>
      <c r="I43" s="88"/>
      <c r="J43" s="90" t="s">
        <v>51</v>
      </c>
      <c r="K43" s="90" t="s">
        <v>52</v>
      </c>
      <c r="L43" s="88"/>
    </row>
    <row r="44" customFormat="false" ht="15" hidden="false" customHeight="false" outlineLevel="0" collapsed="false">
      <c r="A44" s="29" t="n">
        <v>5</v>
      </c>
      <c r="B44" s="29" t="n">
        <f aca="false">A44*0.000000001*2400*1000*1000</f>
        <v>12</v>
      </c>
      <c r="C44" s="88"/>
      <c r="D44" s="29" t="n">
        <v>1.3371</v>
      </c>
      <c r="E44" s="29" t="n">
        <v>0.078197</v>
      </c>
      <c r="F44" s="88"/>
      <c r="G44" s="29" t="n">
        <v>1.6068</v>
      </c>
      <c r="H44" s="29" t="n">
        <v>0.1331</v>
      </c>
      <c r="I44" s="88"/>
      <c r="J44" s="29" t="n">
        <v>1.847</v>
      </c>
      <c r="K44" s="29" t="n">
        <v>0.19582</v>
      </c>
      <c r="L44" s="88"/>
    </row>
    <row r="45" customFormat="false" ht="15" hidden="false" customHeight="false" outlineLevel="0" collapsed="false">
      <c r="A45" s="29" t="n">
        <v>10</v>
      </c>
      <c r="B45" s="29" t="n">
        <f aca="false">A45*0.000000001*2400*1000*1000</f>
        <v>24</v>
      </c>
      <c r="C45" s="88"/>
      <c r="D45" s="29" t="n">
        <v>2.6724</v>
      </c>
      <c r="E45" s="29" t="n">
        <v>0.15668</v>
      </c>
      <c r="F45" s="88"/>
      <c r="G45" s="29" t="n">
        <v>3.2111</v>
      </c>
      <c r="H45" s="29" t="n">
        <v>0.26668</v>
      </c>
      <c r="I45" s="88"/>
      <c r="J45" s="29" t="n">
        <v>3.6906</v>
      </c>
      <c r="K45" s="29" t="n">
        <v>0.39229</v>
      </c>
      <c r="L45" s="88"/>
    </row>
    <row r="46" customFormat="false" ht="15" hidden="false" customHeight="false" outlineLevel="0" collapsed="false">
      <c r="A46" s="29" t="n">
        <v>15</v>
      </c>
      <c r="B46" s="29" t="n">
        <f aca="false">A46*0.000000001*2400*1000*1000</f>
        <v>36</v>
      </c>
      <c r="C46" s="88"/>
      <c r="D46" s="29" t="n">
        <v>4.0056</v>
      </c>
      <c r="E46" s="29" t="n">
        <v>0.23532</v>
      </c>
      <c r="F46" s="88"/>
      <c r="G46" s="29" t="n">
        <v>4.8106</v>
      </c>
      <c r="H46" s="29" t="n">
        <v>0.40054</v>
      </c>
      <c r="I46" s="88"/>
      <c r="J46" s="29" t="n">
        <v>5.5264</v>
      </c>
      <c r="K46" s="29" t="n">
        <v>0.58925</v>
      </c>
      <c r="L46" s="88"/>
    </row>
    <row r="47" customFormat="false" ht="15" hidden="false" customHeight="false" outlineLevel="0" collapsed="false">
      <c r="A47" s="29" t="n">
        <v>20</v>
      </c>
      <c r="B47" s="29" t="n">
        <f aca="false">A47*0.000000001*2400*1000*1000</f>
        <v>48</v>
      </c>
      <c r="C47" s="88"/>
      <c r="D47" s="29" t="n">
        <v>5.3338</v>
      </c>
      <c r="E47" s="29" t="n">
        <v>0.31415</v>
      </c>
      <c r="F47" s="88"/>
      <c r="G47" s="29" t="n">
        <v>6.4041</v>
      </c>
      <c r="H47" s="29" t="n">
        <v>0.53482</v>
      </c>
      <c r="I47" s="88"/>
      <c r="J47" s="29" t="n">
        <v>7.3568</v>
      </c>
      <c r="K47" s="29" t="n">
        <v>0.78682</v>
      </c>
      <c r="L47" s="88"/>
    </row>
    <row r="48" customFormat="false" ht="15" hidden="false" customHeight="false" outlineLevel="0" collapsed="false">
      <c r="A48" s="29" t="n">
        <v>25</v>
      </c>
      <c r="B48" s="29" t="n">
        <f aca="false">A48*0.000000001*2400*1000*1000</f>
        <v>60</v>
      </c>
      <c r="C48" s="88"/>
      <c r="D48" s="29" t="n">
        <v>6.6591</v>
      </c>
      <c r="E48" s="29" t="n">
        <v>0.3932</v>
      </c>
      <c r="F48" s="88"/>
      <c r="G48" s="29" t="n">
        <v>7.9963</v>
      </c>
      <c r="H48" s="29" t="n">
        <v>0.66945</v>
      </c>
      <c r="I48" s="88"/>
      <c r="J48" s="29" t="n">
        <v>9.1829</v>
      </c>
      <c r="K48" s="29" t="n">
        <v>0.98486</v>
      </c>
      <c r="L48" s="88"/>
    </row>
    <row r="49" customFormat="false" ht="15" hidden="false" customHeight="false" outlineLevel="0" collapsed="false">
      <c r="A49" s="29" t="n">
        <v>30</v>
      </c>
      <c r="B49" s="29" t="n">
        <f aca="false">A49*0.000000001*2400*1000*1000</f>
        <v>72</v>
      </c>
      <c r="C49" s="88"/>
      <c r="D49" s="29" t="n">
        <v>7.984</v>
      </c>
      <c r="E49" s="29" t="n">
        <v>0.47243</v>
      </c>
      <c r="F49" s="88"/>
      <c r="G49" s="29" t="n">
        <v>9.5821</v>
      </c>
      <c r="H49" s="29" t="n">
        <v>0.80437</v>
      </c>
      <c r="I49" s="88"/>
      <c r="J49" s="29" t="n">
        <v>11.006</v>
      </c>
      <c r="K49" s="29" t="n">
        <v>1.1835</v>
      </c>
      <c r="L49" s="88"/>
    </row>
    <row r="50" customFormat="false" ht="15" hidden="false" customHeight="false" outlineLevel="0" collapsed="false">
      <c r="A50" s="29" t="n">
        <v>35</v>
      </c>
      <c r="B50" s="29" t="n">
        <f aca="false">A50*0.000000001*2400*1000*1000</f>
        <v>84</v>
      </c>
      <c r="C50" s="88"/>
      <c r="D50" s="29" t="n">
        <v>9.304</v>
      </c>
      <c r="E50" s="29" t="n">
        <v>0.55181</v>
      </c>
      <c r="F50" s="88"/>
      <c r="G50" s="29" t="n">
        <v>11.169</v>
      </c>
      <c r="H50" s="29" t="n">
        <v>0.93966</v>
      </c>
      <c r="I50" s="88"/>
      <c r="J50" s="29" t="n">
        <v>12.826</v>
      </c>
      <c r="K50" s="29" t="n">
        <v>1.3828</v>
      </c>
      <c r="L50" s="88"/>
    </row>
    <row r="51" customFormat="false" ht="15" hidden="false" customHeight="false" outlineLevel="0" collapsed="false">
      <c r="A51" s="29" t="n">
        <v>40</v>
      </c>
      <c r="B51" s="29" t="n">
        <f aca="false">A51*0.000000001*2400*1000*1000</f>
        <v>96</v>
      </c>
      <c r="C51" s="88"/>
      <c r="D51" s="29" t="n">
        <v>10.622</v>
      </c>
      <c r="E51" s="29" t="n">
        <v>0.6314</v>
      </c>
      <c r="F51" s="88"/>
      <c r="G51" s="29" t="n">
        <v>12.752</v>
      </c>
      <c r="H51" s="29" t="n">
        <v>1.0753</v>
      </c>
      <c r="I51" s="88"/>
      <c r="J51" s="29" t="n">
        <v>14.642</v>
      </c>
      <c r="K51" s="29" t="n">
        <v>1.5826</v>
      </c>
      <c r="L51" s="88"/>
    </row>
    <row r="52" customFormat="false" ht="15" hidden="false" customHeight="false" outlineLevel="0" collapsed="false">
      <c r="A52" s="29" t="n">
        <v>45</v>
      </c>
      <c r="B52" s="29" t="n">
        <f aca="false">A52*0.000000001*2400*1000*1000</f>
        <v>108</v>
      </c>
      <c r="C52" s="88"/>
      <c r="D52" s="29" t="n">
        <v>11.944</v>
      </c>
      <c r="E52" s="29" t="n">
        <v>0.71116</v>
      </c>
      <c r="F52" s="88"/>
      <c r="G52" s="29" t="n">
        <v>14.332</v>
      </c>
      <c r="H52" s="29" t="n">
        <v>1.2112</v>
      </c>
      <c r="I52" s="88"/>
      <c r="J52" s="29" t="n">
        <v>16.456</v>
      </c>
      <c r="K52" s="29" t="n">
        <v>1.783</v>
      </c>
      <c r="L52" s="88"/>
    </row>
    <row r="53" customFormat="false" ht="15" hidden="false" customHeight="false" outlineLevel="0" collapsed="false">
      <c r="A53" s="29" t="n">
        <v>50</v>
      </c>
      <c r="B53" s="29" t="n">
        <f aca="false">A53*0.000000001*2400*1000*1000</f>
        <v>120</v>
      </c>
      <c r="C53" s="88"/>
      <c r="D53" s="29" t="n">
        <v>13.26</v>
      </c>
      <c r="E53" s="29" t="n">
        <v>0.79104</v>
      </c>
      <c r="F53" s="88"/>
      <c r="G53" s="29" t="n">
        <v>15.912</v>
      </c>
      <c r="H53" s="29" t="n">
        <v>1.3475</v>
      </c>
      <c r="I53" s="88"/>
      <c r="J53" s="29" t="n">
        <v>18.265</v>
      </c>
      <c r="K53" s="29" t="n">
        <v>1.9838</v>
      </c>
      <c r="L53" s="88"/>
    </row>
    <row r="54" customFormat="false" ht="15" hidden="false" customHeight="false" outlineLevel="0" collapsed="false">
      <c r="A54" s="29" t="n">
        <v>55</v>
      </c>
      <c r="B54" s="29" t="n">
        <f aca="false">A54*0.000000001*2400*1000*1000</f>
        <v>132</v>
      </c>
      <c r="C54" s="88"/>
      <c r="D54" s="29" t="n">
        <v>14.575</v>
      </c>
      <c r="E54" s="29" t="n">
        <v>0.87108</v>
      </c>
      <c r="F54" s="88"/>
      <c r="G54" s="29" t="n">
        <v>17.488</v>
      </c>
      <c r="H54" s="29" t="n">
        <v>1.4841</v>
      </c>
      <c r="I54" s="88"/>
      <c r="J54" s="29" t="n">
        <v>20.072</v>
      </c>
      <c r="K54" s="29" t="n">
        <v>2.1852</v>
      </c>
      <c r="L54" s="88"/>
    </row>
    <row r="55" customFormat="false" ht="15" hidden="false" customHeight="false" outlineLevel="0" collapsed="false">
      <c r="A55" s="29" t="n">
        <v>60</v>
      </c>
      <c r="B55" s="29" t="n">
        <f aca="false">A55*0.000000001*2400*1000*1000</f>
        <v>144</v>
      </c>
      <c r="C55" s="88"/>
      <c r="D55" s="29" t="n">
        <v>15.889</v>
      </c>
      <c r="E55" s="29" t="n">
        <v>0.95127</v>
      </c>
      <c r="F55" s="88"/>
      <c r="G55" s="29" t="n">
        <v>19.061</v>
      </c>
      <c r="H55" s="29" t="n">
        <v>1.621</v>
      </c>
      <c r="I55" s="88"/>
      <c r="J55" s="29" t="n">
        <v>21.879</v>
      </c>
      <c r="K55" s="29" t="n">
        <v>2.3871</v>
      </c>
      <c r="L55" s="88"/>
    </row>
    <row r="56" customFormat="false" ht="15" hidden="false" customHeight="false" outlineLevel="0" collapsed="false">
      <c r="A56" s="29" t="n">
        <v>65</v>
      </c>
      <c r="B56" s="29" t="n">
        <f aca="false">A56*0.000000001*2400*1000*1000</f>
        <v>156</v>
      </c>
      <c r="C56" s="88"/>
      <c r="D56" s="29" t="n">
        <v>17.201</v>
      </c>
      <c r="E56" s="29" t="n">
        <v>1.0316</v>
      </c>
      <c r="F56" s="88"/>
      <c r="G56" s="29" t="n">
        <v>20.633</v>
      </c>
      <c r="H56" s="29" t="n">
        <v>1.7582</v>
      </c>
      <c r="I56" s="88"/>
      <c r="J56" s="29" t="n">
        <v>23.685</v>
      </c>
      <c r="K56" s="29" t="n">
        <v>2.5894</v>
      </c>
      <c r="L56" s="88"/>
    </row>
    <row r="57" customFormat="false" ht="15" hidden="false" customHeight="false" outlineLevel="0" collapsed="false">
      <c r="A57" s="29" t="n">
        <v>70</v>
      </c>
      <c r="B57" s="29" t="n">
        <f aca="false">A57*0.000000001*2400*1000*1000</f>
        <v>168</v>
      </c>
      <c r="C57" s="88"/>
      <c r="D57" s="29" t="n">
        <v>18.511</v>
      </c>
      <c r="E57" s="29" t="n">
        <v>1.1121</v>
      </c>
      <c r="F57" s="88"/>
      <c r="G57" s="29" t="n">
        <v>22.205</v>
      </c>
      <c r="H57" s="29" t="n">
        <v>1.8957</v>
      </c>
      <c r="I57" s="88"/>
      <c r="J57" s="29" t="n">
        <v>25.49</v>
      </c>
      <c r="K57" s="29" t="n">
        <v>2.792</v>
      </c>
      <c r="L57" s="88"/>
    </row>
    <row r="58" customFormat="false" ht="15" hidden="false" customHeight="false" outlineLevel="0" collapsed="false">
      <c r="A58" s="29" t="n">
        <v>75</v>
      </c>
      <c r="B58" s="29" t="n">
        <f aca="false">A58*0.000000001*2400*1000*1000</f>
        <v>180</v>
      </c>
      <c r="C58" s="88"/>
      <c r="D58" s="29" t="n">
        <v>19.82</v>
      </c>
      <c r="E58" s="29" t="n">
        <v>1.1927</v>
      </c>
      <c r="F58" s="88"/>
      <c r="G58" s="29" t="n">
        <v>23.777</v>
      </c>
      <c r="H58" s="29" t="n">
        <v>2.0334</v>
      </c>
      <c r="I58" s="88"/>
      <c r="J58" s="29" t="n">
        <v>27.293</v>
      </c>
      <c r="K58" s="29" t="n">
        <v>2.9949</v>
      </c>
      <c r="L58" s="88"/>
    </row>
    <row r="59" customFormat="false" ht="15" hidden="false" customHeight="false" outlineLevel="0" collapsed="false">
      <c r="A59" s="29" t="n">
        <v>80</v>
      </c>
      <c r="B59" s="29" t="n">
        <f aca="false">A59*0.000000001*2400*1000*1000</f>
        <v>192</v>
      </c>
      <c r="C59" s="88"/>
      <c r="D59" s="29" t="n">
        <v>21.129</v>
      </c>
      <c r="E59" s="29" t="n">
        <v>1.2735</v>
      </c>
      <c r="F59" s="88"/>
      <c r="G59" s="29" t="n">
        <v>25.348</v>
      </c>
      <c r="H59" s="29" t="n">
        <v>2.1714</v>
      </c>
      <c r="I59" s="88"/>
      <c r="J59" s="29" t="n">
        <v>29.092</v>
      </c>
      <c r="K59" s="29" t="n">
        <v>3.1982</v>
      </c>
      <c r="L59" s="88"/>
    </row>
    <row r="60" customFormat="false" ht="15" hidden="false" customHeight="false" outlineLevel="0" collapsed="false">
      <c r="A60" s="29" t="n">
        <v>85</v>
      </c>
      <c r="B60" s="29" t="n">
        <f aca="false">A60*0.000000001*2400*1000*1000</f>
        <v>204</v>
      </c>
      <c r="C60" s="88"/>
      <c r="D60" s="29" t="n">
        <v>22.438</v>
      </c>
      <c r="E60" s="29" t="n">
        <v>1.3545</v>
      </c>
      <c r="F60" s="88"/>
      <c r="G60" s="29" t="n">
        <v>26.917</v>
      </c>
      <c r="H60" s="29" t="n">
        <v>2.3096</v>
      </c>
      <c r="I60" s="88"/>
      <c r="J60" s="29" t="n">
        <v>30.893</v>
      </c>
      <c r="K60" s="29" t="n">
        <v>3.4019</v>
      </c>
      <c r="L60" s="88"/>
    </row>
    <row r="61" customFormat="false" ht="15" hidden="false" customHeight="false" outlineLevel="0" collapsed="false">
      <c r="A61" s="29" t="n">
        <v>90</v>
      </c>
      <c r="B61" s="29" t="n">
        <f aca="false">A61*0.000000001*2400*1000*1000</f>
        <v>216</v>
      </c>
      <c r="C61" s="88"/>
      <c r="D61" s="29" t="n">
        <v>23.746</v>
      </c>
      <c r="E61" s="29" t="n">
        <v>1.4355</v>
      </c>
      <c r="F61" s="88"/>
      <c r="G61" s="29" t="n">
        <v>28.483</v>
      </c>
      <c r="H61" s="29" t="n">
        <v>2.4481</v>
      </c>
      <c r="I61" s="88"/>
      <c r="J61" s="29" t="n">
        <v>32.694</v>
      </c>
      <c r="K61" s="29" t="n">
        <v>3.6058</v>
      </c>
      <c r="L61" s="88"/>
    </row>
    <row r="62" customFormat="false" ht="15" hidden="false" customHeight="false" outlineLevel="0" collapsed="false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A1:L1"/>
    <mergeCell ref="O2:Q2"/>
    <mergeCell ref="O3:Q3"/>
    <mergeCell ref="O4:Q4"/>
    <mergeCell ref="O5:Q5"/>
    <mergeCell ref="O6:Q6"/>
    <mergeCell ref="O9:Q9"/>
    <mergeCell ref="O13:Q13"/>
    <mergeCell ref="O16:Q16"/>
    <mergeCell ref="A41:L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4" activeCellId="0" sqref="E4"/>
    </sheetView>
  </sheetViews>
  <sheetFormatPr defaultColWidth="10.5" defaultRowHeight="15" zeroHeight="false" outlineLevelRow="0" outlineLevelCol="0"/>
  <cols>
    <col collapsed="false" customWidth="true" hidden="false" outlineLevel="0" max="1" min="1" style="2" width="19.28"/>
    <col collapsed="false" customWidth="true" hidden="false" outlineLevel="0" max="2" min="2" style="29" width="12.69"/>
    <col collapsed="false" customWidth="true" hidden="false" outlineLevel="0" max="4" min="3" style="29" width="10.58"/>
    <col collapsed="false" customWidth="true" hidden="false" outlineLevel="0" max="5" min="5" style="29" width="13.34"/>
    <col collapsed="false" customWidth="true" hidden="false" outlineLevel="0" max="7" min="7" style="29" width="13.29"/>
    <col collapsed="false" customWidth="true" hidden="false" outlineLevel="0" max="8" min="8" style="0" width="11.93"/>
  </cols>
  <sheetData>
    <row r="1" customFormat="false" ht="15" hidden="false" customHeight="false" outlineLevel="0" collapsed="false">
      <c r="A1" s="20" t="s">
        <v>1</v>
      </c>
      <c r="B1" s="3" t="s">
        <v>5</v>
      </c>
      <c r="C1" s="20" t="s">
        <v>21</v>
      </c>
      <c r="D1" s="20" t="s">
        <v>23</v>
      </c>
      <c r="E1" s="28" t="s">
        <v>31</v>
      </c>
      <c r="F1" s="20" t="s">
        <v>4</v>
      </c>
      <c r="H1" s="29" t="s">
        <v>36</v>
      </c>
      <c r="I1" s="29" t="s">
        <v>37</v>
      </c>
      <c r="J1" s="29" t="s">
        <v>38</v>
      </c>
      <c r="K1" s="29" t="s">
        <v>39</v>
      </c>
      <c r="L1" s="29" t="s">
        <v>40</v>
      </c>
    </row>
    <row r="2" customFormat="false" ht="15" hidden="false" customHeight="false" outlineLevel="0" collapsed="false">
      <c r="A2" s="96" t="n">
        <v>9.17142857142857</v>
      </c>
      <c r="B2" s="34" t="n">
        <v>37.1580952380952</v>
      </c>
      <c r="C2" s="38" t="n">
        <v>19.15657</v>
      </c>
      <c r="D2" s="42" t="n">
        <v>24.4152</v>
      </c>
      <c r="E2" s="47" t="n">
        <v>10.71445</v>
      </c>
      <c r="F2" s="33" t="n">
        <v>2400</v>
      </c>
      <c r="H2" s="83" t="n">
        <v>150</v>
      </c>
      <c r="I2" s="83" t="n">
        <v>30</v>
      </c>
      <c r="J2" s="0" t="n">
        <f aca="false">'f20 simulations'!D4</f>
        <v>7.6998</v>
      </c>
      <c r="K2" s="29" t="n">
        <f aca="false">'f20 simulations'!G4</f>
        <v>8.5744</v>
      </c>
      <c r="L2" s="0" t="n">
        <f aca="false">'f20 simulations'!J4</f>
        <v>9.3892</v>
      </c>
    </row>
    <row r="3" customFormat="false" ht="15" hidden="false" customHeight="false" outlineLevel="0" collapsed="false">
      <c r="A3" s="96" t="n">
        <v>42.5219512195122</v>
      </c>
      <c r="B3" s="34" t="n">
        <v>35.6264498644986</v>
      </c>
      <c r="C3" s="38" t="n">
        <v>19.09414</v>
      </c>
      <c r="D3" s="42" t="n">
        <v>23.28608</v>
      </c>
      <c r="E3" s="47" t="n">
        <v>9.19797</v>
      </c>
      <c r="F3" s="33" t="n">
        <v>800</v>
      </c>
      <c r="H3" s="83" t="n">
        <v>150</v>
      </c>
      <c r="I3" s="83" t="n">
        <v>31.5</v>
      </c>
      <c r="J3" s="0" t="n">
        <f aca="false">'f20 simulations'!D5</f>
        <v>8.0829</v>
      </c>
      <c r="K3" s="29" t="n">
        <f aca="false">'f20 simulations'!G5</f>
        <v>8.9996</v>
      </c>
      <c r="L3" s="0" t="n">
        <f aca="false">'f20 simulations'!J5</f>
        <v>9.8548</v>
      </c>
    </row>
    <row r="4" customFormat="false" ht="15" hidden="false" customHeight="false" outlineLevel="0" collapsed="false">
      <c r="A4" s="96" t="n">
        <v>14.8457142857143</v>
      </c>
      <c r="B4" s="34" t="n">
        <v>40.076030075188</v>
      </c>
      <c r="C4" s="38" t="n">
        <v>19.10663</v>
      </c>
      <c r="D4" s="42" t="n">
        <v>23.23714</v>
      </c>
      <c r="E4" s="47" t="n">
        <v>9.57228</v>
      </c>
      <c r="F4" s="33" t="n">
        <v>2400</v>
      </c>
      <c r="G4" s="29" t="s">
        <v>41</v>
      </c>
      <c r="H4" s="83" t="n">
        <v>150</v>
      </c>
      <c r="I4" s="83" t="n">
        <v>33</v>
      </c>
      <c r="J4" s="0" t="n">
        <f aca="false">'f20 simulations'!D6</f>
        <v>8.4655</v>
      </c>
      <c r="K4" s="29" t="n">
        <f aca="false">'f20 simulations'!G6</f>
        <v>9.4261</v>
      </c>
      <c r="L4" s="0" t="n">
        <f aca="false">'f20 simulations'!J6</f>
        <v>10.321</v>
      </c>
    </row>
    <row r="5" customFormat="false" ht="15" hidden="false" customHeight="false" outlineLevel="0" collapsed="false">
      <c r="A5" s="96" t="n">
        <v>241.990476190476</v>
      </c>
      <c r="B5" s="34" t="n">
        <v>36.3323214285714</v>
      </c>
      <c r="C5" s="38" t="n">
        <v>19.10596</v>
      </c>
      <c r="D5" s="42" t="n">
        <v>22.85195</v>
      </c>
      <c r="E5" s="47" t="n">
        <v>8.7992</v>
      </c>
      <c r="F5" s="33" t="n">
        <v>150</v>
      </c>
      <c r="G5" s="84" t="s">
        <v>42</v>
      </c>
      <c r="H5" s="83" t="n">
        <v>150</v>
      </c>
      <c r="I5" s="83" t="n">
        <v>34.5</v>
      </c>
      <c r="J5" s="0" t="n">
        <f aca="false">'f20 simulations'!D7</f>
        <v>8.8473</v>
      </c>
      <c r="K5" s="29" t="n">
        <f aca="false">'f20 simulations'!G7</f>
        <v>9.8511</v>
      </c>
      <c r="L5" s="0" t="n">
        <f aca="false">'f20 simulations'!J7</f>
        <v>10.786</v>
      </c>
    </row>
    <row r="6" customFormat="false" ht="15" hidden="false" customHeight="false" outlineLevel="0" collapsed="false">
      <c r="A6" s="96" t="n">
        <v>235.517857142857</v>
      </c>
      <c r="B6" s="34" t="n">
        <v>35.36625</v>
      </c>
      <c r="C6" s="38" t="n">
        <v>19.0688</v>
      </c>
      <c r="D6" s="42" t="n">
        <v>23.09355</v>
      </c>
      <c r="E6" s="47" t="n">
        <v>9.88544</v>
      </c>
      <c r="F6" s="33" t="n">
        <v>150</v>
      </c>
      <c r="H6" s="83" t="n">
        <v>150</v>
      </c>
      <c r="I6" s="83" t="n">
        <v>36</v>
      </c>
      <c r="J6" s="0" t="n">
        <f aca="false">'f20 simulations'!D8</f>
        <v>9.2288</v>
      </c>
      <c r="K6" s="29" t="n">
        <f aca="false">'f20 simulations'!G8</f>
        <v>10.276</v>
      </c>
      <c r="L6" s="0" t="n">
        <f aca="false">'f20 simulations'!J8</f>
        <v>11.252</v>
      </c>
    </row>
    <row r="7" customFormat="false" ht="15" hidden="false" customHeight="false" outlineLevel="0" collapsed="false">
      <c r="A7" s="96" t="n">
        <v>235.517857142857</v>
      </c>
      <c r="B7" s="34" t="n">
        <v>35.36625</v>
      </c>
      <c r="C7" s="38" t="n">
        <v>19.0688</v>
      </c>
      <c r="D7" s="42" t="n">
        <v>23.1123</v>
      </c>
      <c r="E7" s="47" t="n">
        <v>9.84487</v>
      </c>
      <c r="F7" s="33" t="n">
        <v>150</v>
      </c>
      <c r="H7" s="83" t="n">
        <v>150</v>
      </c>
      <c r="I7" s="83" t="n">
        <v>37.5</v>
      </c>
      <c r="J7" s="0" t="n">
        <f aca="false">'f20 simulations'!D9</f>
        <v>9.6118</v>
      </c>
      <c r="K7" s="29" t="n">
        <f aca="false">'f20 simulations'!G9</f>
        <v>10.702</v>
      </c>
      <c r="L7" s="0" t="n">
        <f aca="false">'f20 simulations'!J9</f>
        <v>11.718</v>
      </c>
    </row>
    <row r="8" customFormat="false" ht="15" hidden="false" customHeight="false" outlineLevel="0" collapsed="false">
      <c r="A8" s="96" t="n">
        <v>235.517857142857</v>
      </c>
      <c r="B8" s="34" t="n">
        <v>35.36625</v>
      </c>
      <c r="C8" s="38" t="n">
        <v>19.0688</v>
      </c>
      <c r="D8" s="42" t="n">
        <v>23.1045</v>
      </c>
      <c r="E8" s="47" t="n">
        <v>9.84324</v>
      </c>
      <c r="F8" s="33" t="n">
        <v>150</v>
      </c>
      <c r="H8" s="83" t="n">
        <v>150</v>
      </c>
      <c r="I8" s="83" t="n">
        <v>39</v>
      </c>
      <c r="J8" s="0" t="n">
        <f aca="false">'f20 simulations'!D10</f>
        <v>9.9934</v>
      </c>
      <c r="K8" s="29" t="n">
        <f aca="false">'f20 simulations'!G10</f>
        <v>11.127</v>
      </c>
      <c r="L8" s="0" t="n">
        <f aca="false">'f20 simulations'!J10</f>
        <v>12.184</v>
      </c>
    </row>
    <row r="9" customFormat="false" ht="15" hidden="false" customHeight="false" outlineLevel="0" collapsed="false">
      <c r="A9" s="96" t="n">
        <v>265.275925925926</v>
      </c>
      <c r="B9" s="34" t="n">
        <v>39.8395467836257</v>
      </c>
      <c r="C9" s="38" t="n">
        <v>19.09948</v>
      </c>
      <c r="D9" s="42" t="n">
        <v>23.83755</v>
      </c>
      <c r="E9" s="47" t="n">
        <v>11.783711552698</v>
      </c>
      <c r="F9" s="33" t="n">
        <v>150</v>
      </c>
      <c r="H9" s="83" t="n">
        <v>150</v>
      </c>
      <c r="I9" s="83" t="n">
        <v>40.5</v>
      </c>
      <c r="J9" s="0" t="n">
        <f aca="false">'f20 simulations'!D11</f>
        <v>10.375</v>
      </c>
      <c r="K9" s="29" t="n">
        <f aca="false">'f20 simulations'!G11</f>
        <v>11.552</v>
      </c>
      <c r="L9" s="0" t="n">
        <f aca="false">'f20 simulations'!J11</f>
        <v>12.649</v>
      </c>
    </row>
    <row r="10" customFormat="false" ht="15" hidden="false" customHeight="false" outlineLevel="0" collapsed="false">
      <c r="A10" s="96" t="n">
        <v>242.7</v>
      </c>
      <c r="B10" s="34" t="n">
        <v>36.4531578947368</v>
      </c>
      <c r="C10" s="38" t="n">
        <v>19.09948</v>
      </c>
      <c r="D10" s="42" t="n">
        <v>23.49022</v>
      </c>
      <c r="E10" s="47" t="n">
        <v>10.5779197092286</v>
      </c>
      <c r="F10" s="33" t="n">
        <v>150</v>
      </c>
      <c r="G10" s="84" t="s">
        <v>43</v>
      </c>
      <c r="H10" s="85" t="n">
        <v>1200</v>
      </c>
      <c r="I10" s="85" t="n">
        <f aca="false">'f20 simulations'!B17</f>
        <v>35.6</v>
      </c>
      <c r="J10" s="85" t="n">
        <f aca="false">'f20 simulations'!D17</f>
        <v>7.3186</v>
      </c>
      <c r="K10" s="85" t="n">
        <f aca="false">'f20 simulations'!G17</f>
        <v>8.1507</v>
      </c>
      <c r="L10" s="85" t="n">
        <f aca="false">'f20 simulations'!J17</f>
        <v>8.926</v>
      </c>
    </row>
    <row r="11" customFormat="false" ht="15" hidden="false" customHeight="false" outlineLevel="0" collapsed="false">
      <c r="A11" s="96" t="n">
        <v>234.236842105263</v>
      </c>
      <c r="B11" s="34" t="n">
        <v>35.1836842105263</v>
      </c>
      <c r="C11" s="38" t="n">
        <v>19.09948</v>
      </c>
      <c r="D11" s="42" t="n">
        <v>23.36607</v>
      </c>
      <c r="E11" s="47" t="n">
        <v>10.4120005146725</v>
      </c>
      <c r="F11" s="33" t="n">
        <v>150</v>
      </c>
      <c r="H11" s="86" t="n">
        <v>2400</v>
      </c>
      <c r="I11" s="86" t="n">
        <f aca="false">'f20 simulations'!B23</f>
        <v>37.2</v>
      </c>
      <c r="J11" s="86" t="n">
        <f aca="false">'f20 simulations'!D23</f>
        <v>7.9562</v>
      </c>
      <c r="K11" s="86" t="n">
        <f aca="false">'f20 simulations'!G23</f>
        <v>8.8603</v>
      </c>
      <c r="L11" s="86" t="n">
        <f aca="false">'f20 simulations'!J23</f>
        <v>9.7029</v>
      </c>
    </row>
    <row r="12" customFormat="false" ht="15" hidden="false" customHeight="false" outlineLevel="0" collapsed="false">
      <c r="A12" s="96" t="n">
        <v>199.46</v>
      </c>
      <c r="B12" s="34" t="n">
        <v>29.9671578947368</v>
      </c>
      <c r="C12" s="38" t="n">
        <v>19.09948</v>
      </c>
      <c r="D12" s="42" t="n">
        <v>22.88569</v>
      </c>
      <c r="E12" s="47" t="n">
        <v>9.0962537374368</v>
      </c>
      <c r="F12" s="33" t="n">
        <v>150</v>
      </c>
      <c r="H12" s="86" t="n">
        <v>2400</v>
      </c>
      <c r="I12" s="86" t="n">
        <f aca="false">'f20 simulations'!B24</f>
        <v>40.8</v>
      </c>
      <c r="J12" s="86" t="n">
        <f aca="false">'f20 simulations'!D24</f>
        <v>8.7215</v>
      </c>
      <c r="K12" s="86" t="n">
        <f aca="false">'f20 simulations'!G24</f>
        <v>9.712</v>
      </c>
      <c r="L12" s="86" t="n">
        <f aca="false">'f20 simulations'!J24</f>
        <v>10.635</v>
      </c>
    </row>
    <row r="13" customFormat="false" ht="15" hidden="false" customHeight="false" outlineLevel="0" collapsed="false">
      <c r="A13" s="97" t="n">
        <v>209.888</v>
      </c>
      <c r="B13" s="67" t="n">
        <v>31.5329368421053</v>
      </c>
      <c r="C13" s="71" t="n">
        <v>19.09948</v>
      </c>
      <c r="D13" s="75" t="n">
        <v>23.09978</v>
      </c>
      <c r="E13" s="47" t="n">
        <v>9.5511474741427</v>
      </c>
      <c r="F13" s="66" t="n">
        <v>150</v>
      </c>
    </row>
    <row r="14" customFormat="false" ht="15" hidden="false" customHeight="false" outlineLevel="0" collapsed="false">
      <c r="A14" s="29"/>
      <c r="F14" s="29"/>
    </row>
    <row r="15" customFormat="false" ht="15" hidden="false" customHeight="false" outlineLevel="0" collapsed="false">
      <c r="A15" s="29"/>
      <c r="F15" s="29"/>
    </row>
    <row r="16" customFormat="false" ht="15" hidden="false" customHeight="false" outlineLevel="0" collapsed="false">
      <c r="A16" s="29"/>
      <c r="B16" s="98"/>
      <c r="F16" s="29"/>
    </row>
    <row r="17" customFormat="false" ht="15" hidden="false" customHeight="false" outlineLevel="0" collapsed="false">
      <c r="A17" s="29"/>
      <c r="B17" s="98"/>
      <c r="F17" s="29"/>
    </row>
    <row r="18" customFormat="false" ht="15" hidden="false" customHeight="false" outlineLevel="0" collapsed="false">
      <c r="A18" s="29"/>
      <c r="B18" s="98"/>
      <c r="F18" s="29"/>
    </row>
    <row r="19" customFormat="false" ht="15" hidden="false" customHeight="false" outlineLevel="0" collapsed="false">
      <c r="A19" s="29"/>
      <c r="B19" s="98"/>
      <c r="F19" s="29"/>
    </row>
    <row r="20" customFormat="false" ht="15" hidden="false" customHeight="false" outlineLevel="0" collapsed="false">
      <c r="A20" s="0"/>
      <c r="B20" s="0"/>
      <c r="C20" s="0"/>
      <c r="D20" s="0"/>
      <c r="E20" s="0"/>
      <c r="G20" s="0"/>
    </row>
    <row r="21" customFormat="false" ht="15" hidden="false" customHeight="false" outlineLevel="0" collapsed="false">
      <c r="A21" s="0"/>
      <c r="B21" s="0"/>
      <c r="C21" s="0"/>
      <c r="D21" s="0"/>
      <c r="E21" s="0"/>
      <c r="G21" s="0"/>
    </row>
    <row r="22" customFormat="false" ht="15" hidden="false" customHeight="false" outlineLevel="0" collapsed="false">
      <c r="A22" s="0"/>
      <c r="B22" s="0"/>
      <c r="C22" s="0"/>
      <c r="D22" s="0"/>
      <c r="E22" s="0"/>
      <c r="G22" s="0"/>
    </row>
    <row r="23" customFormat="false" ht="15" hidden="false" customHeight="false" outlineLevel="0" collapsed="false">
      <c r="A23" s="0"/>
      <c r="B23" s="0"/>
      <c r="C23" s="0"/>
      <c r="D23" s="0"/>
      <c r="E23" s="0"/>
      <c r="G23" s="0"/>
    </row>
    <row r="24" customFormat="false" ht="15" hidden="false" customHeight="false" outlineLevel="0" collapsed="false">
      <c r="A24" s="0"/>
      <c r="B24" s="0"/>
      <c r="C24" s="0"/>
      <c r="D24" s="0"/>
      <c r="E24" s="0"/>
      <c r="G24" s="0"/>
    </row>
    <row r="25" customFormat="false" ht="15" hidden="false" customHeight="false" outlineLevel="0" collapsed="false">
      <c r="A25" s="0"/>
      <c r="B25" s="0"/>
      <c r="C25" s="0"/>
      <c r="D25" s="0"/>
      <c r="E25" s="0"/>
      <c r="G25" s="0"/>
    </row>
    <row r="26" customFormat="false" ht="15" hidden="false" customHeight="false" outlineLevel="0" collapsed="false">
      <c r="A26" s="0"/>
      <c r="B26" s="0"/>
      <c r="C26" s="0"/>
      <c r="D26" s="0"/>
      <c r="E26" s="0"/>
      <c r="G26" s="0"/>
    </row>
    <row r="27" customFormat="false" ht="15" hidden="false" customHeight="false" outlineLevel="0" collapsed="false">
      <c r="A27" s="0"/>
      <c r="B27" s="0"/>
      <c r="C27" s="0"/>
      <c r="D27" s="0"/>
      <c r="E27" s="0"/>
      <c r="G27" s="0"/>
    </row>
    <row r="28" customFormat="false" ht="15" hidden="false" customHeight="false" outlineLevel="0" collapsed="false">
      <c r="A28" s="0"/>
      <c r="B28" s="0"/>
      <c r="C28" s="0"/>
      <c r="D28" s="0"/>
      <c r="E28" s="0"/>
      <c r="G28" s="0"/>
    </row>
    <row r="29" customFormat="false" ht="15" hidden="false" customHeight="false" outlineLevel="0" collapsed="false">
      <c r="A29" s="0"/>
      <c r="B29" s="0"/>
      <c r="C29" s="0"/>
      <c r="D29" s="0"/>
      <c r="E29" s="0"/>
      <c r="G29" s="0"/>
    </row>
    <row r="30" customFormat="false" ht="15" hidden="false" customHeight="false" outlineLevel="0" collapsed="false">
      <c r="A30" s="0"/>
      <c r="B30" s="0"/>
      <c r="C30" s="0"/>
      <c r="D30" s="0"/>
      <c r="E30" s="0"/>
      <c r="G30" s="0"/>
    </row>
    <row r="31" customFormat="false" ht="15" hidden="false" customHeight="false" outlineLevel="0" collapsed="false">
      <c r="A31" s="0"/>
      <c r="B31" s="0"/>
      <c r="C31" s="0"/>
      <c r="D31" s="0"/>
      <c r="E31" s="0"/>
      <c r="G31" s="0"/>
    </row>
    <row r="32" customFormat="false" ht="15" hidden="false" customHeight="false" outlineLevel="0" collapsed="false">
      <c r="A32" s="0"/>
      <c r="B32" s="0"/>
      <c r="C32" s="0"/>
      <c r="D32" s="0"/>
      <c r="E32" s="0"/>
      <c r="G32" s="0"/>
    </row>
    <row r="33" customFormat="false" ht="15" hidden="false" customHeight="false" outlineLevel="0" collapsed="false">
      <c r="A33" s="0"/>
      <c r="B33" s="0"/>
      <c r="C33" s="0"/>
      <c r="D33" s="0"/>
      <c r="E33" s="0"/>
      <c r="G33" s="0"/>
    </row>
    <row r="34" customFormat="false" ht="15" hidden="false" customHeight="false" outlineLevel="0" collapsed="false">
      <c r="A34" s="0"/>
      <c r="B34" s="0"/>
      <c r="C34" s="0"/>
      <c r="D34" s="0"/>
      <c r="E34" s="0"/>
      <c r="G34" s="0"/>
    </row>
    <row r="35" customFormat="false" ht="15" hidden="false" customHeight="false" outlineLevel="0" collapsed="false">
      <c r="A35" s="29"/>
      <c r="D35" s="0"/>
      <c r="E35" s="0"/>
      <c r="G35" s="0"/>
    </row>
    <row r="36" customFormat="false" ht="15" hidden="false" customHeight="false" outlineLevel="0" collapsed="false">
      <c r="A36" s="29"/>
      <c r="D36" s="0"/>
      <c r="E36" s="0"/>
      <c r="G36" s="0"/>
    </row>
    <row r="37" customFormat="false" ht="15" hidden="false" customHeight="false" outlineLevel="0" collapsed="false">
      <c r="A37" s="29"/>
      <c r="D37" s="0"/>
      <c r="E37" s="0"/>
      <c r="G37" s="0"/>
    </row>
    <row r="38" customFormat="false" ht="15" hidden="false" customHeight="false" outlineLevel="0" collapsed="false">
      <c r="A38" s="29"/>
      <c r="D38" s="0"/>
      <c r="E38" s="0"/>
      <c r="G38" s="0"/>
    </row>
    <row r="39" customFormat="false" ht="15" hidden="false" customHeight="false" outlineLevel="0" collapsed="false">
      <c r="A39" s="29"/>
      <c r="D39" s="0"/>
      <c r="E39" s="0"/>
      <c r="G39" s="0"/>
    </row>
    <row r="40" customFormat="false" ht="15" hidden="false" customHeight="false" outlineLevel="0" collapsed="false">
      <c r="A40" s="29"/>
      <c r="F40" s="29"/>
    </row>
    <row r="41" customFormat="false" ht="15" hidden="false" customHeight="false" outlineLevel="0" collapsed="false">
      <c r="A41" s="29"/>
      <c r="F41" s="29"/>
    </row>
    <row r="42" customFormat="false" ht="15" hidden="false" customHeight="false" outlineLevel="0" collapsed="false">
      <c r="A42" s="29"/>
      <c r="F42" s="29"/>
    </row>
    <row r="43" customFormat="false" ht="15" hidden="false" customHeight="false" outlineLevel="0" collapsed="false">
      <c r="A43" s="29"/>
      <c r="F43" s="29"/>
    </row>
    <row r="44" customFormat="false" ht="15" hidden="false" customHeight="false" outlineLevel="0" collapsed="false">
      <c r="A44" s="29"/>
      <c r="F44" s="29"/>
    </row>
    <row r="45" customFormat="false" ht="15" hidden="false" customHeight="false" outlineLevel="0" collapsed="false">
      <c r="A45" s="29"/>
      <c r="F45" s="29"/>
    </row>
    <row r="46" customFormat="false" ht="15" hidden="false" customHeight="false" outlineLevel="0" collapsed="false">
      <c r="A46" s="29"/>
      <c r="F46" s="29"/>
    </row>
    <row r="47" customFormat="false" ht="15" hidden="false" customHeight="false" outlineLevel="0" collapsed="false">
      <c r="A47" s="29"/>
      <c r="F47" s="29"/>
    </row>
    <row r="48" customFormat="false" ht="15" hidden="false" customHeight="false" outlineLevel="0" collapsed="false">
      <c r="A48" s="29"/>
      <c r="F48" s="29"/>
    </row>
    <row r="49" customFormat="false" ht="15" hidden="false" customHeight="false" outlineLevel="0" collapsed="false">
      <c r="A49" s="29"/>
      <c r="F49" s="29"/>
    </row>
    <row r="50" customFormat="false" ht="15" hidden="false" customHeight="false" outlineLevel="0" collapsed="false">
      <c r="A50" s="29"/>
      <c r="F50" s="29"/>
    </row>
    <row r="51" customFormat="false" ht="15" hidden="false" customHeight="false" outlineLevel="0" collapsed="false">
      <c r="A51" s="29"/>
      <c r="F51" s="29"/>
    </row>
    <row r="52" customFormat="false" ht="15" hidden="false" customHeight="false" outlineLevel="0" collapsed="false">
      <c r="A52" s="29"/>
      <c r="F52" s="29"/>
    </row>
    <row r="53" customFormat="false" ht="15" hidden="false" customHeight="false" outlineLevel="0" collapsed="false">
      <c r="A53" s="29"/>
      <c r="F53" s="29"/>
    </row>
    <row r="54" customFormat="false" ht="15" hidden="false" customHeight="false" outlineLevel="0" collapsed="false">
      <c r="A54" s="29"/>
      <c r="F54" s="29"/>
    </row>
    <row r="55" customFormat="false" ht="15" hidden="false" customHeight="false" outlineLevel="0" collapsed="false">
      <c r="A55" s="29"/>
      <c r="F55" s="29"/>
    </row>
    <row r="56" customFormat="false" ht="15" hidden="false" customHeight="false" outlineLevel="0" collapsed="false">
      <c r="A56" s="29"/>
      <c r="F56" s="29"/>
    </row>
    <row r="57" customFormat="false" ht="15" hidden="false" customHeight="false" outlineLevel="0" collapsed="false">
      <c r="A57" s="29"/>
      <c r="F57" s="29"/>
    </row>
    <row r="58" customFormat="false" ht="15" hidden="false" customHeight="false" outlineLevel="0" collapsed="false">
      <c r="A58" s="29"/>
      <c r="F58" s="29"/>
    </row>
    <row r="59" customFormat="false" ht="15" hidden="false" customHeight="false" outlineLevel="0" collapsed="false">
      <c r="A59" s="29"/>
      <c r="F59" s="29"/>
    </row>
    <row r="60" customFormat="false" ht="15" hidden="false" customHeight="false" outlineLevel="0" collapsed="false">
      <c r="A60" s="29"/>
      <c r="F60" s="29"/>
    </row>
    <row r="61" customFormat="false" ht="15" hidden="false" customHeight="false" outlineLevel="0" collapsed="false">
      <c r="A61" s="29"/>
      <c r="F61" s="29"/>
    </row>
    <row r="62" customFormat="false" ht="15" hidden="false" customHeight="false" outlineLevel="0" collapsed="false">
      <c r="A62" s="29"/>
      <c r="F62" s="29"/>
    </row>
    <row r="63" customFormat="false" ht="15" hidden="false" customHeight="false" outlineLevel="0" collapsed="false">
      <c r="A63" s="29"/>
      <c r="F63" s="29"/>
    </row>
    <row r="64" customFormat="false" ht="15" hidden="false" customHeight="false" outlineLevel="0" collapsed="false">
      <c r="A64" s="29"/>
      <c r="F64" s="29"/>
    </row>
    <row r="65" customFormat="false" ht="15" hidden="false" customHeight="false" outlineLevel="0" collapsed="false">
      <c r="A65" s="29"/>
      <c r="F65" s="29"/>
    </row>
    <row r="66" customFormat="false" ht="15" hidden="false" customHeight="false" outlineLevel="0" collapsed="false">
      <c r="A66" s="29"/>
      <c r="F66" s="29"/>
    </row>
    <row r="67" customFormat="false" ht="15" hidden="false" customHeight="false" outlineLevel="0" collapsed="false">
      <c r="A67" s="29"/>
      <c r="F67" s="29"/>
    </row>
    <row r="68" customFormat="false" ht="15" hidden="false" customHeight="false" outlineLevel="0" collapsed="false">
      <c r="A68" s="29"/>
      <c r="F68" s="29"/>
    </row>
    <row r="69" customFormat="false" ht="15" hidden="false" customHeight="false" outlineLevel="0" collapsed="false">
      <c r="A69" s="29"/>
      <c r="F69" s="29"/>
    </row>
    <row r="70" customFormat="false" ht="15" hidden="false" customHeight="false" outlineLevel="0" collapsed="false">
      <c r="A70" s="29"/>
      <c r="F70" s="29"/>
    </row>
    <row r="71" customFormat="false" ht="15" hidden="false" customHeight="false" outlineLevel="0" collapsed="false">
      <c r="A71" s="29"/>
      <c r="F71" s="29"/>
    </row>
    <row r="72" customFormat="false" ht="15" hidden="false" customHeight="false" outlineLevel="0" collapsed="false">
      <c r="A72" s="29"/>
      <c r="F72" s="29"/>
    </row>
    <row r="73" customFormat="false" ht="15" hidden="false" customHeight="false" outlineLevel="0" collapsed="false">
      <c r="A73" s="29"/>
    </row>
    <row r="74" customFormat="false" ht="15" hidden="false" customHeight="false" outlineLevel="0" collapsed="false">
      <c r="A74" s="29"/>
    </row>
    <row r="75" customFormat="false" ht="15" hidden="false" customHeight="false" outlineLevel="0" collapsed="false">
      <c r="A75" s="29"/>
    </row>
    <row r="76" customFormat="false" ht="15" hidden="false" customHeight="false" outlineLevel="0" collapsed="false">
      <c r="A76" s="29"/>
    </row>
    <row r="77" customFormat="false" ht="15" hidden="false" customHeight="false" outlineLevel="0" collapsed="false">
      <c r="A77" s="29"/>
    </row>
    <row r="78" customFormat="false" ht="15" hidden="false" customHeight="false" outlineLevel="0" collapsed="false">
      <c r="A78" s="29"/>
    </row>
    <row r="79" customFormat="false" ht="15" hidden="false" customHeight="false" outlineLevel="0" collapsed="false">
      <c r="A79" s="29"/>
    </row>
    <row r="80" customFormat="false" ht="15" hidden="false" customHeight="false" outlineLevel="0" collapsed="false">
      <c r="A80" s="29"/>
    </row>
    <row r="81" customFormat="false" ht="15" hidden="false" customHeight="false" outlineLevel="0" collapsed="false">
      <c r="A81" s="29"/>
    </row>
    <row r="82" customFormat="false" ht="15" hidden="false" customHeight="false" outlineLevel="0" collapsed="false">
      <c r="A82" s="29"/>
    </row>
    <row r="83" customFormat="false" ht="15" hidden="false" customHeight="false" outlineLevel="0" collapsed="false">
      <c r="A83" s="29"/>
    </row>
    <row r="84" customFormat="false" ht="15" hidden="false" customHeight="false" outlineLevel="0" collapsed="false">
      <c r="A84" s="29"/>
    </row>
    <row r="85" customFormat="false" ht="15" hidden="false" customHeight="false" outlineLevel="0" collapsed="false">
      <c r="A85" s="29"/>
    </row>
    <row r="86" customFormat="false" ht="15" hidden="false" customHeight="false" outlineLevel="0" collapsed="false">
      <c r="A86" s="29"/>
    </row>
    <row r="87" customFormat="false" ht="15" hidden="false" customHeight="false" outlineLevel="0" collapsed="false">
      <c r="A87" s="29"/>
    </row>
    <row r="88" customFormat="false" ht="15" hidden="false" customHeight="false" outlineLevel="0" collapsed="false">
      <c r="A88" s="29"/>
    </row>
    <row r="89" customFormat="false" ht="15" hidden="false" customHeight="false" outlineLevel="0" collapsed="false">
      <c r="A89" s="29"/>
    </row>
    <row r="90" customFormat="false" ht="15" hidden="false" customHeight="false" outlineLevel="0" collapsed="false">
      <c r="A90" s="29"/>
    </row>
    <row r="91" customFormat="false" ht="15" hidden="false" customHeight="false" outlineLevel="0" collapsed="false">
      <c r="A91" s="29"/>
    </row>
    <row r="92" customFormat="false" ht="15" hidden="false" customHeight="false" outlineLevel="0" collapsed="false">
      <c r="A92" s="29"/>
    </row>
    <row r="93" customFormat="false" ht="15" hidden="false" customHeight="false" outlineLevel="0" collapsed="false">
      <c r="A93" s="29"/>
    </row>
    <row r="94" customFormat="false" ht="15" hidden="false" customHeight="false" outlineLevel="0" collapsed="false">
      <c r="A94" s="29"/>
    </row>
    <row r="95" customFormat="false" ht="15" hidden="false" customHeight="false" outlineLevel="0" collapsed="false">
      <c r="A95" s="29"/>
    </row>
    <row r="96" customFormat="false" ht="15" hidden="false" customHeight="false" outlineLevel="0" collapsed="false">
      <c r="A96" s="29"/>
    </row>
    <row r="97" customFormat="false" ht="15" hidden="false" customHeight="false" outlineLevel="0" collapsed="false">
      <c r="A97" s="29"/>
    </row>
    <row r="98" customFormat="false" ht="15" hidden="false" customHeight="false" outlineLevel="0" collapsed="false">
      <c r="A98" s="29"/>
    </row>
    <row r="99" customFormat="false" ht="15" hidden="false" customHeight="false" outlineLevel="0" collapsed="false">
      <c r="A99" s="29"/>
    </row>
    <row r="100" customFormat="false" ht="15" hidden="false" customHeight="false" outlineLevel="0" collapsed="false">
      <c r="A100" s="29"/>
    </row>
    <row r="101" customFormat="false" ht="15" hidden="false" customHeight="false" outlineLevel="0" collapsed="false">
      <c r="A101" s="29"/>
    </row>
    <row r="102" customFormat="false" ht="15" hidden="false" customHeight="false" outlineLevel="0" collapsed="false">
      <c r="A102" s="29"/>
    </row>
    <row r="103" customFormat="false" ht="15" hidden="false" customHeight="false" outlineLevel="0" collapsed="false">
      <c r="A103" s="29"/>
    </row>
    <row r="104" customFormat="false" ht="15" hidden="false" customHeight="false" outlineLevel="0" collapsed="false">
      <c r="A104" s="29"/>
    </row>
    <row r="105" customFormat="false" ht="15" hidden="false" customHeight="false" outlineLevel="0" collapsed="false">
      <c r="A105" s="29"/>
    </row>
    <row r="106" customFormat="false" ht="15" hidden="false" customHeight="false" outlineLevel="0" collapsed="false">
      <c r="A106" s="29"/>
    </row>
    <row r="107" customFormat="false" ht="15" hidden="false" customHeight="false" outlineLevel="0" collapsed="false">
      <c r="A107" s="29"/>
    </row>
    <row r="108" customFormat="false" ht="15" hidden="false" customHeight="false" outlineLevel="0" collapsed="false">
      <c r="A108" s="29"/>
    </row>
    <row r="109" customFormat="false" ht="15" hidden="false" customHeight="false" outlineLevel="0" collapsed="false">
      <c r="A109" s="29"/>
    </row>
    <row r="110" customFormat="false" ht="15" hidden="false" customHeight="false" outlineLevel="0" collapsed="false">
      <c r="A110" s="29"/>
    </row>
    <row r="111" customFormat="false" ht="15" hidden="false" customHeight="false" outlineLevel="0" collapsed="false">
      <c r="A111" s="29"/>
    </row>
    <row r="112" customFormat="false" ht="15" hidden="false" customHeight="false" outlineLevel="0" collapsed="false">
      <c r="A112" s="29"/>
    </row>
    <row r="113" customFormat="false" ht="15" hidden="false" customHeight="false" outlineLevel="0" collapsed="false">
      <c r="A113" s="29"/>
    </row>
    <row r="114" customFormat="false" ht="15" hidden="false" customHeight="false" outlineLevel="0" collapsed="false">
      <c r="A114" s="29"/>
    </row>
    <row r="115" customFormat="false" ht="15" hidden="false" customHeight="false" outlineLevel="0" collapsed="false">
      <c r="A115" s="29"/>
    </row>
    <row r="116" customFormat="false" ht="15" hidden="false" customHeight="false" outlineLevel="0" collapsed="false">
      <c r="A116" s="29"/>
    </row>
    <row r="117" customFormat="false" ht="15" hidden="false" customHeight="false" outlineLevel="0" collapsed="false">
      <c r="A117" s="29"/>
    </row>
    <row r="118" customFormat="false" ht="15" hidden="false" customHeight="false" outlineLevel="0" collapsed="false">
      <c r="A118" s="29"/>
    </row>
    <row r="119" customFormat="false" ht="15" hidden="false" customHeight="false" outlineLevel="0" collapsed="false">
      <c r="A119" s="29"/>
    </row>
    <row r="120" customFormat="false" ht="15" hidden="false" customHeight="false" outlineLevel="0" collapsed="false">
      <c r="A120" s="29"/>
    </row>
    <row r="121" customFormat="false" ht="15" hidden="false" customHeight="false" outlineLevel="0" collapsed="false">
      <c r="A121" s="29"/>
    </row>
    <row r="122" customFormat="false" ht="15" hidden="false" customHeight="false" outlineLevel="0" collapsed="false">
      <c r="A122" s="29"/>
    </row>
    <row r="123" customFormat="false" ht="15" hidden="false" customHeight="false" outlineLevel="0" collapsed="false">
      <c r="A123" s="29"/>
    </row>
    <row r="124" customFormat="false" ht="15" hidden="false" customHeight="false" outlineLevel="0" collapsed="false">
      <c r="A124" s="29"/>
    </row>
    <row r="125" customFormat="false" ht="15" hidden="false" customHeight="false" outlineLevel="0" collapsed="false">
      <c r="A125" s="29"/>
    </row>
    <row r="126" customFormat="false" ht="15" hidden="false" customHeight="false" outlineLevel="0" collapsed="false">
      <c r="A126" s="29"/>
    </row>
    <row r="127" customFormat="false" ht="15" hidden="false" customHeight="false" outlineLevel="0" collapsed="false">
      <c r="A127" s="29"/>
    </row>
    <row r="128" customFormat="false" ht="15" hidden="false" customHeight="false" outlineLevel="0" collapsed="false">
      <c r="A128" s="29"/>
    </row>
    <row r="129" customFormat="false" ht="15" hidden="false" customHeight="false" outlineLevel="0" collapsed="false">
      <c r="A129" s="29"/>
    </row>
    <row r="130" customFormat="false" ht="15" hidden="false" customHeight="false" outlineLevel="0" collapsed="false">
      <c r="A130" s="29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17" activeCellId="1" sqref="E4 J17"/>
    </sheetView>
  </sheetViews>
  <sheetFormatPr defaultColWidth="10.5" defaultRowHeight="15" zeroHeight="false" outlineLevelRow="0" outlineLevelCol="0"/>
  <cols>
    <col collapsed="false" customWidth="true" hidden="false" outlineLevel="0" max="2" min="2" style="29" width="14.37"/>
    <col collapsed="false" customWidth="true" hidden="false" outlineLevel="0" max="4" min="4" style="29" width="14.37"/>
    <col collapsed="false" customWidth="true" hidden="false" outlineLevel="0" max="5" min="5" style="29" width="12.58"/>
    <col collapsed="false" customWidth="true" hidden="false" outlineLevel="0" max="7" min="7" style="29" width="14.16"/>
    <col collapsed="false" customWidth="true" hidden="false" outlineLevel="0" max="8" min="8" style="29" width="13.25"/>
    <col collapsed="false" customWidth="true" hidden="false" outlineLevel="0" max="10" min="10" style="29" width="15.42"/>
    <col collapsed="false" customWidth="true" hidden="false" outlineLevel="0" max="11" min="11" style="29" width="12.37"/>
    <col collapsed="false" customWidth="true" hidden="false" outlineLevel="0" max="16" min="16" style="29" width="10.22"/>
    <col collapsed="false" customWidth="true" hidden="false" outlineLevel="0" max="17" min="17" style="29" width="30.85"/>
    <col collapsed="false" customWidth="true" hidden="false" outlineLevel="0" max="18" min="18" style="29" width="17.2"/>
    <col collapsed="false" customWidth="true" hidden="false" outlineLevel="0" max="19" min="19" style="29" width="14.53"/>
    <col collapsed="false" customWidth="true" hidden="false" outlineLevel="0" max="20" min="20" style="29" width="15.24"/>
  </cols>
  <sheetData>
    <row r="1" customFormat="false" ht="24.45" hidden="false" customHeight="false" outlineLevel="0" collapsed="false">
      <c r="A1" s="87" t="s">
        <v>45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P1" s="0"/>
      <c r="Q1" s="0"/>
      <c r="R1" s="0"/>
      <c r="S1" s="0"/>
    </row>
    <row r="2" customFormat="false" ht="15" hidden="false" customHeight="false" outlineLevel="0" collapsed="false">
      <c r="A2" s="88"/>
      <c r="B2" s="88"/>
      <c r="C2" s="88"/>
      <c r="D2" s="89" t="s">
        <v>70</v>
      </c>
      <c r="E2" s="88"/>
      <c r="F2" s="88"/>
      <c r="G2" s="89" t="s">
        <v>71</v>
      </c>
      <c r="H2" s="88"/>
      <c r="I2" s="88"/>
      <c r="J2" s="89" t="s">
        <v>72</v>
      </c>
      <c r="K2" s="88"/>
      <c r="L2" s="88"/>
      <c r="P2" s="0"/>
      <c r="Q2" s="0"/>
      <c r="R2" s="0"/>
      <c r="S2" s="0"/>
    </row>
    <row r="3" customFormat="false" ht="15" hidden="false" customHeight="false" outlineLevel="0" collapsed="false">
      <c r="A3" s="90" t="s">
        <v>49</v>
      </c>
      <c r="B3" s="90" t="s">
        <v>50</v>
      </c>
      <c r="C3" s="88"/>
      <c r="D3" s="90" t="s">
        <v>51</v>
      </c>
      <c r="E3" s="90" t="s">
        <v>52</v>
      </c>
      <c r="F3" s="88"/>
      <c r="G3" s="90" t="s">
        <v>51</v>
      </c>
      <c r="H3" s="90" t="s">
        <v>52</v>
      </c>
      <c r="I3" s="88"/>
      <c r="J3" s="90" t="s">
        <v>51</v>
      </c>
      <c r="K3" s="90" t="s">
        <v>52</v>
      </c>
      <c r="L3" s="88"/>
      <c r="P3" s="0"/>
      <c r="Q3" s="0"/>
      <c r="R3" s="0"/>
      <c r="S3" s="0"/>
      <c r="T3" s="0"/>
    </row>
    <row r="4" customFormat="false" ht="15" hidden="false" customHeight="false" outlineLevel="0" collapsed="false">
      <c r="A4" s="29" t="n">
        <v>200</v>
      </c>
      <c r="B4" s="29" t="n">
        <f aca="false">A4*0.000000001*150*1000*1000</f>
        <v>30</v>
      </c>
      <c r="C4" s="88"/>
      <c r="D4" s="0" t="n">
        <v>7.6998</v>
      </c>
      <c r="E4" s="0" t="n">
        <v>2.2997</v>
      </c>
      <c r="F4" s="88"/>
      <c r="G4" s="0" t="n">
        <v>8.5744</v>
      </c>
      <c r="H4" s="0" t="n">
        <v>2.8041</v>
      </c>
      <c r="I4" s="88"/>
      <c r="J4" s="0" t="n">
        <v>9.3892</v>
      </c>
      <c r="K4" s="0" t="n">
        <v>3.3049</v>
      </c>
      <c r="L4" s="88"/>
      <c r="P4" s="0"/>
      <c r="Q4" s="0"/>
      <c r="R4" s="0"/>
      <c r="S4" s="0"/>
      <c r="T4" s="0"/>
    </row>
    <row r="5" customFormat="false" ht="15" hidden="false" customHeight="false" outlineLevel="0" collapsed="false">
      <c r="A5" s="29" t="n">
        <v>210</v>
      </c>
      <c r="B5" s="29" t="n">
        <f aca="false">A5*0.000000001*150*1000*1000</f>
        <v>31.5</v>
      </c>
      <c r="C5" s="88"/>
      <c r="D5" s="0" t="n">
        <v>8.0829</v>
      </c>
      <c r="E5" s="0" t="n">
        <v>2.4152</v>
      </c>
      <c r="F5" s="88"/>
      <c r="G5" s="0" t="n">
        <v>8.9996</v>
      </c>
      <c r="H5" s="0" t="n">
        <v>2.945</v>
      </c>
      <c r="I5" s="88"/>
      <c r="J5" s="0" t="n">
        <v>9.8548</v>
      </c>
      <c r="K5" s="0" t="n">
        <v>3.4711</v>
      </c>
      <c r="L5" s="88"/>
      <c r="P5" s="0"/>
      <c r="Q5" s="0"/>
      <c r="R5" s="0"/>
      <c r="S5" s="0"/>
      <c r="T5" s="0"/>
    </row>
    <row r="6" customFormat="false" ht="15" hidden="false" customHeight="false" outlineLevel="0" collapsed="false">
      <c r="A6" s="29" t="n">
        <v>220</v>
      </c>
      <c r="B6" s="29" t="n">
        <f aca="false">A6*0.000000001*150*1000*1000</f>
        <v>33</v>
      </c>
      <c r="C6" s="88"/>
      <c r="D6" s="0" t="n">
        <v>8.4655</v>
      </c>
      <c r="E6" s="0" t="n">
        <v>2.5308</v>
      </c>
      <c r="F6" s="88"/>
      <c r="G6" s="0" t="n">
        <v>9.4261</v>
      </c>
      <c r="H6" s="0" t="n">
        <v>3.0859</v>
      </c>
      <c r="I6" s="88"/>
      <c r="J6" s="0" t="n">
        <v>10.321</v>
      </c>
      <c r="K6" s="0" t="n">
        <v>3.6373</v>
      </c>
      <c r="L6" s="88"/>
      <c r="P6" s="0"/>
      <c r="Q6" s="0"/>
      <c r="R6" s="0"/>
      <c r="S6" s="0"/>
      <c r="T6" s="0"/>
    </row>
    <row r="7" customFormat="false" ht="15" hidden="false" customHeight="false" outlineLevel="0" collapsed="false">
      <c r="A7" s="29" t="n">
        <v>230</v>
      </c>
      <c r="B7" s="29" t="n">
        <f aca="false">A7*0.000000001*150*1000*1000</f>
        <v>34.5</v>
      </c>
      <c r="C7" s="88"/>
      <c r="D7" s="0" t="n">
        <v>8.8473</v>
      </c>
      <c r="E7" s="0" t="n">
        <v>2.6464</v>
      </c>
      <c r="F7" s="88"/>
      <c r="G7" s="0" t="n">
        <v>9.8511</v>
      </c>
      <c r="H7" s="0" t="n">
        <v>3.227</v>
      </c>
      <c r="I7" s="88"/>
      <c r="J7" s="0" t="n">
        <v>10.786</v>
      </c>
      <c r="K7" s="0" t="n">
        <v>3.8035</v>
      </c>
      <c r="L7" s="88"/>
      <c r="P7" s="0"/>
      <c r="Q7" s="0"/>
      <c r="R7" s="0"/>
      <c r="S7" s="0"/>
      <c r="T7" s="0"/>
    </row>
    <row r="8" customFormat="false" ht="15" hidden="false" customHeight="false" outlineLevel="0" collapsed="false">
      <c r="A8" s="29" t="n">
        <v>240</v>
      </c>
      <c r="B8" s="29" t="n">
        <f aca="false">A8*0.000000001*150*1000*1000</f>
        <v>36</v>
      </c>
      <c r="C8" s="88"/>
      <c r="D8" s="0" t="n">
        <v>9.2288</v>
      </c>
      <c r="E8" s="0" t="n">
        <v>2.7621</v>
      </c>
      <c r="F8" s="88"/>
      <c r="G8" s="0" t="n">
        <v>10.276</v>
      </c>
      <c r="H8" s="0" t="n">
        <v>3.3682</v>
      </c>
      <c r="I8" s="88"/>
      <c r="J8" s="0" t="n">
        <v>11.252</v>
      </c>
      <c r="K8" s="0" t="n">
        <v>3.9697</v>
      </c>
      <c r="L8" s="88"/>
      <c r="P8" s="0"/>
      <c r="Q8" s="0"/>
      <c r="R8" s="0"/>
      <c r="S8" s="0"/>
      <c r="T8" s="0"/>
    </row>
    <row r="9" customFormat="false" ht="15" hidden="false" customHeight="false" outlineLevel="0" collapsed="false">
      <c r="A9" s="29" t="n">
        <v>250</v>
      </c>
      <c r="B9" s="29" t="n">
        <f aca="false">A9*0.000000001*150*1000*1000</f>
        <v>37.5</v>
      </c>
      <c r="C9" s="88"/>
      <c r="D9" s="0" t="n">
        <v>9.6118</v>
      </c>
      <c r="E9" s="0" t="n">
        <v>2.8778</v>
      </c>
      <c r="F9" s="88"/>
      <c r="G9" s="0" t="n">
        <v>10.702</v>
      </c>
      <c r="H9" s="0" t="n">
        <v>3.5094</v>
      </c>
      <c r="I9" s="88"/>
      <c r="J9" s="0" t="n">
        <v>11.718</v>
      </c>
      <c r="K9" s="0" t="n">
        <v>4.1359</v>
      </c>
      <c r="L9" s="88"/>
      <c r="P9" s="0"/>
      <c r="Q9" s="0"/>
      <c r="R9" s="0"/>
      <c r="S9" s="0"/>
      <c r="T9" s="0"/>
    </row>
    <row r="10" customFormat="false" ht="15" hidden="false" customHeight="false" outlineLevel="0" collapsed="false">
      <c r="A10" s="29" t="n">
        <v>260</v>
      </c>
      <c r="B10" s="29" t="n">
        <f aca="false">A10*0.000000001*150*1000*1000</f>
        <v>39</v>
      </c>
      <c r="C10" s="88"/>
      <c r="D10" s="0" t="n">
        <v>9.9934</v>
      </c>
      <c r="E10" s="0" t="n">
        <v>2.9937</v>
      </c>
      <c r="F10" s="88"/>
      <c r="G10" s="0" t="n">
        <v>11.127</v>
      </c>
      <c r="H10" s="0" t="n">
        <v>3.6506</v>
      </c>
      <c r="I10" s="88"/>
      <c r="J10" s="0" t="n">
        <v>12.184</v>
      </c>
      <c r="K10" s="0" t="n">
        <v>4.3021</v>
      </c>
      <c r="L10" s="88"/>
      <c r="P10" s="0"/>
      <c r="Q10" s="0"/>
      <c r="R10" s="0"/>
      <c r="S10" s="0"/>
      <c r="T10" s="0"/>
    </row>
    <row r="11" customFormat="false" ht="15" hidden="false" customHeight="false" outlineLevel="0" collapsed="false">
      <c r="A11" s="29" t="n">
        <v>270</v>
      </c>
      <c r="B11" s="29" t="n">
        <f aca="false">A11*0.000000001*150*1000*1000</f>
        <v>40.5</v>
      </c>
      <c r="C11" s="88"/>
      <c r="D11" s="0" t="n">
        <v>10.375</v>
      </c>
      <c r="E11" s="0" t="n">
        <v>3.1096</v>
      </c>
      <c r="F11" s="88"/>
      <c r="G11" s="0" t="n">
        <v>11.552</v>
      </c>
      <c r="H11" s="0" t="n">
        <v>3.7919</v>
      </c>
      <c r="I11" s="88"/>
      <c r="J11" s="0" t="n">
        <v>12.649</v>
      </c>
      <c r="K11" s="0" t="n">
        <v>4.4683</v>
      </c>
      <c r="L11" s="88"/>
      <c r="P11" s="0"/>
      <c r="Q11" s="0"/>
      <c r="R11" s="0"/>
      <c r="S11" s="0"/>
      <c r="T11" s="0"/>
    </row>
    <row r="12" customFormat="false" ht="15" hidden="false" customHeight="false" outlineLevel="0" collapsed="false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P12" s="0"/>
      <c r="Q12" s="0"/>
      <c r="R12" s="0"/>
      <c r="S12" s="0"/>
      <c r="T12" s="0"/>
    </row>
    <row r="13" customFormat="false" ht="15" hidden="false" customHeight="false" outlineLevel="0" collapsed="false">
      <c r="P13" s="0"/>
      <c r="Q13" s="0"/>
      <c r="R13" s="0"/>
      <c r="S13" s="0"/>
      <c r="T13" s="0"/>
    </row>
    <row r="14" customFormat="false" ht="24.45" hidden="false" customHeight="false" outlineLevel="0" collapsed="false">
      <c r="A14" s="87" t="s">
        <v>73</v>
      </c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P14" s="0"/>
      <c r="Q14" s="0"/>
      <c r="R14" s="0"/>
      <c r="S14" s="0"/>
      <c r="T14" s="0"/>
    </row>
    <row r="15" customFormat="false" ht="15" hidden="false" customHeight="false" outlineLevel="0" collapsed="false">
      <c r="A15" s="88"/>
      <c r="B15" s="88"/>
      <c r="C15" s="88"/>
      <c r="D15" s="89" t="s">
        <v>70</v>
      </c>
      <c r="E15" s="88"/>
      <c r="F15" s="88"/>
      <c r="G15" s="89" t="s">
        <v>71</v>
      </c>
      <c r="H15" s="88"/>
      <c r="I15" s="88"/>
      <c r="J15" s="89" t="s">
        <v>72</v>
      </c>
      <c r="K15" s="88"/>
      <c r="L15" s="88"/>
      <c r="P15" s="0"/>
      <c r="Q15" s="0"/>
      <c r="R15" s="0"/>
      <c r="S15" s="0"/>
      <c r="T15" s="0"/>
    </row>
    <row r="16" customFormat="false" ht="15" hidden="false" customHeight="false" outlineLevel="0" collapsed="false">
      <c r="A16" s="90" t="s">
        <v>65</v>
      </c>
      <c r="B16" s="90" t="s">
        <v>50</v>
      </c>
      <c r="C16" s="88"/>
      <c r="D16" s="90" t="s">
        <v>51</v>
      </c>
      <c r="E16" s="90" t="s">
        <v>52</v>
      </c>
      <c r="F16" s="88"/>
      <c r="G16" s="90" t="s">
        <v>51</v>
      </c>
      <c r="H16" s="90" t="s">
        <v>52</v>
      </c>
      <c r="I16" s="88"/>
      <c r="J16" s="90" t="s">
        <v>51</v>
      </c>
      <c r="K16" s="90" t="s">
        <v>52</v>
      </c>
      <c r="L16" s="88"/>
      <c r="P16" s="0"/>
      <c r="Q16" s="0"/>
      <c r="R16" s="0"/>
      <c r="S16" s="0"/>
      <c r="T16" s="0"/>
    </row>
    <row r="17" customFormat="false" ht="15" hidden="false" customHeight="false" outlineLevel="0" collapsed="false">
      <c r="A17" s="29" t="n">
        <v>44.5</v>
      </c>
      <c r="B17" s="29" t="n">
        <f aca="false">A17*0.000000001*800*1000*1000</f>
        <v>35.6</v>
      </c>
      <c r="C17" s="88"/>
      <c r="D17" s="0" t="n">
        <v>7.3186</v>
      </c>
      <c r="E17" s="0" t="n">
        <v>2.1849</v>
      </c>
      <c r="F17" s="88"/>
      <c r="G17" s="0" t="n">
        <v>8.1507</v>
      </c>
      <c r="H17" s="0" t="n">
        <v>2.6641</v>
      </c>
      <c r="I17" s="88"/>
      <c r="J17" s="0" t="n">
        <v>8.926</v>
      </c>
      <c r="K17" s="0" t="n">
        <v>3.1399</v>
      </c>
      <c r="L17" s="88"/>
      <c r="P17" s="99"/>
      <c r="Q17" s="0"/>
      <c r="R17" s="0"/>
      <c r="S17" s="0"/>
      <c r="T17" s="0"/>
    </row>
    <row r="18" customFormat="false" ht="15" hidden="false" customHeight="false" outlineLevel="0" collapsed="false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P18" s="99"/>
      <c r="Q18" s="0"/>
      <c r="R18" s="0"/>
      <c r="S18" s="0"/>
      <c r="T18" s="0"/>
    </row>
    <row r="19" customFormat="false" ht="15" hidden="false" customHeight="false" outlineLevel="0" collapsed="false">
      <c r="P19" s="99"/>
      <c r="Q19" s="0"/>
      <c r="R19" s="0"/>
      <c r="S19" s="0"/>
      <c r="T19" s="0"/>
    </row>
    <row r="20" customFormat="false" ht="24.45" hidden="false" customHeight="false" outlineLevel="0" collapsed="false">
      <c r="A20" s="87" t="s">
        <v>66</v>
      </c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P20" s="0"/>
      <c r="Q20" s="0"/>
      <c r="R20" s="0"/>
      <c r="S20" s="0"/>
      <c r="T20" s="0"/>
    </row>
    <row r="21" customFormat="false" ht="15" hidden="false" customHeight="false" outlineLevel="0" collapsed="false">
      <c r="A21" s="88"/>
      <c r="B21" s="88"/>
      <c r="C21" s="88"/>
      <c r="D21" s="89" t="s">
        <v>70</v>
      </c>
      <c r="E21" s="88"/>
      <c r="F21" s="88"/>
      <c r="G21" s="89" t="s">
        <v>71</v>
      </c>
      <c r="H21" s="88"/>
      <c r="I21" s="88"/>
      <c r="J21" s="89" t="s">
        <v>72</v>
      </c>
      <c r="K21" s="88"/>
      <c r="L21" s="88"/>
    </row>
    <row r="22" customFormat="false" ht="15" hidden="false" customHeight="false" outlineLevel="0" collapsed="false">
      <c r="A22" s="90" t="s">
        <v>49</v>
      </c>
      <c r="B22" s="90" t="s">
        <v>50</v>
      </c>
      <c r="C22" s="88"/>
      <c r="D22" s="90" t="s">
        <v>51</v>
      </c>
      <c r="E22" s="90" t="s">
        <v>52</v>
      </c>
      <c r="F22" s="88"/>
      <c r="G22" s="90" t="s">
        <v>51</v>
      </c>
      <c r="H22" s="90" t="s">
        <v>52</v>
      </c>
      <c r="I22" s="88"/>
      <c r="J22" s="90" t="s">
        <v>51</v>
      </c>
      <c r="K22" s="90" t="s">
        <v>52</v>
      </c>
      <c r="L22" s="88"/>
    </row>
    <row r="23" customFormat="false" ht="15" hidden="false" customHeight="false" outlineLevel="0" collapsed="false">
      <c r="A23" s="0" t="n">
        <v>15.5</v>
      </c>
      <c r="B23" s="29" t="n">
        <f aca="false">A23*0.000000001*2400*1000*1000</f>
        <v>37.2</v>
      </c>
      <c r="C23" s="88"/>
      <c r="D23" s="29" t="n">
        <v>7.9562</v>
      </c>
      <c r="E23" s="29" t="n">
        <v>2.3787</v>
      </c>
      <c r="F23" s="88"/>
      <c r="G23" s="29" t="n">
        <v>8.8603</v>
      </c>
      <c r="H23" s="29" t="n">
        <v>2.9006</v>
      </c>
      <c r="I23" s="88"/>
      <c r="J23" s="29" t="n">
        <v>9.7029</v>
      </c>
      <c r="K23" s="29" t="n">
        <v>3.4189</v>
      </c>
      <c r="L23" s="88"/>
    </row>
    <row r="24" customFormat="false" ht="15" hidden="false" customHeight="false" outlineLevel="0" collapsed="false">
      <c r="A24" s="0" t="n">
        <v>17</v>
      </c>
      <c r="B24" s="29" t="n">
        <f aca="false">A24*0.000000001*2400*1000*1000</f>
        <v>40.8</v>
      </c>
      <c r="C24" s="88"/>
      <c r="D24" s="29" t="n">
        <v>8.7215</v>
      </c>
      <c r="E24" s="29" t="n">
        <v>2.6101</v>
      </c>
      <c r="F24" s="88"/>
      <c r="G24" s="29" t="n">
        <v>9.712</v>
      </c>
      <c r="H24" s="29" t="n">
        <v>3.1828</v>
      </c>
      <c r="I24" s="88"/>
      <c r="J24" s="29" t="n">
        <v>10.635</v>
      </c>
      <c r="K24" s="29" t="n">
        <v>3.7516</v>
      </c>
      <c r="L24" s="88"/>
    </row>
    <row r="25" customFormat="false" ht="15" hidden="false" customHeight="false" outlineLevel="0" collapsed="false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</row>
    <row r="26" customFormat="false" ht="15" hidden="false" customHeight="false" outlineLevel="0" collapsed="false">
      <c r="D26" s="0"/>
      <c r="E26" s="0"/>
      <c r="G26" s="0"/>
      <c r="H26" s="0"/>
      <c r="J26" s="0"/>
      <c r="K26" s="0"/>
    </row>
    <row r="27" customFormat="false" ht="15" hidden="false" customHeight="false" outlineLevel="0" collapsed="false">
      <c r="D27" s="0"/>
      <c r="E27" s="0"/>
      <c r="G27" s="0"/>
      <c r="H27" s="0"/>
      <c r="J27" s="0"/>
      <c r="K27" s="0"/>
    </row>
    <row r="28" customFormat="false" ht="15" hidden="false" customHeight="false" outlineLevel="0" collapsed="false">
      <c r="H28" s="0"/>
      <c r="J28" s="0"/>
      <c r="K28" s="0"/>
    </row>
    <row r="29" customFormat="false" ht="15" hidden="false" customHeight="false" outlineLevel="0" collapsed="false">
      <c r="G29" s="0"/>
      <c r="H29" s="0"/>
      <c r="J29" s="0"/>
      <c r="K29" s="0"/>
    </row>
    <row r="30" customFormat="false" ht="15" hidden="false" customHeight="false" outlineLevel="0" collapsed="false">
      <c r="G30" s="0"/>
      <c r="H30" s="0"/>
      <c r="J30" s="0"/>
      <c r="K30" s="0"/>
    </row>
    <row r="31" customFormat="false" ht="15" hidden="false" customHeight="false" outlineLevel="0" collapsed="false">
      <c r="G31" s="0"/>
      <c r="H31" s="0"/>
      <c r="J31" s="0"/>
      <c r="K31" s="0"/>
    </row>
    <row r="32" customFormat="false" ht="15" hidden="false" customHeight="false" outlineLevel="0" collapsed="false">
      <c r="G32" s="0"/>
      <c r="H32" s="0"/>
      <c r="J32" s="0"/>
      <c r="K32" s="0"/>
      <c r="P32" s="0"/>
      <c r="Q32" s="0"/>
      <c r="R32" s="0"/>
      <c r="S32" s="0"/>
      <c r="T32" s="0"/>
    </row>
    <row r="33" customFormat="false" ht="15" hidden="false" customHeight="false" outlineLevel="0" collapsed="false">
      <c r="G33" s="0"/>
      <c r="H33" s="0"/>
      <c r="J33" s="0"/>
      <c r="K33" s="0"/>
      <c r="P33" s="0"/>
      <c r="Q33" s="0"/>
      <c r="R33" s="0"/>
      <c r="S33" s="0"/>
      <c r="T33" s="0"/>
    </row>
    <row r="34" customFormat="false" ht="15" hidden="false" customHeight="false" outlineLevel="0" collapsed="false">
      <c r="G34" s="0"/>
      <c r="H34" s="0"/>
      <c r="J34" s="0"/>
      <c r="K34" s="0"/>
      <c r="P34" s="0"/>
      <c r="Q34" s="0"/>
      <c r="R34" s="0"/>
      <c r="S34" s="0"/>
      <c r="T34" s="0"/>
    </row>
    <row r="35" customFormat="false" ht="15" hidden="false" customHeight="false" outlineLevel="0" collapsed="false">
      <c r="G35" s="0"/>
      <c r="H35" s="0"/>
      <c r="J35" s="0"/>
      <c r="K35" s="0"/>
      <c r="P35" s="0"/>
      <c r="Q35" s="0"/>
      <c r="R35" s="0"/>
      <c r="S35" s="0"/>
      <c r="T35" s="0"/>
    </row>
    <row r="36" customFormat="false" ht="15" hidden="false" customHeight="false" outlineLevel="0" collapsed="false">
      <c r="G36" s="0"/>
      <c r="H36" s="0"/>
      <c r="J36" s="0"/>
      <c r="K36" s="0"/>
      <c r="P36" s="0"/>
      <c r="Q36" s="0"/>
      <c r="R36" s="0"/>
      <c r="S36" s="0"/>
      <c r="T36" s="0"/>
    </row>
    <row r="37" customFormat="false" ht="15" hidden="false" customHeight="false" outlineLevel="0" collapsed="false">
      <c r="G37" s="0"/>
      <c r="H37" s="0"/>
      <c r="J37" s="0"/>
      <c r="K37" s="0"/>
      <c r="P37" s="0"/>
      <c r="Q37" s="0"/>
      <c r="R37" s="0"/>
      <c r="S37" s="0"/>
      <c r="T37" s="0"/>
    </row>
    <row r="38" customFormat="false" ht="15" hidden="false" customHeight="false" outlineLevel="0" collapsed="false">
      <c r="G38" s="0"/>
      <c r="H38" s="0"/>
      <c r="J38" s="0"/>
      <c r="K38" s="0"/>
    </row>
    <row r="39" customFormat="false" ht="15" hidden="false" customHeight="false" outlineLevel="0" collapsed="false">
      <c r="G39" s="0"/>
      <c r="H39" s="0"/>
      <c r="J39" s="0"/>
      <c r="K39" s="0"/>
    </row>
    <row r="40" customFormat="false" ht="15" hidden="false" customHeight="false" outlineLevel="0" collapsed="false">
      <c r="G40" s="0"/>
      <c r="H40" s="0"/>
      <c r="J40" s="0"/>
      <c r="K40" s="0"/>
    </row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L1"/>
    <mergeCell ref="A14:L14"/>
    <mergeCell ref="A20:L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1492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2024-02-22T15:52:43Z</dcterms:created>
  <dc:creator>openpyxl</dc:creator>
  <dc:description/>
  <dc:language>en-US</dc:language>
  <cp:lastModifiedBy/>
  <dcterms:modified xsi:type="dcterms:W3CDTF">2024-05-22T16:49:22Z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