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tprod-my.sharepoint.com/personal/awylie_mit_edu/Documents/MIT_postdoc/SRIM-2013/Angus_runs/pure_tungsten/"/>
    </mc:Choice>
  </mc:AlternateContent>
  <xr:revisionPtr revIDLastSave="3" documentId="8_{9B2E493A-2C0A-41CB-9CA6-D4767919A82F}" xr6:coauthVersionLast="47" xr6:coauthVersionMax="47" xr10:uidLastSave="{411CF78B-3ECC-4782-9707-963E20028C24}"/>
  <bookViews>
    <workbookView xWindow="-23148" yWindow="8700" windowWidth="23256" windowHeight="13896" xr2:uid="{00000000-000D-0000-FFFF-FFFF00000000}"/>
  </bookViews>
  <sheets>
    <sheet name="dpa_conver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29" i="1"/>
  <c r="E16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E20" i="1"/>
  <c r="E12" i="1"/>
  <c r="E14" i="1" s="1"/>
  <c r="E17" i="1" l="1"/>
  <c r="E18" i="1" s="1"/>
  <c r="D2" i="1" s="1"/>
  <c r="K4" i="1" l="1"/>
  <c r="K24" i="1"/>
  <c r="K44" i="1"/>
  <c r="K64" i="1"/>
  <c r="K84" i="1"/>
  <c r="K27" i="1"/>
  <c r="K67" i="1"/>
  <c r="K8" i="1"/>
  <c r="K88" i="1"/>
  <c r="K31" i="1"/>
  <c r="K71" i="1"/>
  <c r="K12" i="1"/>
  <c r="K92" i="1"/>
  <c r="K53" i="1"/>
  <c r="K93" i="1"/>
  <c r="K14" i="1"/>
  <c r="K94" i="1"/>
  <c r="K35" i="1"/>
  <c r="K95" i="1"/>
  <c r="K56" i="1"/>
  <c r="K96" i="1"/>
  <c r="K37" i="1"/>
  <c r="K77" i="1"/>
  <c r="K38" i="1"/>
  <c r="K19" i="1"/>
  <c r="K40" i="1"/>
  <c r="K100" i="1"/>
  <c r="K81" i="1"/>
  <c r="K22" i="1"/>
  <c r="K63" i="1"/>
  <c r="K5" i="1"/>
  <c r="K25" i="1"/>
  <c r="K45" i="1"/>
  <c r="K65" i="1"/>
  <c r="K85" i="1"/>
  <c r="K47" i="1"/>
  <c r="K48" i="1"/>
  <c r="K9" i="1"/>
  <c r="K89" i="1"/>
  <c r="K10" i="1"/>
  <c r="K50" i="1"/>
  <c r="K90" i="1"/>
  <c r="K51" i="1"/>
  <c r="K52" i="1"/>
  <c r="K13" i="1"/>
  <c r="K73" i="1"/>
  <c r="K54" i="1"/>
  <c r="K55" i="1"/>
  <c r="K16" i="1"/>
  <c r="K76" i="1"/>
  <c r="K57" i="1"/>
  <c r="K97" i="1"/>
  <c r="K58" i="1"/>
  <c r="K78" i="1"/>
  <c r="K39" i="1"/>
  <c r="K60" i="1"/>
  <c r="K80" i="1"/>
  <c r="K21" i="1"/>
  <c r="K42" i="1"/>
  <c r="K102" i="1"/>
  <c r="K43" i="1"/>
  <c r="K6" i="1"/>
  <c r="K26" i="1"/>
  <c r="K46" i="1"/>
  <c r="K66" i="1"/>
  <c r="K86" i="1"/>
  <c r="K7" i="1"/>
  <c r="K87" i="1"/>
  <c r="K28" i="1"/>
  <c r="K68" i="1"/>
  <c r="K29" i="1"/>
  <c r="K49" i="1"/>
  <c r="K69" i="1"/>
  <c r="K30" i="1"/>
  <c r="K70" i="1"/>
  <c r="K11" i="1"/>
  <c r="K91" i="1"/>
  <c r="K32" i="1"/>
  <c r="K72" i="1"/>
  <c r="K33" i="1"/>
  <c r="K34" i="1"/>
  <c r="K74" i="1"/>
  <c r="K15" i="1"/>
  <c r="K75" i="1"/>
  <c r="K36" i="1"/>
  <c r="K17" i="1"/>
  <c r="K18" i="1"/>
  <c r="K98" i="1"/>
  <c r="K59" i="1"/>
  <c r="K99" i="1"/>
  <c r="K20" i="1"/>
  <c r="K41" i="1"/>
  <c r="K101" i="1"/>
  <c r="K82" i="1"/>
  <c r="K83" i="1"/>
  <c r="K3" i="1"/>
  <c r="K79" i="1"/>
  <c r="K61" i="1"/>
  <c r="K62" i="1"/>
  <c r="K23" i="1"/>
  <c r="E21" i="1" l="1"/>
</calcChain>
</file>

<file path=xl/sharedStrings.xml><?xml version="1.0" encoding="utf-8"?>
<sst xmlns="http://schemas.openxmlformats.org/spreadsheetml/2006/main" count="51" uniqueCount="46">
  <si>
    <t>Depth</t>
  </si>
  <si>
    <t>2MeV</t>
  </si>
  <si>
    <t>Ang</t>
  </si>
  <si>
    <t>Vacancies by Ion</t>
  </si>
  <si>
    <t>Vacancies by recoil</t>
  </si>
  <si>
    <t>um</t>
  </si>
  <si>
    <t>Total Vacs</t>
  </si>
  <si>
    <t>Dpa</t>
  </si>
  <si>
    <t>Atomic Density</t>
  </si>
  <si>
    <t>cm-3</t>
  </si>
  <si>
    <t>To convert</t>
  </si>
  <si>
    <t>to Energy Los</t>
  </si>
  <si>
    <t>t - multiply b</t>
  </si>
  <si>
    <t>y Average Binding Energy =  3  eV/Vacancy</t>
  </si>
  <si>
    <t>Change the value above to desired dose rate</t>
  </si>
  <si>
    <t>Can load in raw data to left and edit atomic density as required for different samples</t>
  </si>
  <si>
    <t>Average current</t>
  </si>
  <si>
    <t>nA</t>
  </si>
  <si>
    <t>Time of irradiation</t>
  </si>
  <si>
    <t>seconds</t>
  </si>
  <si>
    <t>Total incident charge</t>
  </si>
  <si>
    <t>Ion charge</t>
  </si>
  <si>
    <t>Total number of ions</t>
  </si>
  <si>
    <t>Area of irradiation</t>
  </si>
  <si>
    <t>Fluence</t>
  </si>
  <si>
    <t>mm</t>
  </si>
  <si>
    <t>m^2</t>
  </si>
  <si>
    <t>e</t>
  </si>
  <si>
    <t>C</t>
  </si>
  <si>
    <t>Particle fluence</t>
  </si>
  <si>
    <t>Grating spacing</t>
  </si>
  <si>
    <t>Probe depth</t>
  </si>
  <si>
    <t>Average dpa over probe region</t>
  </si>
  <si>
    <t>ions/m^2</t>
  </si>
  <si>
    <t>dpa</t>
  </si>
  <si>
    <t>ions</t>
  </si>
  <si>
    <t>Fluence in ions/cm^2</t>
  </si>
  <si>
    <t>ions/cm^2</t>
  </si>
  <si>
    <t>Beam aperture</t>
  </si>
  <si>
    <t>mass density</t>
  </si>
  <si>
    <t>g/cm^3</t>
  </si>
  <si>
    <t>atomic mass</t>
  </si>
  <si>
    <t>amu</t>
  </si>
  <si>
    <t>Avogadro's constant</t>
  </si>
  <si>
    <t>atomic density</t>
  </si>
  <si>
    <t>cm^-3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</si>
</sst>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/>
    <xf numFmtId="2" fontId="0" fillId="0" borderId="11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u="none"/>
              <a:t>10.26</a:t>
            </a:r>
            <a:r>
              <a:rPr lang="en-US" u="none" baseline="0"/>
              <a:t> MeV W 5+ into W</a:t>
            </a:r>
          </a:p>
        </c:rich>
      </c:tx>
      <c:layout>
        <c:manualLayout>
          <c:xMode val="edge"/>
          <c:yMode val="edge"/>
          <c:x val="0.27115679328845832"/>
          <c:y val="2.092826926344192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dpa_conversion!$H$3:$H$102</c:f>
              <c:strCache>
                <c:ptCount val="1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0.10</c:v>
                </c:pt>
                <c:pt idx="5">
                  <c:v>0.12</c:v>
                </c:pt>
                <c:pt idx="6">
                  <c:v>0.14</c:v>
                </c:pt>
                <c:pt idx="7">
                  <c:v>0.16</c:v>
                </c:pt>
                <c:pt idx="8">
                  <c:v>0.18</c:v>
                </c:pt>
                <c:pt idx="9">
                  <c:v>0.20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</c:v>
                </c:pt>
                <c:pt idx="14">
                  <c:v>0.30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0.40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0.50</c:v>
                </c:pt>
                <c:pt idx="25">
                  <c:v>0.52</c:v>
                </c:pt>
                <c:pt idx="26">
                  <c:v>0.54</c:v>
                </c:pt>
                <c:pt idx="27">
                  <c:v>0.56</c:v>
                </c:pt>
                <c:pt idx="28">
                  <c:v>0.58</c:v>
                </c:pt>
                <c:pt idx="29">
                  <c:v>0.60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0.70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0.80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0.90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1.00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</c:v>
                </c:pt>
                <c:pt idx="55">
                  <c:v>1.12</c:v>
                </c:pt>
                <c:pt idx="56">
                  <c:v>1.14</c:v>
                </c:pt>
                <c:pt idx="57">
                  <c:v>1.16</c:v>
                </c:pt>
                <c:pt idx="58">
                  <c:v>1.18</c:v>
                </c:pt>
                <c:pt idx="59">
                  <c:v>1.20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1.30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1.40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1.50</c:v>
                </c:pt>
                <c:pt idx="75">
                  <c:v>1.52</c:v>
                </c:pt>
                <c:pt idx="76">
                  <c:v>1.54</c:v>
                </c:pt>
                <c:pt idx="77">
                  <c:v>1.56</c:v>
                </c:pt>
                <c:pt idx="78">
                  <c:v>1.58</c:v>
                </c:pt>
                <c:pt idx="79">
                  <c:v>1.60</c:v>
                </c:pt>
                <c:pt idx="80">
                  <c:v>1.62</c:v>
                </c:pt>
                <c:pt idx="81">
                  <c:v>1.64</c:v>
                </c:pt>
                <c:pt idx="82">
                  <c:v>1.66</c:v>
                </c:pt>
                <c:pt idx="83">
                  <c:v>1.68</c:v>
                </c:pt>
                <c:pt idx="84">
                  <c:v>1.70</c:v>
                </c:pt>
                <c:pt idx="85">
                  <c:v>1.72</c:v>
                </c:pt>
                <c:pt idx="86">
                  <c:v>1.74</c:v>
                </c:pt>
                <c:pt idx="87">
                  <c:v>1.76</c:v>
                </c:pt>
                <c:pt idx="88">
                  <c:v>1.78</c:v>
                </c:pt>
                <c:pt idx="89">
                  <c:v>1.80</c:v>
                </c:pt>
                <c:pt idx="90">
                  <c:v>1.82</c:v>
                </c:pt>
                <c:pt idx="91">
                  <c:v>1.84</c:v>
                </c:pt>
                <c:pt idx="92">
                  <c:v>1.86</c:v>
                </c:pt>
                <c:pt idx="93">
                  <c:v>1.88</c:v>
                </c:pt>
                <c:pt idx="94">
                  <c:v>1.90</c:v>
                </c:pt>
                <c:pt idx="95">
                  <c:v>1.92</c:v>
                </c:pt>
                <c:pt idx="96">
                  <c:v>1.94</c:v>
                </c:pt>
                <c:pt idx="97">
                  <c:v>1.96</c:v>
                </c:pt>
                <c:pt idx="98">
                  <c:v>1.98</c:v>
                </c:pt>
                <c:pt idx="99">
                  <c:v>2.00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xVal>
            <c:numRef>
              <c:f>dpa_conversion!$H$3:$H$102</c:f>
              <c:numCache>
                <c:formatCode>0.00</c:formatCode>
                <c:ptCount val="100"/>
                <c:pt idx="0">
                  <c:v>2.0000999999999998E-2</c:v>
                </c:pt>
                <c:pt idx="1">
                  <c:v>4.0001000000000002E-2</c:v>
                </c:pt>
                <c:pt idx="2">
                  <c:v>6.0000999999999999E-2</c:v>
                </c:pt>
                <c:pt idx="3">
                  <c:v>8.0001000000000003E-2</c:v>
                </c:pt>
                <c:pt idx="4">
                  <c:v>0.10000099999999999</c:v>
                </c:pt>
                <c:pt idx="5">
                  <c:v>0.120001</c:v>
                </c:pt>
                <c:pt idx="6">
                  <c:v>0.14000099999999999</c:v>
                </c:pt>
                <c:pt idx="7">
                  <c:v>0.160001</c:v>
                </c:pt>
                <c:pt idx="8">
                  <c:v>0.18000099999999999</c:v>
                </c:pt>
                <c:pt idx="9">
                  <c:v>0.20000100000000001</c:v>
                </c:pt>
                <c:pt idx="10">
                  <c:v>0.22000100000000003</c:v>
                </c:pt>
                <c:pt idx="11">
                  <c:v>0.24000100000000002</c:v>
                </c:pt>
                <c:pt idx="12">
                  <c:v>0.26000100000000004</c:v>
                </c:pt>
                <c:pt idx="13">
                  <c:v>0.280001</c:v>
                </c:pt>
                <c:pt idx="14">
                  <c:v>0.30000100000000002</c:v>
                </c:pt>
                <c:pt idx="15">
                  <c:v>0.32000100000000004</c:v>
                </c:pt>
                <c:pt idx="16">
                  <c:v>0.340001</c:v>
                </c:pt>
                <c:pt idx="17">
                  <c:v>0.36000100000000002</c:v>
                </c:pt>
                <c:pt idx="18">
                  <c:v>0.38000100000000003</c:v>
                </c:pt>
                <c:pt idx="19">
                  <c:v>0.400001</c:v>
                </c:pt>
                <c:pt idx="20">
                  <c:v>0.42000100000000001</c:v>
                </c:pt>
                <c:pt idx="21">
                  <c:v>0.44000100000000003</c:v>
                </c:pt>
                <c:pt idx="22">
                  <c:v>0.46000100000000005</c:v>
                </c:pt>
                <c:pt idx="23">
                  <c:v>0.48000100000000001</c:v>
                </c:pt>
                <c:pt idx="24">
                  <c:v>0.50000100000000003</c:v>
                </c:pt>
                <c:pt idx="25">
                  <c:v>0.52000100000000005</c:v>
                </c:pt>
                <c:pt idx="26">
                  <c:v>0.54000100000000006</c:v>
                </c:pt>
                <c:pt idx="27">
                  <c:v>0.56000099999999997</c:v>
                </c:pt>
                <c:pt idx="28">
                  <c:v>0.58000099999999999</c:v>
                </c:pt>
                <c:pt idx="29">
                  <c:v>0.60000100000000001</c:v>
                </c:pt>
                <c:pt idx="30">
                  <c:v>0.62000100000000002</c:v>
                </c:pt>
                <c:pt idx="31">
                  <c:v>0.64000100000000004</c:v>
                </c:pt>
                <c:pt idx="32">
                  <c:v>0.66000100000000006</c:v>
                </c:pt>
                <c:pt idx="33">
                  <c:v>0.68000099999999997</c:v>
                </c:pt>
                <c:pt idx="34">
                  <c:v>0.70000099999999998</c:v>
                </c:pt>
                <c:pt idx="35">
                  <c:v>0.720001</c:v>
                </c:pt>
                <c:pt idx="36">
                  <c:v>0.74000100000000002</c:v>
                </c:pt>
                <c:pt idx="37">
                  <c:v>0.76000100000000004</c:v>
                </c:pt>
                <c:pt idx="38">
                  <c:v>0.78000100000000006</c:v>
                </c:pt>
                <c:pt idx="39">
                  <c:v>0.80000100000000007</c:v>
                </c:pt>
                <c:pt idx="40">
                  <c:v>0.82000099999999998</c:v>
                </c:pt>
                <c:pt idx="41">
                  <c:v>0.840001</c:v>
                </c:pt>
                <c:pt idx="42">
                  <c:v>0.86000100000000002</c:v>
                </c:pt>
                <c:pt idx="43">
                  <c:v>0.88000100000000003</c:v>
                </c:pt>
                <c:pt idx="44">
                  <c:v>0.90000100000000005</c:v>
                </c:pt>
                <c:pt idx="45">
                  <c:v>0.92000100000000007</c:v>
                </c:pt>
                <c:pt idx="46">
                  <c:v>0.94000099999999998</c:v>
                </c:pt>
                <c:pt idx="47">
                  <c:v>0.96000099999999999</c:v>
                </c:pt>
                <c:pt idx="48">
                  <c:v>0.98000100000000001</c:v>
                </c:pt>
                <c:pt idx="49">
                  <c:v>1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1.1599999999999999</c:v>
                </c:pt>
                <c:pt idx="58">
                  <c:v>1.18</c:v>
                </c:pt>
                <c:pt idx="59">
                  <c:v>1.2</c:v>
                </c:pt>
                <c:pt idx="60">
                  <c:v>1.22</c:v>
                </c:pt>
                <c:pt idx="61">
                  <c:v>1.24</c:v>
                </c:pt>
                <c:pt idx="62">
                  <c:v>1.26</c:v>
                </c:pt>
                <c:pt idx="63">
                  <c:v>1.28</c:v>
                </c:pt>
                <c:pt idx="64">
                  <c:v>1.3</c:v>
                </c:pt>
                <c:pt idx="65">
                  <c:v>1.32</c:v>
                </c:pt>
                <c:pt idx="66">
                  <c:v>1.34</c:v>
                </c:pt>
                <c:pt idx="67">
                  <c:v>1.36</c:v>
                </c:pt>
                <c:pt idx="68">
                  <c:v>1.38</c:v>
                </c:pt>
                <c:pt idx="69">
                  <c:v>1.4</c:v>
                </c:pt>
                <c:pt idx="70">
                  <c:v>1.42</c:v>
                </c:pt>
                <c:pt idx="71">
                  <c:v>1.44</c:v>
                </c:pt>
                <c:pt idx="72">
                  <c:v>1.46</c:v>
                </c:pt>
                <c:pt idx="73">
                  <c:v>1.48</c:v>
                </c:pt>
                <c:pt idx="74">
                  <c:v>1.5</c:v>
                </c:pt>
                <c:pt idx="75">
                  <c:v>1.52</c:v>
                </c:pt>
                <c:pt idx="76">
                  <c:v>1.54</c:v>
                </c:pt>
                <c:pt idx="77">
                  <c:v>1.56</c:v>
                </c:pt>
                <c:pt idx="78">
                  <c:v>1.58</c:v>
                </c:pt>
                <c:pt idx="79">
                  <c:v>1.6</c:v>
                </c:pt>
                <c:pt idx="80">
                  <c:v>1.62</c:v>
                </c:pt>
                <c:pt idx="81">
                  <c:v>1.64</c:v>
                </c:pt>
                <c:pt idx="82">
                  <c:v>1.66</c:v>
                </c:pt>
                <c:pt idx="83">
                  <c:v>1.68</c:v>
                </c:pt>
                <c:pt idx="84">
                  <c:v>1.7</c:v>
                </c:pt>
                <c:pt idx="85">
                  <c:v>1.72</c:v>
                </c:pt>
                <c:pt idx="86">
                  <c:v>1.74</c:v>
                </c:pt>
                <c:pt idx="87">
                  <c:v>1.76</c:v>
                </c:pt>
                <c:pt idx="88">
                  <c:v>1.78</c:v>
                </c:pt>
                <c:pt idx="89">
                  <c:v>1.8</c:v>
                </c:pt>
                <c:pt idx="90">
                  <c:v>1.82</c:v>
                </c:pt>
                <c:pt idx="91">
                  <c:v>1.84</c:v>
                </c:pt>
                <c:pt idx="92">
                  <c:v>1.86</c:v>
                </c:pt>
                <c:pt idx="93">
                  <c:v>1.88</c:v>
                </c:pt>
                <c:pt idx="94">
                  <c:v>1.9</c:v>
                </c:pt>
                <c:pt idx="95">
                  <c:v>1.92</c:v>
                </c:pt>
                <c:pt idx="96">
                  <c:v>1.94</c:v>
                </c:pt>
                <c:pt idx="97">
                  <c:v>1.96</c:v>
                </c:pt>
                <c:pt idx="98">
                  <c:v>1.98</c:v>
                </c:pt>
                <c:pt idx="99">
                  <c:v>2</c:v>
                </c:pt>
              </c:numCache>
            </c:numRef>
          </c:xVal>
          <c:yVal>
            <c:numRef>
              <c:f>dpa_conversion!$K$3:$K$102</c:f>
              <c:numCache>
                <c:formatCode>0.00</c:formatCode>
                <c:ptCount val="100"/>
                <c:pt idx="0">
                  <c:v>12.15110227448039</c:v>
                </c:pt>
                <c:pt idx="1">
                  <c:v>12.400608253202465</c:v>
                </c:pt>
                <c:pt idx="2">
                  <c:v>13.014974027662717</c:v>
                </c:pt>
                <c:pt idx="3">
                  <c:v>13.611270366427501</c:v>
                </c:pt>
                <c:pt idx="4">
                  <c:v>14.841057576650245</c:v>
                </c:pt>
                <c:pt idx="5">
                  <c:v>14.350129762336422</c:v>
                </c:pt>
                <c:pt idx="6">
                  <c:v>14.88376291268905</c:v>
                </c:pt>
                <c:pt idx="7">
                  <c:v>16.142587753863591</c:v>
                </c:pt>
                <c:pt idx="8">
                  <c:v>16.212480337086632</c:v>
                </c:pt>
                <c:pt idx="9">
                  <c:v>16.693643449715196</c:v>
                </c:pt>
                <c:pt idx="10">
                  <c:v>16.63741195715998</c:v>
                </c:pt>
                <c:pt idx="11">
                  <c:v>17.559314490276865</c:v>
                </c:pt>
                <c:pt idx="12">
                  <c:v>17.577135223810899</c:v>
                </c:pt>
                <c:pt idx="13">
                  <c:v>17.027245980782915</c:v>
                </c:pt>
                <c:pt idx="14">
                  <c:v>17.719348047459086</c:v>
                </c:pt>
                <c:pt idx="15">
                  <c:v>18.149313405894205</c:v>
                </c:pt>
                <c:pt idx="16">
                  <c:v>17.658784606417836</c:v>
                </c:pt>
                <c:pt idx="17">
                  <c:v>17.578771465757278</c:v>
                </c:pt>
                <c:pt idx="18">
                  <c:v>16.932442006657396</c:v>
                </c:pt>
                <c:pt idx="19">
                  <c:v>16.034564366911457</c:v>
                </c:pt>
                <c:pt idx="20">
                  <c:v>15.917578111240005</c:v>
                </c:pt>
                <c:pt idx="21">
                  <c:v>15.259264316736198</c:v>
                </c:pt>
                <c:pt idx="22">
                  <c:v>15.254132023528539</c:v>
                </c:pt>
                <c:pt idx="23">
                  <c:v>14.657882977860943</c:v>
                </c:pt>
                <c:pt idx="24">
                  <c:v>13.746616761517684</c:v>
                </c:pt>
                <c:pt idx="25">
                  <c:v>12.901003120338132</c:v>
                </c:pt>
                <c:pt idx="26">
                  <c:v>12.141471184062713</c:v>
                </c:pt>
                <c:pt idx="27">
                  <c:v>11.705390795089228</c:v>
                </c:pt>
                <c:pt idx="28">
                  <c:v>11.20953656136494</c:v>
                </c:pt>
                <c:pt idx="29">
                  <c:v>10.499539845020319</c:v>
                </c:pt>
                <c:pt idx="30">
                  <c:v>9.3924606937867186</c:v>
                </c:pt>
                <c:pt idx="31">
                  <c:v>8.7413185832863913</c:v>
                </c:pt>
                <c:pt idx="32">
                  <c:v>7.571072555619546</c:v>
                </c:pt>
                <c:pt idx="33">
                  <c:v>7.3190312700231015</c:v>
                </c:pt>
                <c:pt idx="34">
                  <c:v>6.3494940049683208</c:v>
                </c:pt>
                <c:pt idx="35">
                  <c:v>5.946820897622028</c:v>
                </c:pt>
                <c:pt idx="36">
                  <c:v>5.0055409274154563</c:v>
                </c:pt>
                <c:pt idx="37">
                  <c:v>4.6957122725105398</c:v>
                </c:pt>
                <c:pt idx="38">
                  <c:v>4.143350063509021</c:v>
                </c:pt>
                <c:pt idx="39">
                  <c:v>3.3652994071148581</c:v>
                </c:pt>
                <c:pt idx="40">
                  <c:v>3.0461030810363834</c:v>
                </c:pt>
                <c:pt idx="41">
                  <c:v>2.5009631563451262</c:v>
                </c:pt>
                <c:pt idx="42">
                  <c:v>2.0116772062339892</c:v>
                </c:pt>
                <c:pt idx="43">
                  <c:v>1.6664759604009505</c:v>
                </c:pt>
                <c:pt idx="44">
                  <c:v>1.5384805496823604</c:v>
                </c:pt>
                <c:pt idx="45">
                  <c:v>1.1794653539540856</c:v>
                </c:pt>
                <c:pt idx="46">
                  <c:v>0.97790789521614196</c:v>
                </c:pt>
                <c:pt idx="47">
                  <c:v>0.80926028071043232</c:v>
                </c:pt>
                <c:pt idx="48">
                  <c:v>0.53217354647063997</c:v>
                </c:pt>
                <c:pt idx="49">
                  <c:v>0.38783208697575072</c:v>
                </c:pt>
                <c:pt idx="50">
                  <c:v>0.32227173335155612</c:v>
                </c:pt>
                <c:pt idx="51">
                  <c:v>0.24570091833242988</c:v>
                </c:pt>
                <c:pt idx="52">
                  <c:v>0.18512854782527938</c:v>
                </c:pt>
                <c:pt idx="53">
                  <c:v>0.13355325912068824</c:v>
                </c:pt>
                <c:pt idx="54">
                  <c:v>0.11533994988627617</c:v>
                </c:pt>
                <c:pt idx="55">
                  <c:v>8.563938050344401E-2</c:v>
                </c:pt>
                <c:pt idx="56">
                  <c:v>5.1810424692269035E-2</c:v>
                </c:pt>
                <c:pt idx="57">
                  <c:v>3.0285112064062165E-2</c:v>
                </c:pt>
                <c:pt idx="58">
                  <c:v>9.976114893159433E-3</c:v>
                </c:pt>
                <c:pt idx="59">
                  <c:v>9.6823189289218323E-3</c:v>
                </c:pt>
                <c:pt idx="60">
                  <c:v>1.7549707707849695E-3</c:v>
                </c:pt>
                <c:pt idx="61">
                  <c:v>4.3819865671811346E-3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C-44A1-BDB2-2BAB9712D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38080"/>
        <c:axId val="230438640"/>
      </c:scatterChart>
      <c:valAx>
        <c:axId val="230438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Depth (um)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30438640"/>
        <c:crosses val="autoZero"/>
        <c:crossBetween val="midCat"/>
      </c:valAx>
      <c:valAx>
        <c:axId val="23043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Dpa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30438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508907</xdr:colOff>
      <xdr:row>2</xdr:row>
      <xdr:rowOff>24496</xdr:rowOff>
    </xdr:from>
    <xdr:to>
      <xdr:col>22</xdr:col>
      <xdr:colOff>312964</xdr:colOff>
      <xdr:row>33</xdr:row>
      <xdr:rowOff>48988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zoomScale="70" zoomScaleNormal="70" workbookViewId="0">
      <selection activeCell="AB16" sqref="AB16"/>
    </sheetView>
  </sheetViews>
  <sheetFormatPr defaultRowHeight="15" x14ac:dyDescent="0.25"/>
  <cols>
    <col min="1" max="1" width="11.42578125" bestFit="1" customWidth="1"/>
    <col min="2" max="2" width="15.7109375" bestFit="1" customWidth="1"/>
    <col min="3" max="3" width="20" bestFit="1" customWidth="1"/>
    <col min="4" max="4" width="53" customWidth="1"/>
    <col min="5" max="5" width="10.28515625" bestFit="1" customWidth="1"/>
    <col min="6" max="6" width="15.28515625" bestFit="1" customWidth="1"/>
    <col min="7" max="7" width="15.7109375" bestFit="1" customWidth="1"/>
    <col min="8" max="8" width="18" bestFit="1" customWidth="1"/>
    <col min="9" max="9" width="13.7109375" bestFit="1" customWidth="1"/>
    <col min="12" max="12" width="15.7109375" bestFit="1" customWidth="1"/>
    <col min="13" max="13" width="18" bestFit="1" customWidth="1"/>
    <col min="14" max="14" width="15.28515625" bestFit="1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29</v>
      </c>
      <c r="F1" t="s">
        <v>8</v>
      </c>
      <c r="H1" t="s">
        <v>0</v>
      </c>
      <c r="I1" t="s">
        <v>6</v>
      </c>
      <c r="K1" s="2" t="s">
        <v>7</v>
      </c>
    </row>
    <row r="2" spans="1:14" x14ac:dyDescent="0.25">
      <c r="A2" t="s">
        <v>2</v>
      </c>
      <c r="D2" s="1">
        <f>E18</f>
        <v>1044507601166642.8</v>
      </c>
      <c r="E2" t="s">
        <v>37</v>
      </c>
      <c r="F2" t="s">
        <v>9</v>
      </c>
      <c r="H2" t="s">
        <v>5</v>
      </c>
      <c r="I2" t="s">
        <v>1</v>
      </c>
      <c r="K2" s="2" t="s">
        <v>1</v>
      </c>
      <c r="N2" s="1"/>
    </row>
    <row r="3" spans="1:14" x14ac:dyDescent="0.25">
      <c r="A3" s="1">
        <v>200.01</v>
      </c>
      <c r="B3" s="1">
        <v>6.0490500000000003E-2</v>
      </c>
      <c r="C3" s="1">
        <v>7.2877599999999996</v>
      </c>
      <c r="F3" s="1">
        <f>E29</f>
        <v>6.3165491731940818E+22</v>
      </c>
      <c r="H3" s="2">
        <f>dpa_conversion!A3/10000</f>
        <v>2.0000999999999998E-2</v>
      </c>
      <c r="I3" s="1">
        <f>dpa_conversion!B3+dpa_conversion!C3</f>
        <v>7.3482504999999998</v>
      </c>
      <c r="J3" s="1"/>
      <c r="K3" s="2">
        <f>(I3*$D$2/100000000000000)*(1/($F$3/1E+22))</f>
        <v>12.15110227448039</v>
      </c>
    </row>
    <row r="4" spans="1:14" x14ac:dyDescent="0.25">
      <c r="A4" s="1">
        <v>400.01</v>
      </c>
      <c r="B4" s="1">
        <v>6.3756599999999997E-2</v>
      </c>
      <c r="C4" s="1">
        <v>7.4353800000000003</v>
      </c>
      <c r="D4" s="3" t="s">
        <v>14</v>
      </c>
      <c r="H4" s="2">
        <f>dpa_conversion!A4/10000</f>
        <v>4.0001000000000002E-2</v>
      </c>
      <c r="I4" s="1">
        <f>dpa_conversion!B4+dpa_conversion!C4</f>
        <v>7.4991365999999999</v>
      </c>
      <c r="J4" s="1"/>
      <c r="K4" s="2">
        <f t="shared" ref="K4:K67" si="0">(I4*$D$2/100000000000000)*(1/($F$3/1E+22))</f>
        <v>12.400608253202465</v>
      </c>
    </row>
    <row r="5" spans="1:14" x14ac:dyDescent="0.25">
      <c r="A5" s="1">
        <v>600.01</v>
      </c>
      <c r="B5" s="1">
        <v>6.7467799999999994E-2</v>
      </c>
      <c r="C5" s="1">
        <v>7.8032000000000004</v>
      </c>
      <c r="H5" s="2">
        <f>dpa_conversion!A5/10000</f>
        <v>6.0000999999999999E-2</v>
      </c>
      <c r="I5" s="1">
        <f>dpa_conversion!B5+dpa_conversion!C5</f>
        <v>7.8706678000000005</v>
      </c>
      <c r="J5" s="1"/>
      <c r="K5" s="2">
        <f t="shared" si="0"/>
        <v>13.014974027662717</v>
      </c>
    </row>
    <row r="6" spans="1:14" ht="30" x14ac:dyDescent="0.25">
      <c r="A6" s="1">
        <v>800.01</v>
      </c>
      <c r="B6" s="1">
        <v>7.0481699999999994E-2</v>
      </c>
      <c r="C6" s="1">
        <v>8.1607900000000004</v>
      </c>
      <c r="D6" s="5" t="s">
        <v>15</v>
      </c>
      <c r="H6" s="2">
        <f>dpa_conversion!A6/10000</f>
        <v>8.0001000000000003E-2</v>
      </c>
      <c r="I6" s="1">
        <f>dpa_conversion!B6+dpa_conversion!C6</f>
        <v>8.2312717000000006</v>
      </c>
      <c r="J6" s="1"/>
      <c r="K6" s="2">
        <f t="shared" si="0"/>
        <v>13.611270366427501</v>
      </c>
    </row>
    <row r="7" spans="1:14" x14ac:dyDescent="0.25">
      <c r="A7" s="1">
        <v>1000.01</v>
      </c>
      <c r="B7" s="1">
        <v>7.22825E-2</v>
      </c>
      <c r="C7" s="1">
        <v>8.9026899999999998</v>
      </c>
      <c r="H7" s="2">
        <f>dpa_conversion!A7/10000</f>
        <v>0.10000099999999999</v>
      </c>
      <c r="I7" s="1">
        <f>dpa_conversion!B7+dpa_conversion!C7</f>
        <v>8.9749724999999998</v>
      </c>
      <c r="J7" s="1"/>
      <c r="K7" s="2">
        <f t="shared" si="0"/>
        <v>14.841057576650245</v>
      </c>
    </row>
    <row r="8" spans="1:14" x14ac:dyDescent="0.25">
      <c r="A8" s="1">
        <v>1200.01</v>
      </c>
      <c r="B8" s="1">
        <v>7.5449100000000005E-2</v>
      </c>
      <c r="C8" s="1">
        <v>8.6026399999999992</v>
      </c>
      <c r="H8" s="2">
        <f>dpa_conversion!A8/10000</f>
        <v>0.120001</v>
      </c>
      <c r="I8" s="1">
        <f>dpa_conversion!B8+dpa_conversion!C8</f>
        <v>8.6780890999999993</v>
      </c>
      <c r="J8" s="1"/>
      <c r="K8" s="2">
        <f t="shared" si="0"/>
        <v>14.350129762336422</v>
      </c>
    </row>
    <row r="9" spans="1:14" x14ac:dyDescent="0.25">
      <c r="A9" s="1">
        <v>1400.01</v>
      </c>
      <c r="B9" s="1">
        <v>7.7528100000000003E-2</v>
      </c>
      <c r="C9" s="1">
        <v>8.9232700000000005</v>
      </c>
      <c r="H9" s="2">
        <f>dpa_conversion!A9/10000</f>
        <v>0.14000099999999999</v>
      </c>
      <c r="I9" s="1">
        <f>dpa_conversion!B9+dpa_conversion!C9</f>
        <v>9.0007981000000008</v>
      </c>
      <c r="J9" s="1"/>
      <c r="K9" s="2">
        <f t="shared" si="0"/>
        <v>14.88376291268905</v>
      </c>
    </row>
    <row r="10" spans="1:14" x14ac:dyDescent="0.25">
      <c r="A10" s="1">
        <v>1600.01</v>
      </c>
      <c r="B10" s="1">
        <v>8.0629099999999995E-2</v>
      </c>
      <c r="C10" s="1">
        <v>9.6814300000000006</v>
      </c>
      <c r="D10" t="s">
        <v>16</v>
      </c>
      <c r="E10" s="1">
        <v>2.25</v>
      </c>
      <c r="F10" t="s">
        <v>17</v>
      </c>
      <c r="H10" s="2">
        <f>dpa_conversion!A10/10000</f>
        <v>0.160001</v>
      </c>
      <c r="I10" s="1">
        <f>dpa_conversion!B10+dpa_conversion!C10</f>
        <v>9.7620591000000001</v>
      </c>
      <c r="J10" s="1"/>
      <c r="K10" s="2">
        <f t="shared" si="0"/>
        <v>16.142587753863591</v>
      </c>
    </row>
    <row r="11" spans="1:14" x14ac:dyDescent="0.25">
      <c r="A11" s="1">
        <v>1800.01</v>
      </c>
      <c r="B11" s="1">
        <v>8.2425899999999996E-2</v>
      </c>
      <c r="C11" s="1">
        <v>9.7218999999999998</v>
      </c>
      <c r="D11" t="s">
        <v>18</v>
      </c>
      <c r="E11" s="1">
        <v>16500</v>
      </c>
      <c r="F11" t="s">
        <v>19</v>
      </c>
      <c r="H11" s="2">
        <f>dpa_conversion!A11/10000</f>
        <v>0.18000099999999999</v>
      </c>
      <c r="I11" s="1">
        <f>dpa_conversion!B11+dpa_conversion!C11</f>
        <v>9.8043259000000003</v>
      </c>
      <c r="J11" s="1"/>
      <c r="K11" s="2">
        <f t="shared" si="0"/>
        <v>16.212480337086632</v>
      </c>
    </row>
    <row r="12" spans="1:14" x14ac:dyDescent="0.25">
      <c r="A12" s="1">
        <v>2000.01</v>
      </c>
      <c r="B12" s="1">
        <v>8.2804199999999994E-2</v>
      </c>
      <c r="C12" s="1">
        <v>10.012499999999999</v>
      </c>
      <c r="D12" t="s">
        <v>20</v>
      </c>
      <c r="E12" s="1">
        <f>E10*0.000000001*E11</f>
        <v>3.7125000000000008E-5</v>
      </c>
      <c r="F12" t="s">
        <v>28</v>
      </c>
      <c r="H12" s="2">
        <f>dpa_conversion!A12/10000</f>
        <v>0.20000100000000001</v>
      </c>
      <c r="I12" s="1">
        <f>dpa_conversion!B12+dpa_conversion!C12</f>
        <v>10.095304199999999</v>
      </c>
      <c r="J12" s="1"/>
      <c r="K12" s="2">
        <f t="shared" si="0"/>
        <v>16.693643449715196</v>
      </c>
    </row>
    <row r="13" spans="1:14" x14ac:dyDescent="0.25">
      <c r="A13" s="1">
        <v>2200.0100000000002</v>
      </c>
      <c r="B13" s="1">
        <v>8.4368799999999994E-2</v>
      </c>
      <c r="C13" s="1">
        <v>9.9769299999999994</v>
      </c>
      <c r="D13" t="s">
        <v>21</v>
      </c>
      <c r="E13" s="1">
        <v>5</v>
      </c>
      <c r="F13" t="s">
        <v>27</v>
      </c>
      <c r="H13" s="2">
        <f>dpa_conversion!A13/10000</f>
        <v>0.22000100000000003</v>
      </c>
      <c r="I13" s="1">
        <f>dpa_conversion!B13+dpa_conversion!C13</f>
        <v>10.061298799999999</v>
      </c>
      <c r="J13" s="1"/>
      <c r="K13" s="2">
        <f t="shared" si="0"/>
        <v>16.63741195715998</v>
      </c>
    </row>
    <row r="14" spans="1:14" x14ac:dyDescent="0.25">
      <c r="A14" s="1">
        <v>2400.0100000000002</v>
      </c>
      <c r="B14" s="1">
        <v>8.63096E-2</v>
      </c>
      <c r="C14" s="1">
        <v>10.532500000000001</v>
      </c>
      <c r="D14" t="s">
        <v>22</v>
      </c>
      <c r="E14" s="1">
        <f>E12/(E13*1.6E-19)</f>
        <v>46406250000000.008</v>
      </c>
      <c r="F14" t="s">
        <v>35</v>
      </c>
      <c r="H14" s="2">
        <f>dpa_conversion!A14/10000</f>
        <v>0.24000100000000002</v>
      </c>
      <c r="I14" s="1">
        <f>dpa_conversion!B14+dpa_conversion!C14</f>
        <v>10.618809600000001</v>
      </c>
      <c r="J14" s="1"/>
      <c r="K14" s="2">
        <f t="shared" si="0"/>
        <v>17.559314490276865</v>
      </c>
    </row>
    <row r="15" spans="1:14" x14ac:dyDescent="0.25">
      <c r="A15" s="1">
        <v>2600.0100000000002</v>
      </c>
      <c r="B15" s="1">
        <v>8.6186499999999999E-2</v>
      </c>
      <c r="C15" s="1">
        <v>10.5434</v>
      </c>
      <c r="D15" t="s">
        <v>38</v>
      </c>
      <c r="E15" s="1">
        <v>2</v>
      </c>
      <c r="F15" t="s">
        <v>25</v>
      </c>
      <c r="H15" s="2">
        <f>dpa_conversion!A15/10000</f>
        <v>0.26000100000000004</v>
      </c>
      <c r="I15" s="1">
        <f>dpa_conversion!B15+dpa_conversion!C15</f>
        <v>10.6295865</v>
      </c>
      <c r="J15" s="1"/>
      <c r="K15" s="2">
        <f t="shared" si="0"/>
        <v>17.577135223810899</v>
      </c>
    </row>
    <row r="16" spans="1:14" x14ac:dyDescent="0.25">
      <c r="A16" s="1">
        <v>2800.01</v>
      </c>
      <c r="B16" s="1">
        <v>8.8546799999999995E-2</v>
      </c>
      <c r="C16" s="1">
        <v>10.208500000000001</v>
      </c>
      <c r="D16" t="s">
        <v>23</v>
      </c>
      <c r="E16" s="1">
        <f>PI()*(E15*0.001/2)*(E15*0.001/(SQRT(2)))</f>
        <v>4.4428829381583664E-6</v>
      </c>
      <c r="F16" t="s">
        <v>26</v>
      </c>
      <c r="H16" s="2">
        <f>dpa_conversion!A16/10000</f>
        <v>0.280001</v>
      </c>
      <c r="I16" s="1">
        <f>dpa_conversion!B16+dpa_conversion!C16</f>
        <v>10.2970468</v>
      </c>
      <c r="J16" s="1"/>
      <c r="K16" s="2">
        <f t="shared" si="0"/>
        <v>17.027245980782915</v>
      </c>
    </row>
    <row r="17" spans="1:11" x14ac:dyDescent="0.25">
      <c r="A17" s="1">
        <v>3000.01</v>
      </c>
      <c r="B17" s="1">
        <v>8.83882E-2</v>
      </c>
      <c r="C17" s="1">
        <v>10.6272</v>
      </c>
      <c r="D17" t="s">
        <v>24</v>
      </c>
      <c r="E17" s="1">
        <f>E14/E16</f>
        <v>1.0445076011666428E+19</v>
      </c>
      <c r="F17" t="s">
        <v>33</v>
      </c>
      <c r="H17" s="2">
        <f>dpa_conversion!A17/10000</f>
        <v>0.30000100000000002</v>
      </c>
      <c r="I17" s="1">
        <f>dpa_conversion!B17+dpa_conversion!C17</f>
        <v>10.715588200000001</v>
      </c>
      <c r="J17" s="1"/>
      <c r="K17" s="2">
        <f t="shared" si="0"/>
        <v>17.719348047459086</v>
      </c>
    </row>
    <row r="18" spans="1:11" x14ac:dyDescent="0.25">
      <c r="A18" s="1">
        <v>3200.01</v>
      </c>
      <c r="B18" s="1">
        <v>8.7905200000000003E-2</v>
      </c>
      <c r="C18" s="1">
        <v>10.887700000000001</v>
      </c>
      <c r="D18" t="s">
        <v>36</v>
      </c>
      <c r="E18" s="1">
        <f>E17/10000</f>
        <v>1044507601166642.8</v>
      </c>
      <c r="F18" t="s">
        <v>37</v>
      </c>
      <c r="H18" s="2">
        <f>dpa_conversion!A18/10000</f>
        <v>0.32000100000000004</v>
      </c>
      <c r="I18" s="1">
        <f>dpa_conversion!B18+dpa_conversion!C18</f>
        <v>10.9756052</v>
      </c>
      <c r="J18" s="1"/>
      <c r="K18" s="2">
        <f t="shared" si="0"/>
        <v>18.149313405894205</v>
      </c>
    </row>
    <row r="19" spans="1:11" x14ac:dyDescent="0.25">
      <c r="A19" s="1">
        <v>3400.01</v>
      </c>
      <c r="B19" s="1">
        <v>8.6263099999999995E-2</v>
      </c>
      <c r="C19" s="1">
        <v>10.592700000000001</v>
      </c>
      <c r="D19" t="s">
        <v>30</v>
      </c>
      <c r="E19" s="1">
        <v>3.4</v>
      </c>
      <c r="F19" t="s">
        <v>5</v>
      </c>
      <c r="H19" s="2">
        <f>dpa_conversion!A19/10000</f>
        <v>0.340001</v>
      </c>
      <c r="I19" s="1">
        <f>dpa_conversion!B19+dpa_conversion!C19</f>
        <v>10.678963100000001</v>
      </c>
      <c r="J19" s="1"/>
      <c r="K19" s="2">
        <f t="shared" si="0"/>
        <v>17.658784606417836</v>
      </c>
    </row>
    <row r="20" spans="1:11" ht="15.75" thickBot="1" x14ac:dyDescent="0.3">
      <c r="A20" s="1">
        <v>3600.01</v>
      </c>
      <c r="B20" s="1">
        <v>8.7176000000000003E-2</v>
      </c>
      <c r="C20" s="1">
        <v>10.5434</v>
      </c>
      <c r="D20" t="s">
        <v>31</v>
      </c>
      <c r="E20" s="1">
        <f>E19/PI()</f>
        <v>1.0822536130248883</v>
      </c>
      <c r="F20" t="s">
        <v>5</v>
      </c>
      <c r="H20" s="2">
        <f>dpa_conversion!A20/10000</f>
        <v>0.36000100000000002</v>
      </c>
      <c r="I20" s="1">
        <f>dpa_conversion!B20+dpa_conversion!C20</f>
        <v>10.630576</v>
      </c>
      <c r="J20" s="1"/>
      <c r="K20" s="2">
        <f t="shared" si="0"/>
        <v>17.578771465757278</v>
      </c>
    </row>
    <row r="21" spans="1:11" ht="15.75" thickBot="1" x14ac:dyDescent="0.3">
      <c r="A21" s="1">
        <v>3800.01</v>
      </c>
      <c r="B21" s="1">
        <v>8.4215100000000001E-2</v>
      </c>
      <c r="C21" s="1">
        <v>10.1555</v>
      </c>
      <c r="D21" s="6" t="s">
        <v>32</v>
      </c>
      <c r="E21" s="7">
        <f>AVERAGE(K3:K56)</f>
        <v>9.787693670620607</v>
      </c>
      <c r="F21" s="8" t="s">
        <v>34</v>
      </c>
      <c r="H21" s="2">
        <f>dpa_conversion!A21/10000</f>
        <v>0.38000100000000003</v>
      </c>
      <c r="I21" s="1">
        <f>dpa_conversion!B21+dpa_conversion!C21</f>
        <v>10.2397151</v>
      </c>
      <c r="J21" s="1"/>
      <c r="K21" s="2">
        <f t="shared" si="0"/>
        <v>16.932442006657396</v>
      </c>
    </row>
    <row r="22" spans="1:11" x14ac:dyDescent="0.25">
      <c r="A22" s="1">
        <v>4000.01</v>
      </c>
      <c r="B22" s="1">
        <v>8.3713099999999999E-2</v>
      </c>
      <c r="C22" s="1">
        <v>9.6130200000000006</v>
      </c>
      <c r="D22" s="4"/>
      <c r="H22" s="2">
        <f>dpa_conversion!A22/10000</f>
        <v>0.400001</v>
      </c>
      <c r="I22" s="1">
        <f>dpa_conversion!B22+dpa_conversion!C22</f>
        <v>9.6967331000000012</v>
      </c>
      <c r="J22" s="1"/>
      <c r="K22" s="2">
        <f t="shared" si="0"/>
        <v>16.034564366911457</v>
      </c>
    </row>
    <row r="23" spans="1:11" x14ac:dyDescent="0.25">
      <c r="A23" s="1">
        <v>4200.01</v>
      </c>
      <c r="B23" s="1">
        <v>8.1956899999999999E-2</v>
      </c>
      <c r="C23" s="1">
        <v>9.5440299999999993</v>
      </c>
      <c r="H23" s="2">
        <f>dpa_conversion!A23/10000</f>
        <v>0.42000100000000001</v>
      </c>
      <c r="I23" s="1">
        <f>dpa_conversion!B23+dpa_conversion!C23</f>
        <v>9.6259868999999991</v>
      </c>
      <c r="J23" s="1"/>
      <c r="K23" s="2">
        <f t="shared" si="0"/>
        <v>15.917578111240005</v>
      </c>
    </row>
    <row r="24" spans="1:11" x14ac:dyDescent="0.25">
      <c r="A24" s="1">
        <v>4400.01</v>
      </c>
      <c r="B24" s="1">
        <v>7.8608600000000001E-2</v>
      </c>
      <c r="C24" s="1">
        <v>9.1492699999999996</v>
      </c>
      <c r="H24" s="2">
        <f>dpa_conversion!A24/10000</f>
        <v>0.44000100000000003</v>
      </c>
      <c r="I24" s="1">
        <f>dpa_conversion!B24+dpa_conversion!C24</f>
        <v>9.2278786000000004</v>
      </c>
      <c r="J24" s="1"/>
      <c r="K24" s="2">
        <f t="shared" si="0"/>
        <v>15.259264316736198</v>
      </c>
    </row>
    <row r="25" spans="1:11" x14ac:dyDescent="0.25">
      <c r="A25" s="1">
        <v>4600.01</v>
      </c>
      <c r="B25" s="1">
        <v>7.6784900000000003E-2</v>
      </c>
      <c r="C25" s="1">
        <v>9.1479900000000001</v>
      </c>
      <c r="H25" s="2">
        <f>dpa_conversion!A25/10000</f>
        <v>0.46000100000000005</v>
      </c>
      <c r="I25" s="1">
        <f>dpa_conversion!B25+dpa_conversion!C25</f>
        <v>9.2247748999999999</v>
      </c>
      <c r="J25" s="1"/>
      <c r="K25" s="2">
        <f t="shared" si="0"/>
        <v>15.254132023528539</v>
      </c>
    </row>
    <row r="26" spans="1:11" x14ac:dyDescent="0.25">
      <c r="A26" s="1">
        <v>4800.01</v>
      </c>
      <c r="B26" s="1">
        <v>7.5519600000000006E-2</v>
      </c>
      <c r="C26" s="1">
        <v>8.7886799999999994</v>
      </c>
      <c r="D26" t="s">
        <v>39</v>
      </c>
      <c r="E26">
        <v>19.28</v>
      </c>
      <c r="F26" t="s">
        <v>40</v>
      </c>
      <c r="H26" s="2">
        <f>dpa_conversion!A26/10000</f>
        <v>0.48000100000000001</v>
      </c>
      <c r="I26" s="1">
        <f>dpa_conversion!B26+dpa_conversion!C26</f>
        <v>8.8641995999999992</v>
      </c>
      <c r="J26" s="1"/>
      <c r="K26" s="2">
        <f t="shared" si="0"/>
        <v>14.657882977860943</v>
      </c>
    </row>
    <row r="27" spans="1:11" x14ac:dyDescent="0.25">
      <c r="A27" s="1">
        <v>5000.01</v>
      </c>
      <c r="B27" s="1">
        <v>7.1280999999999997E-2</v>
      </c>
      <c r="C27" s="1">
        <v>8.2418399999999998</v>
      </c>
      <c r="D27" t="s">
        <v>41</v>
      </c>
      <c r="E27" s="1">
        <v>183.84</v>
      </c>
      <c r="F27" t="s">
        <v>42</v>
      </c>
      <c r="H27" s="2">
        <f>dpa_conversion!A27/10000</f>
        <v>0.50000100000000003</v>
      </c>
      <c r="I27" s="1">
        <f>dpa_conversion!B27+dpa_conversion!C27</f>
        <v>8.3131210000000006</v>
      </c>
      <c r="J27" s="1"/>
      <c r="K27" s="2">
        <f t="shared" si="0"/>
        <v>13.746616761517684</v>
      </c>
    </row>
    <row r="28" spans="1:11" x14ac:dyDescent="0.25">
      <c r="A28" s="1">
        <v>5200.01</v>
      </c>
      <c r="B28" s="1">
        <v>6.6315100000000002E-2</v>
      </c>
      <c r="C28" s="1">
        <v>7.73543</v>
      </c>
      <c r="D28" t="s">
        <v>43</v>
      </c>
      <c r="E28" s="1">
        <v>6.0229999999999998E+23</v>
      </c>
      <c r="H28" s="2">
        <f>dpa_conversion!A28/10000</f>
        <v>0.52000100000000005</v>
      </c>
      <c r="I28" s="1">
        <f>dpa_conversion!B28+dpa_conversion!C28</f>
        <v>7.8017450999999998</v>
      </c>
      <c r="J28" s="1"/>
      <c r="K28" s="2">
        <f t="shared" si="0"/>
        <v>12.901003120338132</v>
      </c>
    </row>
    <row r="29" spans="1:11" x14ac:dyDescent="0.25">
      <c r="A29" s="1">
        <v>5400.01</v>
      </c>
      <c r="B29" s="1">
        <v>6.4856200000000003E-2</v>
      </c>
      <c r="C29" s="1">
        <v>7.2775699999999999</v>
      </c>
      <c r="D29" t="s">
        <v>44</v>
      </c>
      <c r="E29" s="1">
        <f>E26*E28/E27</f>
        <v>6.3165491731940818E+22</v>
      </c>
      <c r="F29" t="s">
        <v>45</v>
      </c>
      <c r="H29" s="2">
        <f>dpa_conversion!A29/10000</f>
        <v>0.54000100000000006</v>
      </c>
      <c r="I29" s="1">
        <f>dpa_conversion!B29+dpa_conversion!C29</f>
        <v>7.3424262000000002</v>
      </c>
      <c r="J29" s="1"/>
      <c r="K29" s="2">
        <f t="shared" si="0"/>
        <v>12.141471184062713</v>
      </c>
    </row>
    <row r="30" spans="1:11" x14ac:dyDescent="0.25">
      <c r="A30" s="1">
        <v>5600.01</v>
      </c>
      <c r="B30" s="1">
        <v>6.0761200000000001E-2</v>
      </c>
      <c r="C30" s="1">
        <v>7.0179499999999999</v>
      </c>
      <c r="H30" s="2">
        <f>dpa_conversion!A30/10000</f>
        <v>0.56000099999999997</v>
      </c>
      <c r="I30" s="1">
        <f>dpa_conversion!B30+dpa_conversion!C30</f>
        <v>7.0787111999999999</v>
      </c>
      <c r="J30" s="1"/>
      <c r="K30" s="2">
        <f t="shared" si="0"/>
        <v>11.705390795089228</v>
      </c>
    </row>
    <row r="31" spans="1:11" x14ac:dyDescent="0.25">
      <c r="A31" s="1">
        <v>5800.01</v>
      </c>
      <c r="B31" s="1">
        <v>5.8588599999999998E-2</v>
      </c>
      <c r="C31" s="1">
        <v>6.7202599999999997</v>
      </c>
      <c r="H31" s="2">
        <f>dpa_conversion!A31/10000</f>
        <v>0.58000099999999999</v>
      </c>
      <c r="I31" s="1">
        <f>dpa_conversion!B31+dpa_conversion!C31</f>
        <v>6.7788485999999999</v>
      </c>
      <c r="J31" s="1"/>
      <c r="K31" s="2">
        <f t="shared" si="0"/>
        <v>11.20953656136494</v>
      </c>
    </row>
    <row r="32" spans="1:11" x14ac:dyDescent="0.25">
      <c r="A32" s="1">
        <v>6000.01</v>
      </c>
      <c r="B32" s="1">
        <v>5.5015599999999998E-2</v>
      </c>
      <c r="C32" s="1">
        <v>6.2944699999999996</v>
      </c>
      <c r="H32" s="2">
        <f>dpa_conversion!A32/10000</f>
        <v>0.60000100000000001</v>
      </c>
      <c r="I32" s="1">
        <f>dpa_conversion!B32+dpa_conversion!C32</f>
        <v>6.3494855999999995</v>
      </c>
      <c r="J32" s="1"/>
      <c r="K32" s="2">
        <f t="shared" si="0"/>
        <v>10.499539845020319</v>
      </c>
    </row>
    <row r="33" spans="1:11" x14ac:dyDescent="0.25">
      <c r="A33" s="1">
        <v>6200.01</v>
      </c>
      <c r="B33" s="1">
        <v>5.10112E-2</v>
      </c>
      <c r="C33" s="1">
        <v>5.6289800000000003</v>
      </c>
      <c r="H33" s="2">
        <f>dpa_conversion!A33/10000</f>
        <v>0.62000100000000002</v>
      </c>
      <c r="I33" s="1">
        <f>dpa_conversion!B33+dpa_conversion!C33</f>
        <v>5.6799911999999999</v>
      </c>
      <c r="J33" s="1"/>
      <c r="K33" s="2">
        <f t="shared" si="0"/>
        <v>9.3924606937867186</v>
      </c>
    </row>
    <row r="34" spans="1:11" x14ac:dyDescent="0.25">
      <c r="A34" s="1">
        <v>6400.01</v>
      </c>
      <c r="B34" s="1">
        <v>4.8099900000000001E-2</v>
      </c>
      <c r="C34" s="1">
        <v>5.2381200000000003</v>
      </c>
      <c r="H34" s="2">
        <f>dpa_conversion!A34/10000</f>
        <v>0.64000100000000004</v>
      </c>
      <c r="I34" s="1">
        <f>dpa_conversion!B34+dpa_conversion!C34</f>
        <v>5.2862199000000007</v>
      </c>
      <c r="J34" s="1"/>
      <c r="K34" s="2">
        <f t="shared" si="0"/>
        <v>8.7413185832863913</v>
      </c>
    </row>
    <row r="35" spans="1:11" x14ac:dyDescent="0.25">
      <c r="A35" s="1">
        <v>6600.01</v>
      </c>
      <c r="B35" s="1">
        <v>4.3096000000000002E-2</v>
      </c>
      <c r="C35" s="1">
        <v>4.5354299999999999</v>
      </c>
      <c r="H35" s="2">
        <f>dpa_conversion!A35/10000</f>
        <v>0.66000100000000006</v>
      </c>
      <c r="I35" s="1">
        <f>dpa_conversion!B35+dpa_conversion!C35</f>
        <v>4.5785260000000001</v>
      </c>
      <c r="J35" s="1"/>
      <c r="K35" s="2">
        <f t="shared" si="0"/>
        <v>7.571072555619546</v>
      </c>
    </row>
    <row r="36" spans="1:11" x14ac:dyDescent="0.25">
      <c r="A36" s="1">
        <v>6800.01</v>
      </c>
      <c r="B36" s="1">
        <v>3.9726699999999997E-2</v>
      </c>
      <c r="C36" s="1">
        <v>4.3863799999999999</v>
      </c>
      <c r="H36" s="2">
        <f>dpa_conversion!A36/10000</f>
        <v>0.68000099999999997</v>
      </c>
      <c r="I36" s="1">
        <f>dpa_conversion!B36+dpa_conversion!C36</f>
        <v>4.4261067000000001</v>
      </c>
      <c r="J36" s="1"/>
      <c r="K36" s="2">
        <f t="shared" si="0"/>
        <v>7.3190312700231015</v>
      </c>
    </row>
    <row r="37" spans="1:11" x14ac:dyDescent="0.25">
      <c r="A37" s="1">
        <v>7000.01</v>
      </c>
      <c r="B37" s="1">
        <v>3.5679299999999997E-2</v>
      </c>
      <c r="C37" s="1">
        <v>3.8041100000000001</v>
      </c>
      <c r="H37" s="2">
        <f>dpa_conversion!A37/10000</f>
        <v>0.70000099999999998</v>
      </c>
      <c r="I37" s="1">
        <f>dpa_conversion!B37+dpa_conversion!C37</f>
        <v>3.8397893000000001</v>
      </c>
      <c r="J37" s="1"/>
      <c r="K37" s="2">
        <f t="shared" si="0"/>
        <v>6.3494940049683208</v>
      </c>
    </row>
    <row r="38" spans="1:11" x14ac:dyDescent="0.25">
      <c r="A38" s="1">
        <v>7200.01</v>
      </c>
      <c r="B38" s="1">
        <v>3.2807000000000003E-2</v>
      </c>
      <c r="C38" s="1">
        <v>3.5634700000000001</v>
      </c>
      <c r="H38" s="2">
        <f>dpa_conversion!A38/10000</f>
        <v>0.720001</v>
      </c>
      <c r="I38" s="1">
        <f>dpa_conversion!B38+dpa_conversion!C38</f>
        <v>3.5962770000000002</v>
      </c>
      <c r="J38" s="1"/>
      <c r="K38" s="2">
        <f t="shared" si="0"/>
        <v>5.946820897622028</v>
      </c>
    </row>
    <row r="39" spans="1:11" x14ac:dyDescent="0.25">
      <c r="A39" s="1">
        <v>7400.01</v>
      </c>
      <c r="B39" s="1">
        <v>2.8637900000000001E-2</v>
      </c>
      <c r="C39" s="1">
        <v>2.9984099999999998</v>
      </c>
      <c r="H39" s="2">
        <f>dpa_conversion!A39/10000</f>
        <v>0.74000100000000002</v>
      </c>
      <c r="I39" s="1">
        <f>dpa_conversion!B39+dpa_conversion!C39</f>
        <v>3.0270478999999999</v>
      </c>
      <c r="J39" s="1"/>
      <c r="K39" s="2">
        <f t="shared" si="0"/>
        <v>5.0055409274154563</v>
      </c>
    </row>
    <row r="40" spans="1:11" x14ac:dyDescent="0.25">
      <c r="A40" s="1">
        <v>7600.01</v>
      </c>
      <c r="B40" s="1">
        <v>2.5962300000000001E-2</v>
      </c>
      <c r="C40" s="1">
        <v>2.81372</v>
      </c>
      <c r="H40" s="2">
        <f>dpa_conversion!A40/10000</f>
        <v>0.76000100000000004</v>
      </c>
      <c r="I40" s="1">
        <f>dpa_conversion!B40+dpa_conversion!C40</f>
        <v>2.8396823000000002</v>
      </c>
      <c r="J40" s="1"/>
      <c r="K40" s="2">
        <f t="shared" si="0"/>
        <v>4.6957122725105398</v>
      </c>
    </row>
    <row r="41" spans="1:11" x14ac:dyDescent="0.25">
      <c r="A41" s="1">
        <v>7800.01</v>
      </c>
      <c r="B41" s="1">
        <v>2.3257099999999999E-2</v>
      </c>
      <c r="C41" s="1">
        <v>2.4823900000000001</v>
      </c>
      <c r="H41" s="2">
        <f>dpa_conversion!A41/10000</f>
        <v>0.78000100000000006</v>
      </c>
      <c r="I41" s="1">
        <f>dpa_conversion!B41+dpa_conversion!C41</f>
        <v>2.5056471</v>
      </c>
      <c r="J41" s="1"/>
      <c r="K41" s="2">
        <f t="shared" si="0"/>
        <v>4.143350063509021</v>
      </c>
    </row>
    <row r="42" spans="1:11" x14ac:dyDescent="0.25">
      <c r="A42" s="1">
        <v>8000.01</v>
      </c>
      <c r="B42" s="1">
        <v>1.9759200000000001E-2</v>
      </c>
      <c r="C42" s="1">
        <v>2.0153699999999999</v>
      </c>
      <c r="H42" s="2">
        <f>dpa_conversion!A42/10000</f>
        <v>0.80000100000000007</v>
      </c>
      <c r="I42" s="1">
        <f>dpa_conversion!B42+dpa_conversion!C42</f>
        <v>2.0351292000000001</v>
      </c>
      <c r="J42" s="1"/>
      <c r="K42" s="2">
        <f t="shared" si="0"/>
        <v>3.3652994071148581</v>
      </c>
    </row>
    <row r="43" spans="1:11" x14ac:dyDescent="0.25">
      <c r="A43" s="1">
        <v>8200.01</v>
      </c>
      <c r="B43" s="1">
        <v>1.8138600000000001E-2</v>
      </c>
      <c r="C43" s="1">
        <v>1.82396</v>
      </c>
      <c r="H43" s="2">
        <f>dpa_conversion!A43/10000</f>
        <v>0.82000099999999998</v>
      </c>
      <c r="I43" s="1">
        <f>dpa_conversion!B43+dpa_conversion!C43</f>
        <v>1.8420985999999999</v>
      </c>
      <c r="J43" s="1"/>
      <c r="K43" s="2">
        <f t="shared" si="0"/>
        <v>3.0461030810363834</v>
      </c>
    </row>
    <row r="44" spans="1:11" x14ac:dyDescent="0.25">
      <c r="A44" s="1">
        <v>8400.01</v>
      </c>
      <c r="B44" s="1">
        <v>1.4961E-2</v>
      </c>
      <c r="C44" s="1">
        <v>1.4974700000000001</v>
      </c>
      <c r="H44" s="2">
        <f>dpa_conversion!A44/10000</f>
        <v>0.840001</v>
      </c>
      <c r="I44" s="1">
        <f>dpa_conversion!B44+dpa_conversion!C44</f>
        <v>1.5124310000000001</v>
      </c>
      <c r="J44" s="1"/>
      <c r="K44" s="2">
        <f t="shared" si="0"/>
        <v>2.5009631563451262</v>
      </c>
    </row>
    <row r="45" spans="1:11" x14ac:dyDescent="0.25">
      <c r="A45" s="1">
        <v>8600.01</v>
      </c>
      <c r="B45" s="1">
        <v>1.2640500000000001E-2</v>
      </c>
      <c r="C45" s="1">
        <v>1.2039</v>
      </c>
      <c r="H45" s="2">
        <f>dpa_conversion!A45/10000</f>
        <v>0.86000100000000002</v>
      </c>
      <c r="I45" s="1">
        <f>dpa_conversion!B45+dpa_conversion!C45</f>
        <v>1.2165405</v>
      </c>
      <c r="J45" s="1"/>
      <c r="K45" s="2">
        <f t="shared" si="0"/>
        <v>2.0116772062339892</v>
      </c>
    </row>
    <row r="46" spans="1:11" x14ac:dyDescent="0.25">
      <c r="A46" s="1">
        <v>8800.01</v>
      </c>
      <c r="B46" s="1">
        <v>1.0574699999999999E-2</v>
      </c>
      <c r="C46" s="1">
        <v>0.99720900000000001</v>
      </c>
      <c r="H46" s="2">
        <f>dpa_conversion!A46/10000</f>
        <v>0.88000100000000003</v>
      </c>
      <c r="I46" s="1">
        <f>dpa_conversion!B46+dpa_conversion!C46</f>
        <v>1.0077837000000001</v>
      </c>
      <c r="J46" s="1"/>
      <c r="K46" s="2">
        <f t="shared" si="0"/>
        <v>1.6664759604009505</v>
      </c>
    </row>
    <row r="47" spans="1:11" x14ac:dyDescent="0.25">
      <c r="A47" s="1">
        <v>9000.01</v>
      </c>
      <c r="B47" s="1">
        <v>9.3458299999999994E-3</v>
      </c>
      <c r="C47" s="1">
        <v>0.92103400000000002</v>
      </c>
      <c r="H47" s="2">
        <f>dpa_conversion!A47/10000</f>
        <v>0.90000100000000005</v>
      </c>
      <c r="I47" s="1">
        <f>dpa_conversion!B47+dpa_conversion!C47</f>
        <v>0.93037983000000002</v>
      </c>
      <c r="J47" s="1"/>
      <c r="K47" s="2">
        <f t="shared" si="0"/>
        <v>1.5384805496823604</v>
      </c>
    </row>
    <row r="48" spans="1:11" x14ac:dyDescent="0.25">
      <c r="A48" s="1">
        <v>9200.01</v>
      </c>
      <c r="B48" s="1">
        <v>7.7841899999999999E-3</v>
      </c>
      <c r="C48" s="1">
        <v>0.70548500000000003</v>
      </c>
      <c r="H48" s="2">
        <f>dpa_conversion!A48/10000</f>
        <v>0.92000100000000007</v>
      </c>
      <c r="I48" s="1">
        <f>dpa_conversion!B48+dpa_conversion!C48</f>
        <v>0.71326919</v>
      </c>
      <c r="J48" s="1"/>
      <c r="K48" s="2">
        <f t="shared" si="0"/>
        <v>1.1794653539540856</v>
      </c>
    </row>
    <row r="49" spans="1:11" x14ac:dyDescent="0.25">
      <c r="A49" s="1">
        <v>9400.01</v>
      </c>
      <c r="B49" s="1">
        <v>6.3934500000000002E-3</v>
      </c>
      <c r="C49" s="1">
        <v>0.58498600000000001</v>
      </c>
      <c r="H49" s="2">
        <f>dpa_conversion!A49/10000</f>
        <v>0.94000099999999998</v>
      </c>
      <c r="I49" s="1">
        <f>dpa_conversion!B49+dpa_conversion!C49</f>
        <v>0.59137945000000003</v>
      </c>
      <c r="J49" s="1"/>
      <c r="K49" s="2">
        <f t="shared" si="0"/>
        <v>0.97790789521614196</v>
      </c>
    </row>
    <row r="50" spans="1:11" x14ac:dyDescent="0.25">
      <c r="A50" s="1">
        <v>9600.01</v>
      </c>
      <c r="B50" s="1">
        <v>4.7355899999999996E-3</v>
      </c>
      <c r="C50" s="1">
        <v>0.48465599999999998</v>
      </c>
      <c r="H50" s="2">
        <f>dpa_conversion!A50/10000</f>
        <v>0.96000099999999999</v>
      </c>
      <c r="I50" s="1">
        <f>dpa_conversion!B50+dpa_conversion!C50</f>
        <v>0.48939158999999999</v>
      </c>
      <c r="J50" s="1"/>
      <c r="K50" s="2">
        <f t="shared" si="0"/>
        <v>0.80926028071043232</v>
      </c>
    </row>
    <row r="51" spans="1:11" x14ac:dyDescent="0.25">
      <c r="A51" s="1">
        <v>9800.01</v>
      </c>
      <c r="B51" s="1">
        <v>3.4723200000000001E-3</v>
      </c>
      <c r="C51" s="1">
        <v>0.31835400000000003</v>
      </c>
      <c r="H51" s="2">
        <f>dpa_conversion!A51/10000</f>
        <v>0.98000100000000001</v>
      </c>
      <c r="I51" s="1">
        <f>dpa_conversion!B51+dpa_conversion!C51</f>
        <v>0.32182632</v>
      </c>
      <c r="J51" s="1"/>
      <c r="K51" s="2">
        <f t="shared" si="0"/>
        <v>0.53217354647063997</v>
      </c>
    </row>
    <row r="52" spans="1:11" x14ac:dyDescent="0.25">
      <c r="A52" s="1">
        <v>10000</v>
      </c>
      <c r="B52" s="1">
        <v>2.6883499999999999E-3</v>
      </c>
      <c r="C52" s="1">
        <v>0.231849</v>
      </c>
      <c r="H52" s="2">
        <f>dpa_conversion!A52/10000</f>
        <v>1</v>
      </c>
      <c r="I52" s="1">
        <f>dpa_conversion!B52+dpa_conversion!C52</f>
        <v>0.23453735000000001</v>
      </c>
      <c r="J52" s="1"/>
      <c r="K52" s="2">
        <f t="shared" si="0"/>
        <v>0.38783208697575072</v>
      </c>
    </row>
    <row r="53" spans="1:11" x14ac:dyDescent="0.25">
      <c r="A53" s="1">
        <v>10200</v>
      </c>
      <c r="B53" s="1">
        <v>2.2724199999999998E-3</v>
      </c>
      <c r="C53" s="1">
        <v>0.19261800000000001</v>
      </c>
      <c r="H53" s="2">
        <f>dpa_conversion!A53/10000</f>
        <v>1.02</v>
      </c>
      <c r="I53" s="1">
        <f>dpa_conversion!B53+dpa_conversion!C53</f>
        <v>0.19489042000000001</v>
      </c>
      <c r="J53" s="1"/>
      <c r="K53" s="2">
        <f t="shared" si="0"/>
        <v>0.32227173335155612</v>
      </c>
    </row>
    <row r="54" spans="1:11" x14ac:dyDescent="0.25">
      <c r="A54" s="1">
        <v>10400</v>
      </c>
      <c r="B54" s="1">
        <v>1.56803E-3</v>
      </c>
      <c r="C54" s="1">
        <v>0.14701700000000001</v>
      </c>
      <c r="H54" s="2">
        <f>dpa_conversion!A54/10000</f>
        <v>1.04</v>
      </c>
      <c r="I54" s="1">
        <f>dpa_conversion!B54+dpa_conversion!C54</f>
        <v>0.14858503000000001</v>
      </c>
      <c r="J54" s="1"/>
      <c r="K54" s="2">
        <f t="shared" si="0"/>
        <v>0.24570091833242988</v>
      </c>
    </row>
    <row r="55" spans="1:11" x14ac:dyDescent="0.25">
      <c r="A55" s="1">
        <v>10600</v>
      </c>
      <c r="B55" s="1">
        <v>1.34453E-3</v>
      </c>
      <c r="C55" s="1">
        <v>0.11061</v>
      </c>
      <c r="H55" s="2">
        <f>dpa_conversion!A55/10000</f>
        <v>1.06</v>
      </c>
      <c r="I55" s="1">
        <f>dpa_conversion!B55+dpa_conversion!C55</f>
        <v>0.11195453</v>
      </c>
      <c r="J55" s="1"/>
      <c r="K55" s="2">
        <f t="shared" si="0"/>
        <v>0.18512854782527938</v>
      </c>
    </row>
    <row r="56" spans="1:11" x14ac:dyDescent="0.25">
      <c r="A56" s="1">
        <v>10800</v>
      </c>
      <c r="B56" s="1">
        <v>1.05302E-3</v>
      </c>
      <c r="C56" s="1">
        <v>7.9711900000000002E-2</v>
      </c>
      <c r="H56" s="2">
        <f>dpa_conversion!A56/10000</f>
        <v>1.08</v>
      </c>
      <c r="I56" s="1">
        <f>dpa_conversion!B56+dpa_conversion!C56</f>
        <v>8.0764920000000004E-2</v>
      </c>
      <c r="J56" s="1"/>
      <c r="K56" s="2">
        <f t="shared" si="0"/>
        <v>0.13355325912068824</v>
      </c>
    </row>
    <row r="57" spans="1:11" x14ac:dyDescent="0.25">
      <c r="A57" s="1">
        <v>11000</v>
      </c>
      <c r="B57" s="1">
        <v>7.9601400000000005E-4</v>
      </c>
      <c r="C57" s="1">
        <v>6.8954600000000005E-2</v>
      </c>
      <c r="H57" s="2">
        <f>dpa_conversion!A57/10000</f>
        <v>1.1000000000000001</v>
      </c>
      <c r="I57" s="1">
        <f>dpa_conversion!B57+dpa_conversion!C57</f>
        <v>6.9750614000000002E-2</v>
      </c>
      <c r="J57" s="1"/>
      <c r="K57" s="2">
        <f t="shared" si="0"/>
        <v>0.11533994988627617</v>
      </c>
    </row>
    <row r="58" spans="1:11" x14ac:dyDescent="0.25">
      <c r="A58" s="1">
        <v>11200</v>
      </c>
      <c r="B58" s="1">
        <v>5.9750899999999997E-4</v>
      </c>
      <c r="C58" s="1">
        <v>5.1192000000000001E-2</v>
      </c>
      <c r="H58" s="2">
        <f>dpa_conversion!A58/10000</f>
        <v>1.1200000000000001</v>
      </c>
      <c r="I58" s="1">
        <f>dpa_conversion!B58+dpa_conversion!C58</f>
        <v>5.1789509000000004E-2</v>
      </c>
      <c r="J58" s="1"/>
      <c r="K58" s="2">
        <f t="shared" si="0"/>
        <v>8.563938050344401E-2</v>
      </c>
    </row>
    <row r="59" spans="1:11" x14ac:dyDescent="0.25">
      <c r="A59" s="1">
        <v>11400</v>
      </c>
      <c r="B59" s="1">
        <v>4.7650600000000002E-4</v>
      </c>
      <c r="C59" s="1">
        <v>3.0855299999999999E-2</v>
      </c>
      <c r="H59" s="2">
        <f>dpa_conversion!A59/10000</f>
        <v>1.1399999999999999</v>
      </c>
      <c r="I59" s="1">
        <f>dpa_conversion!B59+dpa_conversion!C59</f>
        <v>3.1331805999999997E-2</v>
      </c>
      <c r="J59" s="1"/>
      <c r="K59" s="2">
        <f t="shared" si="0"/>
        <v>5.1810424692269035E-2</v>
      </c>
    </row>
    <row r="60" spans="1:11" x14ac:dyDescent="0.25">
      <c r="A60" s="1">
        <v>11600</v>
      </c>
      <c r="B60" s="1">
        <v>2.5450100000000002E-4</v>
      </c>
      <c r="C60" s="1">
        <v>1.8060099999999999E-2</v>
      </c>
      <c r="H60" s="2">
        <f>dpa_conversion!A60/10000</f>
        <v>1.1599999999999999</v>
      </c>
      <c r="I60" s="1">
        <f>dpa_conversion!B60+dpa_conversion!C60</f>
        <v>1.8314601E-2</v>
      </c>
      <c r="J60" s="1"/>
      <c r="K60" s="2">
        <f t="shared" si="0"/>
        <v>3.0285112064062165E-2</v>
      </c>
    </row>
    <row r="61" spans="1:11" x14ac:dyDescent="0.25">
      <c r="A61" s="1">
        <v>11800</v>
      </c>
      <c r="B61" s="1">
        <v>9.6999900000000006E-5</v>
      </c>
      <c r="C61" s="1">
        <v>5.9359499999999997E-3</v>
      </c>
      <c r="H61" s="2">
        <f>dpa_conversion!A61/10000</f>
        <v>1.18</v>
      </c>
      <c r="I61" s="1">
        <f>dpa_conversion!B61+dpa_conversion!C61</f>
        <v>6.0329499E-3</v>
      </c>
      <c r="J61" s="1"/>
      <c r="K61" s="2">
        <f t="shared" si="0"/>
        <v>9.976114893159433E-3</v>
      </c>
    </row>
    <row r="62" spans="1:11" x14ac:dyDescent="0.25">
      <c r="A62" s="1">
        <v>12000</v>
      </c>
      <c r="B62" s="1">
        <v>8.0499899999999998E-5</v>
      </c>
      <c r="C62" s="1">
        <v>5.7747800000000002E-3</v>
      </c>
      <c r="H62" s="2">
        <f>dpa_conversion!A62/10000</f>
        <v>1.2</v>
      </c>
      <c r="I62" s="1">
        <f>dpa_conversion!B62+dpa_conversion!C62</f>
        <v>5.8552799000000004E-3</v>
      </c>
      <c r="J62" s="1"/>
      <c r="K62" s="2">
        <f t="shared" si="0"/>
        <v>9.6823189289218323E-3</v>
      </c>
    </row>
    <row r="63" spans="1:11" x14ac:dyDescent="0.25">
      <c r="A63" s="1">
        <v>12200</v>
      </c>
      <c r="B63" s="1">
        <v>2.9E-5</v>
      </c>
      <c r="C63" s="1">
        <v>1.0323000000000001E-3</v>
      </c>
      <c r="H63" s="2">
        <f>dpa_conversion!A63/10000</f>
        <v>1.22</v>
      </c>
      <c r="I63" s="1">
        <f>dpa_conversion!B63+dpa_conversion!C63</f>
        <v>1.0613E-3</v>
      </c>
      <c r="J63" s="1"/>
      <c r="K63" s="2">
        <f t="shared" si="0"/>
        <v>1.7549707707849695E-3</v>
      </c>
    </row>
    <row r="64" spans="1:11" x14ac:dyDescent="0.25">
      <c r="A64" s="1">
        <v>12400</v>
      </c>
      <c r="B64" s="1">
        <v>3.8999999999999999E-5</v>
      </c>
      <c r="C64" s="1">
        <v>2.6109599999999998E-3</v>
      </c>
      <c r="H64" s="2">
        <f>dpa_conversion!A64/10000</f>
        <v>1.24</v>
      </c>
      <c r="I64" s="1">
        <f>dpa_conversion!B64+dpa_conversion!C64</f>
        <v>2.6499599999999998E-3</v>
      </c>
      <c r="J64" s="1"/>
      <c r="K64" s="2">
        <f t="shared" si="0"/>
        <v>4.3819865671811346E-3</v>
      </c>
    </row>
    <row r="65" spans="1:11" x14ac:dyDescent="0.25">
      <c r="A65" s="1">
        <v>12600</v>
      </c>
      <c r="B65" s="1">
        <v>0</v>
      </c>
      <c r="C65" s="1">
        <v>0</v>
      </c>
      <c r="H65" s="2">
        <f>dpa_conversion!A65/10000</f>
        <v>1.26</v>
      </c>
      <c r="I65" s="1">
        <f>dpa_conversion!B65+dpa_conversion!C65</f>
        <v>0</v>
      </c>
      <c r="J65" s="1"/>
      <c r="K65" s="2">
        <f t="shared" si="0"/>
        <v>0</v>
      </c>
    </row>
    <row r="66" spans="1:11" x14ac:dyDescent="0.25">
      <c r="A66" s="1">
        <v>12800</v>
      </c>
      <c r="B66" s="1">
        <v>0</v>
      </c>
      <c r="C66" s="1">
        <v>0</v>
      </c>
      <c r="H66" s="2">
        <f>dpa_conversion!A66/10000</f>
        <v>1.28</v>
      </c>
      <c r="I66" s="1">
        <f>dpa_conversion!B66+dpa_conversion!C66</f>
        <v>0</v>
      </c>
      <c r="J66" s="1"/>
      <c r="K66" s="2">
        <f t="shared" si="0"/>
        <v>0</v>
      </c>
    </row>
    <row r="67" spans="1:11" x14ac:dyDescent="0.25">
      <c r="A67" s="1">
        <v>13000</v>
      </c>
      <c r="B67" s="1">
        <v>0</v>
      </c>
      <c r="C67" s="1">
        <v>0</v>
      </c>
      <c r="H67" s="2">
        <f>dpa_conversion!A67/10000</f>
        <v>1.3</v>
      </c>
      <c r="I67" s="1">
        <f>dpa_conversion!B67+dpa_conversion!C67</f>
        <v>0</v>
      </c>
      <c r="J67" s="1"/>
      <c r="K67" s="2">
        <f t="shared" si="0"/>
        <v>0</v>
      </c>
    </row>
    <row r="68" spans="1:11" x14ac:dyDescent="0.25">
      <c r="A68" s="1">
        <v>13200</v>
      </c>
      <c r="B68" s="1">
        <v>0</v>
      </c>
      <c r="C68" s="1">
        <v>0</v>
      </c>
      <c r="H68" s="2">
        <f>dpa_conversion!A68/10000</f>
        <v>1.32</v>
      </c>
      <c r="I68" s="1">
        <f>dpa_conversion!B68+dpa_conversion!C68</f>
        <v>0</v>
      </c>
      <c r="J68" s="1"/>
      <c r="K68" s="2">
        <f t="shared" ref="K68:K102" si="1">(I68*$D$2/100000000000000)*(1/($F$3/1E+22))</f>
        <v>0</v>
      </c>
    </row>
    <row r="69" spans="1:11" x14ac:dyDescent="0.25">
      <c r="A69" s="1">
        <v>13400</v>
      </c>
      <c r="B69" s="1">
        <v>0</v>
      </c>
      <c r="C69" s="1">
        <v>0</v>
      </c>
      <c r="H69" s="2">
        <f>dpa_conversion!A69/10000</f>
        <v>1.34</v>
      </c>
      <c r="I69" s="1">
        <f>dpa_conversion!B69+dpa_conversion!C69</f>
        <v>0</v>
      </c>
      <c r="J69" s="1"/>
      <c r="K69" s="2">
        <f t="shared" si="1"/>
        <v>0</v>
      </c>
    </row>
    <row r="70" spans="1:11" x14ac:dyDescent="0.25">
      <c r="A70" s="1">
        <v>13600</v>
      </c>
      <c r="B70" s="1">
        <v>0</v>
      </c>
      <c r="C70" s="1">
        <v>0</v>
      </c>
      <c r="H70" s="2">
        <f>dpa_conversion!A70/10000</f>
        <v>1.36</v>
      </c>
      <c r="I70" s="1">
        <f>dpa_conversion!B70+dpa_conversion!C70</f>
        <v>0</v>
      </c>
      <c r="J70" s="1"/>
      <c r="K70" s="2">
        <f t="shared" si="1"/>
        <v>0</v>
      </c>
    </row>
    <row r="71" spans="1:11" x14ac:dyDescent="0.25">
      <c r="A71" s="1">
        <v>13800</v>
      </c>
      <c r="B71" s="1">
        <v>0</v>
      </c>
      <c r="C71" s="1">
        <v>0</v>
      </c>
      <c r="H71" s="2">
        <f>dpa_conversion!A71/10000</f>
        <v>1.38</v>
      </c>
      <c r="I71" s="1">
        <f>dpa_conversion!B71+dpa_conversion!C71</f>
        <v>0</v>
      </c>
      <c r="J71" s="1"/>
      <c r="K71" s="2">
        <f t="shared" si="1"/>
        <v>0</v>
      </c>
    </row>
    <row r="72" spans="1:11" x14ac:dyDescent="0.25">
      <c r="A72" s="1">
        <v>14000</v>
      </c>
      <c r="B72" s="1">
        <v>0</v>
      </c>
      <c r="C72" s="1">
        <v>0</v>
      </c>
      <c r="H72" s="2">
        <f>dpa_conversion!A72/10000</f>
        <v>1.4</v>
      </c>
      <c r="I72" s="1">
        <f>dpa_conversion!B72+dpa_conversion!C72</f>
        <v>0</v>
      </c>
      <c r="J72" s="1"/>
      <c r="K72" s="2">
        <f t="shared" si="1"/>
        <v>0</v>
      </c>
    </row>
    <row r="73" spans="1:11" x14ac:dyDescent="0.25">
      <c r="A73" s="1">
        <v>14200</v>
      </c>
      <c r="B73" s="1">
        <v>0</v>
      </c>
      <c r="C73" s="1">
        <v>0</v>
      </c>
      <c r="H73" s="2">
        <f>dpa_conversion!A73/10000</f>
        <v>1.42</v>
      </c>
      <c r="I73" s="1">
        <f>dpa_conversion!B73+dpa_conversion!C73</f>
        <v>0</v>
      </c>
      <c r="J73" s="1"/>
      <c r="K73" s="2">
        <f t="shared" si="1"/>
        <v>0</v>
      </c>
    </row>
    <row r="74" spans="1:11" x14ac:dyDescent="0.25">
      <c r="A74" s="1">
        <v>14400</v>
      </c>
      <c r="B74" s="1">
        <v>0</v>
      </c>
      <c r="C74" s="1">
        <v>0</v>
      </c>
      <c r="H74" s="2">
        <f>dpa_conversion!A74/10000</f>
        <v>1.44</v>
      </c>
      <c r="I74" s="1">
        <f>dpa_conversion!B74+dpa_conversion!C74</f>
        <v>0</v>
      </c>
      <c r="J74" s="1"/>
      <c r="K74" s="2">
        <f t="shared" si="1"/>
        <v>0</v>
      </c>
    </row>
    <row r="75" spans="1:11" x14ac:dyDescent="0.25">
      <c r="A75" s="1">
        <v>14600</v>
      </c>
      <c r="B75" s="1">
        <v>0</v>
      </c>
      <c r="C75" s="1">
        <v>0</v>
      </c>
      <c r="H75" s="2">
        <f>dpa_conversion!A75/10000</f>
        <v>1.46</v>
      </c>
      <c r="I75" s="1">
        <f>dpa_conversion!B75+dpa_conversion!C75</f>
        <v>0</v>
      </c>
      <c r="J75" s="1"/>
      <c r="K75" s="2">
        <f t="shared" si="1"/>
        <v>0</v>
      </c>
    </row>
    <row r="76" spans="1:11" x14ac:dyDescent="0.25">
      <c r="A76" s="1">
        <v>14800</v>
      </c>
      <c r="B76" s="1">
        <v>0</v>
      </c>
      <c r="C76" s="1">
        <v>0</v>
      </c>
      <c r="H76" s="2">
        <f>dpa_conversion!A76/10000</f>
        <v>1.48</v>
      </c>
      <c r="I76" s="1">
        <f>dpa_conversion!B76+dpa_conversion!C76</f>
        <v>0</v>
      </c>
      <c r="J76" s="1"/>
      <c r="K76" s="2">
        <f t="shared" si="1"/>
        <v>0</v>
      </c>
    </row>
    <row r="77" spans="1:11" x14ac:dyDescent="0.25">
      <c r="A77" s="1">
        <v>15000</v>
      </c>
      <c r="B77" s="1">
        <v>0</v>
      </c>
      <c r="C77" s="1">
        <v>0</v>
      </c>
      <c r="H77" s="2">
        <f>dpa_conversion!A77/10000</f>
        <v>1.5</v>
      </c>
      <c r="I77" s="1">
        <f>dpa_conversion!B77+dpa_conversion!C77</f>
        <v>0</v>
      </c>
      <c r="J77" s="1"/>
      <c r="K77" s="2">
        <f t="shared" si="1"/>
        <v>0</v>
      </c>
    </row>
    <row r="78" spans="1:11" x14ac:dyDescent="0.25">
      <c r="A78" s="1">
        <v>15200</v>
      </c>
      <c r="B78" s="1">
        <v>0</v>
      </c>
      <c r="C78" s="1">
        <v>0</v>
      </c>
      <c r="H78" s="2">
        <f>dpa_conversion!A78/10000</f>
        <v>1.52</v>
      </c>
      <c r="I78" s="1">
        <f>dpa_conversion!B78+dpa_conversion!C78</f>
        <v>0</v>
      </c>
      <c r="J78" s="1"/>
      <c r="K78" s="2">
        <f t="shared" si="1"/>
        <v>0</v>
      </c>
    </row>
    <row r="79" spans="1:11" x14ac:dyDescent="0.25">
      <c r="A79" s="1">
        <v>15400</v>
      </c>
      <c r="B79" s="1">
        <v>0</v>
      </c>
      <c r="C79" s="1">
        <v>0</v>
      </c>
      <c r="H79" s="2">
        <f>dpa_conversion!A79/10000</f>
        <v>1.54</v>
      </c>
      <c r="I79" s="1">
        <f>dpa_conversion!B79+dpa_conversion!C79</f>
        <v>0</v>
      </c>
      <c r="J79" s="1"/>
      <c r="K79" s="2">
        <f t="shared" si="1"/>
        <v>0</v>
      </c>
    </row>
    <row r="80" spans="1:11" x14ac:dyDescent="0.25">
      <c r="A80" s="1">
        <v>15600</v>
      </c>
      <c r="B80" s="1">
        <v>0</v>
      </c>
      <c r="C80" s="1">
        <v>0</v>
      </c>
      <c r="H80" s="2">
        <f>dpa_conversion!A80/10000</f>
        <v>1.56</v>
      </c>
      <c r="I80" s="1">
        <f>dpa_conversion!B80+dpa_conversion!C80</f>
        <v>0</v>
      </c>
      <c r="J80" s="1"/>
      <c r="K80" s="2">
        <f t="shared" si="1"/>
        <v>0</v>
      </c>
    </row>
    <row r="81" spans="1:11" x14ac:dyDescent="0.25">
      <c r="A81" s="1">
        <v>15800</v>
      </c>
      <c r="B81" s="1">
        <v>0</v>
      </c>
      <c r="C81" s="1">
        <v>0</v>
      </c>
      <c r="H81" s="2">
        <f>dpa_conversion!A81/10000</f>
        <v>1.58</v>
      </c>
      <c r="I81" s="1">
        <f>dpa_conversion!B81+dpa_conversion!C81</f>
        <v>0</v>
      </c>
      <c r="J81" s="1"/>
      <c r="K81" s="2">
        <f t="shared" si="1"/>
        <v>0</v>
      </c>
    </row>
    <row r="82" spans="1:11" x14ac:dyDescent="0.25">
      <c r="A82" s="1">
        <v>16000</v>
      </c>
      <c r="B82" s="1">
        <v>0</v>
      </c>
      <c r="C82" s="1">
        <v>0</v>
      </c>
      <c r="H82" s="2">
        <f>dpa_conversion!A82/10000</f>
        <v>1.6</v>
      </c>
      <c r="I82" s="1">
        <f>dpa_conversion!B82+dpa_conversion!C82</f>
        <v>0</v>
      </c>
      <c r="J82" s="1"/>
      <c r="K82" s="2">
        <f t="shared" si="1"/>
        <v>0</v>
      </c>
    </row>
    <row r="83" spans="1:11" x14ac:dyDescent="0.25">
      <c r="A83" s="1">
        <v>16200</v>
      </c>
      <c r="B83" s="1">
        <v>0</v>
      </c>
      <c r="C83" s="1">
        <v>0</v>
      </c>
      <c r="H83" s="2">
        <f>dpa_conversion!A83/10000</f>
        <v>1.62</v>
      </c>
      <c r="I83" s="1">
        <f>dpa_conversion!B83+dpa_conversion!C83</f>
        <v>0</v>
      </c>
      <c r="J83" s="1"/>
      <c r="K83" s="2">
        <f t="shared" si="1"/>
        <v>0</v>
      </c>
    </row>
    <row r="84" spans="1:11" x14ac:dyDescent="0.25">
      <c r="A84" s="1">
        <v>16400</v>
      </c>
      <c r="B84" s="1">
        <v>0</v>
      </c>
      <c r="C84" s="1">
        <v>0</v>
      </c>
      <c r="H84" s="2">
        <f>dpa_conversion!A84/10000</f>
        <v>1.64</v>
      </c>
      <c r="I84" s="1">
        <f>dpa_conversion!B84+dpa_conversion!C84</f>
        <v>0</v>
      </c>
      <c r="J84" s="1"/>
      <c r="K84" s="2">
        <f t="shared" si="1"/>
        <v>0</v>
      </c>
    </row>
    <row r="85" spans="1:11" x14ac:dyDescent="0.25">
      <c r="A85" s="1">
        <v>16600</v>
      </c>
      <c r="B85" s="1">
        <v>0</v>
      </c>
      <c r="C85" s="1">
        <v>0</v>
      </c>
      <c r="H85" s="2">
        <f>dpa_conversion!A85/10000</f>
        <v>1.66</v>
      </c>
      <c r="I85" s="1">
        <f>dpa_conversion!B85+dpa_conversion!C85</f>
        <v>0</v>
      </c>
      <c r="J85" s="1"/>
      <c r="K85" s="2">
        <f t="shared" si="1"/>
        <v>0</v>
      </c>
    </row>
    <row r="86" spans="1:11" x14ac:dyDescent="0.25">
      <c r="A86" s="1">
        <v>16800</v>
      </c>
      <c r="B86" s="1">
        <v>0</v>
      </c>
      <c r="C86" s="1">
        <v>0</v>
      </c>
      <c r="H86" s="2">
        <f>dpa_conversion!A86/10000</f>
        <v>1.68</v>
      </c>
      <c r="I86" s="1">
        <f>dpa_conversion!B86+dpa_conversion!C86</f>
        <v>0</v>
      </c>
      <c r="J86" s="1"/>
      <c r="K86" s="2">
        <f t="shared" si="1"/>
        <v>0</v>
      </c>
    </row>
    <row r="87" spans="1:11" x14ac:dyDescent="0.25">
      <c r="A87" s="1">
        <v>17000</v>
      </c>
      <c r="B87" s="1">
        <v>0</v>
      </c>
      <c r="C87" s="1">
        <v>0</v>
      </c>
      <c r="H87" s="2">
        <f>dpa_conversion!A87/10000</f>
        <v>1.7</v>
      </c>
      <c r="I87" s="1">
        <f>dpa_conversion!B87+dpa_conversion!C87</f>
        <v>0</v>
      </c>
      <c r="J87" s="1"/>
      <c r="K87" s="2">
        <f t="shared" si="1"/>
        <v>0</v>
      </c>
    </row>
    <row r="88" spans="1:11" x14ac:dyDescent="0.25">
      <c r="A88" s="1">
        <v>17200</v>
      </c>
      <c r="B88" s="1">
        <v>0</v>
      </c>
      <c r="C88" s="1">
        <v>0</v>
      </c>
      <c r="H88" s="2">
        <f>dpa_conversion!A88/10000</f>
        <v>1.72</v>
      </c>
      <c r="I88" s="1">
        <f>dpa_conversion!B88+dpa_conversion!C88</f>
        <v>0</v>
      </c>
      <c r="J88" s="1"/>
      <c r="K88" s="2">
        <f t="shared" si="1"/>
        <v>0</v>
      </c>
    </row>
    <row r="89" spans="1:11" x14ac:dyDescent="0.25">
      <c r="A89" s="1">
        <v>17400</v>
      </c>
      <c r="B89" s="1">
        <v>0</v>
      </c>
      <c r="C89" s="1">
        <v>0</v>
      </c>
      <c r="H89" s="2">
        <f>dpa_conversion!A89/10000</f>
        <v>1.74</v>
      </c>
      <c r="I89" s="1">
        <f>dpa_conversion!B89+dpa_conversion!C89</f>
        <v>0</v>
      </c>
      <c r="J89" s="1"/>
      <c r="K89" s="2">
        <f t="shared" si="1"/>
        <v>0</v>
      </c>
    </row>
    <row r="90" spans="1:11" x14ac:dyDescent="0.25">
      <c r="A90" s="1">
        <v>17600</v>
      </c>
      <c r="B90" s="1">
        <v>0</v>
      </c>
      <c r="C90" s="1">
        <v>0</v>
      </c>
      <c r="H90" s="2">
        <f>dpa_conversion!A90/10000</f>
        <v>1.76</v>
      </c>
      <c r="I90" s="1">
        <f>dpa_conversion!B90+dpa_conversion!C90</f>
        <v>0</v>
      </c>
      <c r="J90" s="1"/>
      <c r="K90" s="2">
        <f t="shared" si="1"/>
        <v>0</v>
      </c>
    </row>
    <row r="91" spans="1:11" x14ac:dyDescent="0.25">
      <c r="A91" s="1">
        <v>17800</v>
      </c>
      <c r="B91" s="1">
        <v>0</v>
      </c>
      <c r="C91" s="1">
        <v>0</v>
      </c>
      <c r="H91" s="2">
        <f>dpa_conversion!A91/10000</f>
        <v>1.78</v>
      </c>
      <c r="I91" s="1">
        <f>dpa_conversion!B91+dpa_conversion!C91</f>
        <v>0</v>
      </c>
      <c r="J91" s="1"/>
      <c r="K91" s="2">
        <f t="shared" si="1"/>
        <v>0</v>
      </c>
    </row>
    <row r="92" spans="1:11" x14ac:dyDescent="0.25">
      <c r="A92" s="1">
        <v>18000</v>
      </c>
      <c r="B92" s="1">
        <v>0</v>
      </c>
      <c r="C92" s="1">
        <v>0</v>
      </c>
      <c r="H92" s="2">
        <f>dpa_conversion!A92/10000</f>
        <v>1.8</v>
      </c>
      <c r="I92" s="1">
        <f>dpa_conversion!B92+dpa_conversion!C92</f>
        <v>0</v>
      </c>
      <c r="J92" s="1"/>
      <c r="K92" s="2">
        <f t="shared" si="1"/>
        <v>0</v>
      </c>
    </row>
    <row r="93" spans="1:11" x14ac:dyDescent="0.25">
      <c r="A93" s="1">
        <v>18200</v>
      </c>
      <c r="B93" s="1">
        <v>0</v>
      </c>
      <c r="C93" s="1">
        <v>0</v>
      </c>
      <c r="H93" s="2">
        <f>dpa_conversion!A93/10000</f>
        <v>1.82</v>
      </c>
      <c r="I93" s="1">
        <f>dpa_conversion!B93+dpa_conversion!C93</f>
        <v>0</v>
      </c>
      <c r="J93" s="1"/>
      <c r="K93" s="2">
        <f t="shared" si="1"/>
        <v>0</v>
      </c>
    </row>
    <row r="94" spans="1:11" x14ac:dyDescent="0.25">
      <c r="A94" s="1">
        <v>18400</v>
      </c>
      <c r="B94" s="1">
        <v>0</v>
      </c>
      <c r="C94" s="1">
        <v>0</v>
      </c>
      <c r="H94" s="2">
        <f>dpa_conversion!A94/10000</f>
        <v>1.84</v>
      </c>
      <c r="I94" s="1">
        <f>dpa_conversion!B94+dpa_conversion!C94</f>
        <v>0</v>
      </c>
      <c r="J94" s="1"/>
      <c r="K94" s="2">
        <f t="shared" si="1"/>
        <v>0</v>
      </c>
    </row>
    <row r="95" spans="1:11" x14ac:dyDescent="0.25">
      <c r="A95" s="1">
        <v>18600</v>
      </c>
      <c r="B95" s="1">
        <v>0</v>
      </c>
      <c r="C95" s="1">
        <v>0</v>
      </c>
      <c r="H95" s="2">
        <f>dpa_conversion!A95/10000</f>
        <v>1.86</v>
      </c>
      <c r="I95" s="1">
        <f>dpa_conversion!B95+dpa_conversion!C95</f>
        <v>0</v>
      </c>
      <c r="J95" s="1"/>
      <c r="K95" s="2">
        <f t="shared" si="1"/>
        <v>0</v>
      </c>
    </row>
    <row r="96" spans="1:11" x14ac:dyDescent="0.25">
      <c r="A96" s="1">
        <v>18800</v>
      </c>
      <c r="B96" s="1">
        <v>0</v>
      </c>
      <c r="C96" s="1">
        <v>0</v>
      </c>
      <c r="H96" s="2">
        <f>dpa_conversion!A96/10000</f>
        <v>1.88</v>
      </c>
      <c r="I96" s="1">
        <f>dpa_conversion!B96+dpa_conversion!C96</f>
        <v>0</v>
      </c>
      <c r="J96" s="1"/>
      <c r="K96" s="2">
        <f t="shared" si="1"/>
        <v>0</v>
      </c>
    </row>
    <row r="97" spans="1:11" x14ac:dyDescent="0.25">
      <c r="A97" s="1">
        <v>19000</v>
      </c>
      <c r="B97" s="1">
        <v>0</v>
      </c>
      <c r="C97" s="1">
        <v>0</v>
      </c>
      <c r="H97" s="2">
        <f>dpa_conversion!A97/10000</f>
        <v>1.9</v>
      </c>
      <c r="I97" s="1">
        <f>dpa_conversion!B97+dpa_conversion!C97</f>
        <v>0</v>
      </c>
      <c r="J97" s="1"/>
      <c r="K97" s="2">
        <f t="shared" si="1"/>
        <v>0</v>
      </c>
    </row>
    <row r="98" spans="1:11" x14ac:dyDescent="0.25">
      <c r="A98" s="1">
        <v>19200</v>
      </c>
      <c r="B98" s="1">
        <v>0</v>
      </c>
      <c r="C98" s="1">
        <v>0</v>
      </c>
      <c r="H98" s="2">
        <f>dpa_conversion!A98/10000</f>
        <v>1.92</v>
      </c>
      <c r="I98" s="1">
        <f>dpa_conversion!B98+dpa_conversion!C98</f>
        <v>0</v>
      </c>
      <c r="J98" s="1"/>
      <c r="K98" s="2">
        <f t="shared" si="1"/>
        <v>0</v>
      </c>
    </row>
    <row r="99" spans="1:11" x14ac:dyDescent="0.25">
      <c r="A99" s="1">
        <v>19400</v>
      </c>
      <c r="B99" s="1">
        <v>0</v>
      </c>
      <c r="C99" s="1">
        <v>0</v>
      </c>
      <c r="H99" s="2">
        <f>dpa_conversion!A99/10000</f>
        <v>1.94</v>
      </c>
      <c r="I99" s="1">
        <f>dpa_conversion!B99+dpa_conversion!C99</f>
        <v>0</v>
      </c>
      <c r="J99" s="1"/>
      <c r="K99" s="2">
        <f t="shared" si="1"/>
        <v>0</v>
      </c>
    </row>
    <row r="100" spans="1:11" x14ac:dyDescent="0.25">
      <c r="A100" s="1">
        <v>19600</v>
      </c>
      <c r="B100" s="1">
        <v>0</v>
      </c>
      <c r="C100" s="1">
        <v>0</v>
      </c>
      <c r="H100" s="2">
        <f>dpa_conversion!A100/10000</f>
        <v>1.96</v>
      </c>
      <c r="I100" s="1">
        <f>dpa_conversion!B100+dpa_conversion!C100</f>
        <v>0</v>
      </c>
      <c r="J100" s="1"/>
      <c r="K100" s="2">
        <f t="shared" si="1"/>
        <v>0</v>
      </c>
    </row>
    <row r="101" spans="1:11" x14ac:dyDescent="0.25">
      <c r="A101" s="1">
        <v>19800</v>
      </c>
      <c r="B101" s="1">
        <v>0</v>
      </c>
      <c r="C101" s="1">
        <v>0</v>
      </c>
      <c r="H101" s="2">
        <f>dpa_conversion!A101/10000</f>
        <v>1.98</v>
      </c>
      <c r="I101" s="1">
        <f>dpa_conversion!B101+dpa_conversion!C101</f>
        <v>0</v>
      </c>
      <c r="J101" s="1"/>
      <c r="K101" s="2">
        <f t="shared" si="1"/>
        <v>0</v>
      </c>
    </row>
    <row r="102" spans="1:11" x14ac:dyDescent="0.25">
      <c r="A102" s="1">
        <v>20000</v>
      </c>
      <c r="B102" s="1">
        <v>0</v>
      </c>
      <c r="C102" s="1">
        <v>0</v>
      </c>
      <c r="H102" s="2">
        <f>dpa_conversion!A102/10000</f>
        <v>2</v>
      </c>
      <c r="I102" s="1">
        <f>dpa_conversion!B102+dpa_conversion!C102</f>
        <v>0</v>
      </c>
      <c r="J102" s="1"/>
      <c r="K102" s="2">
        <f t="shared" si="1"/>
        <v>0</v>
      </c>
    </row>
    <row r="104" spans="1:11" x14ac:dyDescent="0.25">
      <c r="A104" t="s">
        <v>10</v>
      </c>
      <c r="B104" t="s">
        <v>11</v>
      </c>
      <c r="C104" t="s">
        <v>12</v>
      </c>
      <c r="D104" t="s">
        <v>13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1" ma:contentTypeDescription="Create a new document." ma:contentTypeScope="" ma:versionID="5babaccf32a2032b5193589431751e2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a07c790850a8c72555cb87560a3ce84a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9A511-01CD-4AD3-92E5-49FAE3D83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79E73-04D2-4602-8178-208369211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7212C-F331-4606-B74A-B63F24F215D5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b9691b9-6864-4b4e-9d45-a7fab6b1f025"/>
    <ds:schemaRef ds:uri="12da1371-c0bd-46af-a584-d0ca5651136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Angus Wylie</cp:lastModifiedBy>
  <dcterms:created xsi:type="dcterms:W3CDTF">2015-09-30T10:23:26Z</dcterms:created>
  <dcterms:modified xsi:type="dcterms:W3CDTF">2024-05-11T23:16:26Z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