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awylie_mit_edu/Documents/MIT_postdoc/TGS/Data/Tungsten_Fuzz/Tungsten_temperature_sweep/"/>
    </mc:Choice>
  </mc:AlternateContent>
  <xr:revisionPtr revIDLastSave="1" documentId="11_F25DC773A252ABDACC1048EDA919553E5ADE58E8" xr6:coauthVersionLast="47" xr6:coauthVersionMax="47" xr10:uidLastSave="{2FAB87CD-0BCF-4766-B749-6242946F367C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" i="1" l="1"/>
  <c r="X51" i="1"/>
  <c r="Y51" i="1"/>
  <c r="Z51" i="1"/>
  <c r="Z81" i="1"/>
  <c r="Y81" i="1"/>
  <c r="Y76" i="1"/>
  <c r="Z76" i="1"/>
  <c r="Y71" i="1"/>
  <c r="Y66" i="1"/>
  <c r="Z61" i="1"/>
  <c r="Y61" i="1"/>
  <c r="Z56" i="1"/>
  <c r="Y56" i="1"/>
  <c r="Y46" i="1"/>
  <c r="Z41" i="1"/>
  <c r="Y41" i="1"/>
  <c r="Z36" i="1"/>
  <c r="Y36" i="1"/>
  <c r="Z31" i="1"/>
  <c r="Y31" i="1"/>
  <c r="Y26" i="1"/>
  <c r="Z21" i="1"/>
  <c r="Y21" i="1"/>
  <c r="Z86" i="1"/>
  <c r="Y86" i="1"/>
  <c r="Z71" i="1"/>
  <c r="Z66" i="1"/>
  <c r="Z46" i="1"/>
  <c r="Z26" i="1"/>
  <c r="Z16" i="1"/>
  <c r="Y16" i="1"/>
  <c r="Z11" i="1"/>
  <c r="Y11" i="1"/>
  <c r="Z6" i="1"/>
  <c r="Y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9" i="1"/>
  <c r="G47" i="1"/>
  <c r="G50" i="1"/>
  <c r="G48" i="1"/>
  <c r="G51" i="1"/>
  <c r="G53" i="1"/>
  <c r="G52" i="1"/>
  <c r="G54" i="1"/>
  <c r="G55" i="1"/>
  <c r="G56" i="1"/>
  <c r="G58" i="1"/>
  <c r="G59" i="1"/>
  <c r="G60" i="1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7" i="1"/>
  <c r="F29" i="1"/>
  <c r="F30" i="1"/>
  <c r="F31" i="1"/>
  <c r="F32" i="1"/>
  <c r="F33" i="1"/>
  <c r="F34" i="1"/>
  <c r="F35" i="1"/>
  <c r="F36" i="1"/>
  <c r="X36" i="1" s="1"/>
  <c r="F37" i="1"/>
  <c r="F38" i="1"/>
  <c r="F39" i="1"/>
  <c r="F40" i="1"/>
  <c r="F41" i="1"/>
  <c r="F42" i="1"/>
  <c r="F43" i="1"/>
  <c r="F44" i="1"/>
  <c r="F45" i="1"/>
  <c r="F46" i="1"/>
  <c r="F49" i="1"/>
  <c r="F47" i="1"/>
  <c r="F50" i="1"/>
  <c r="F48" i="1"/>
  <c r="F51" i="1"/>
  <c r="F53" i="1"/>
  <c r="F52" i="1"/>
  <c r="F54" i="1"/>
  <c r="F55" i="1"/>
  <c r="F56" i="1"/>
  <c r="F58" i="1"/>
  <c r="F59" i="1"/>
  <c r="F60" i="1"/>
  <c r="F5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W46" i="1" l="1"/>
  <c r="X61" i="1"/>
  <c r="W16" i="1"/>
  <c r="X41" i="1"/>
  <c r="W36" i="1"/>
  <c r="W21" i="1"/>
  <c r="W76" i="1"/>
  <c r="W56" i="1"/>
  <c r="X6" i="1"/>
  <c r="X46" i="1"/>
  <c r="X16" i="1"/>
  <c r="X21" i="1"/>
  <c r="W71" i="1"/>
  <c r="X71" i="1"/>
  <c r="X31" i="1"/>
  <c r="X11" i="1"/>
  <c r="X76" i="1"/>
  <c r="X56" i="1"/>
  <c r="W26" i="1"/>
  <c r="X26" i="1"/>
  <c r="X86" i="1"/>
  <c r="X66" i="1"/>
  <c r="W81" i="1"/>
  <c r="X81" i="1"/>
  <c r="W31" i="1"/>
  <c r="W6" i="1"/>
  <c r="W61" i="1"/>
  <c r="W86" i="1"/>
  <c r="W11" i="1"/>
  <c r="W41" i="1"/>
  <c r="W66" i="1"/>
</calcChain>
</file>

<file path=xl/sharedStrings.xml><?xml version="1.0" encoding="utf-8"?>
<sst xmlns="http://schemas.openxmlformats.org/spreadsheetml/2006/main" count="289" uniqueCount="197">
  <si>
    <t>run_name</t>
  </si>
  <si>
    <t>date_time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</si>
  <si>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</si>
  <si>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</si>
  <si>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</si>
  <si>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</si>
  <si>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</si>
  <si>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</si>
  <si>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</si>
  <si>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</si>
  <si>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</si>
  <si>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</si>
  <si>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</si>
  <si>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</si>
  <si>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</si>
  <si>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</si>
  <si>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</si>
  <si>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</si>
  <si>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</si>
  <si>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Tungsten_temperature_sweep-2024-05-17-06.40um-50C_spot1</t>
  </si>
  <si>
    <t>2024_05_17_19:48:14</t>
  </si>
  <si>
    <t>Tungsten_temperature_sweep-2024-05-17-06.40um-50C_spot2</t>
  </si>
  <si>
    <t>2024_05_17_19:47:02</t>
  </si>
  <si>
    <t>Tungsten_temperature_sweep-2024-05-17-06.40um-50C_spot3</t>
  </si>
  <si>
    <t>2024_05_17_19:45:59</t>
  </si>
  <si>
    <t>Tungsten_temperature_sweep-2024-05-17-06.40um-50C_spot4</t>
  </si>
  <si>
    <t>2024_05_17_19:44:57</t>
  </si>
  <si>
    <t>Tungsten_temperature_sweep-2024-05-17-06.40um-50C_spot5</t>
  </si>
  <si>
    <t>2024_05_17_19:43:53</t>
  </si>
  <si>
    <t>NaN</t>
  </si>
  <si>
    <t>Tungsten_temperature_sweep-2024-05-17-06.40um-100C_spot1</t>
  </si>
  <si>
    <t>2024_05_17_19:58:03</t>
  </si>
  <si>
    <t>Tungsten_temperature_sweep-2024-05-17-06.40um-100C_spot2</t>
  </si>
  <si>
    <t>2024_05_17_19:59:23</t>
  </si>
  <si>
    <t>Tungsten_temperature_sweep-2024-05-17-06.40um-100C_spot3</t>
  </si>
  <si>
    <t>2024_05_17_20:00:31</t>
  </si>
  <si>
    <t>Tungsten_temperature_sweep-2024-05-17-06.40um-100C_spot4</t>
  </si>
  <si>
    <t>2024_05_17_20:01:35</t>
  </si>
  <si>
    <t>Tungsten_temperature_sweep-2024-05-17-06.40um-100C_spot5</t>
  </si>
  <si>
    <t>2024_05_17_20:02:46</t>
  </si>
  <si>
    <t>Tungsten_temperature_sweep-2024-05-17-06.40um-150C_spot1</t>
  </si>
  <si>
    <t>2024_05_17_20:13:18</t>
  </si>
  <si>
    <t>Tungsten_temperature_sweep-2024-05-17-06.40um-150C_spot2</t>
  </si>
  <si>
    <t>2024_05_17_20:12:16</t>
  </si>
  <si>
    <t>Tungsten_temperature_sweep-2024-05-17-06.40um-150C_spot3</t>
  </si>
  <si>
    <t>2024_05_17_20:11:12</t>
  </si>
  <si>
    <t>Tungsten_temperature_sweep-2024-05-17-06.40um-150C_spot4</t>
  </si>
  <si>
    <t>2024_05_17_20:09:59</t>
  </si>
  <si>
    <t>Tungsten_temperature_sweep-2024-05-17-06.40um-150C_spot5</t>
  </si>
  <si>
    <t>2024_05_17_20:08:53</t>
  </si>
  <si>
    <t>Tungsten_temperature_sweep-2024-05-17-06.40um-200C_spot1</t>
  </si>
  <si>
    <t>2024_05_17_20:20:20</t>
  </si>
  <si>
    <t>Tungsten_temperature_sweep-2024-05-17-06.40um-200C_spot2</t>
  </si>
  <si>
    <t>2024_05_17_20:21:42</t>
  </si>
  <si>
    <t>Tungsten_temperature_sweep-2024-05-17-06.40um-200C_spot3</t>
  </si>
  <si>
    <t>2024_05_17_20:22:52</t>
  </si>
  <si>
    <t>Tungsten_temperature_sweep-2024-05-17-06.40um-200C_spot4</t>
  </si>
  <si>
    <t>2024_05_17_20:24:00</t>
  </si>
  <si>
    <t>Tungsten_temperature_sweep-2024-05-17-06.40um-200C_spot5</t>
  </si>
  <si>
    <t>2024_05_17_20:25:11</t>
  </si>
  <si>
    <t>Tungsten_temperature_sweep-2024-05-17-06.40um-250C_spot1</t>
  </si>
  <si>
    <t>2024_05_17_20:36:40</t>
  </si>
  <si>
    <t>Tungsten_temperature_sweep-2024-05-17-06.40um-250C_spot2</t>
  </si>
  <si>
    <t>2024_05_17_20:35:39</t>
  </si>
  <si>
    <t>Tungsten_temperature_sweep-2024-05-17-06.40um-250C_spot3</t>
  </si>
  <si>
    <t>2024_05_17_20:33:57</t>
  </si>
  <si>
    <t>Tungsten_temperature_sweep-2024-05-17-06.40um-250C_spot4</t>
  </si>
  <si>
    <t>2024_05_17_20:32:32</t>
  </si>
  <si>
    <t>Tungsten_temperature_sweep-2024-05-17-06.40um-250C_spot5</t>
  </si>
  <si>
    <t>2024_05_17_20:31:29</t>
  </si>
  <si>
    <t>Tungsten_temperature_sweep-2024-05-17-06.40um-300C_spot1</t>
  </si>
  <si>
    <t>2024_05_17_20:41:09</t>
  </si>
  <si>
    <t>Tungsten_temperature_sweep-2024-05-17-06.40um-300C_spot2</t>
  </si>
  <si>
    <t>2024_05_17_20:42:22</t>
  </si>
  <si>
    <t>Tungsten_temperature_sweep-2024-05-17-06.40um-300C_spot3</t>
  </si>
  <si>
    <t>2024_05_17_20:44:03</t>
  </si>
  <si>
    <t>Tungsten_temperature_sweep-2024-05-17-06.40um-300C_spot4</t>
  </si>
  <si>
    <t>2024_05_17_20:45:05</t>
  </si>
  <si>
    <t>Tungsten_temperature_sweep-2024-05-17-06.40um-300C_spot5</t>
  </si>
  <si>
    <t>2024_05_17_20:46:19</t>
  </si>
  <si>
    <t>Tungsten_temperature_sweep-2024-05-17-06.40um-350C_spot1</t>
  </si>
  <si>
    <t>2024_05_17_21:01:04</t>
  </si>
  <si>
    <t>Tungsten_temperature_sweep-2024-05-17-06.40um-350C_spot2</t>
  </si>
  <si>
    <t>2024_05_17_20:59:50</t>
  </si>
  <si>
    <t>Tungsten_temperature_sweep-2024-05-17-06.40um-350C_spot3</t>
  </si>
  <si>
    <t>2024_05_17_20:58:43</t>
  </si>
  <si>
    <t>Tungsten_temperature_sweep-2024-05-17-06.40um-350C_spot4</t>
  </si>
  <si>
    <t>2024_05_17_20:57:38</t>
  </si>
  <si>
    <t>Tungsten_temperature_sweep-2024-05-17-06.40um-350C_spot5</t>
  </si>
  <si>
    <t>2024_05_17_20:54:12</t>
  </si>
  <si>
    <t>Tungsten_temperature_sweep-2024-05-17-06.40um-400C_spot1</t>
  </si>
  <si>
    <t>2024_05_17_21:11:40</t>
  </si>
  <si>
    <t>Tungsten_temperature_sweep-2024-05-17-06.40um-400C_spot2</t>
  </si>
  <si>
    <t>2024_05_17_21:12:46</t>
  </si>
  <si>
    <t>Tungsten_temperature_sweep-2024-05-17-06.40um-400C_spot3</t>
  </si>
  <si>
    <t>2024_05_17_21:13:52</t>
  </si>
  <si>
    <t>Tungsten_temperature_sweep-2024-05-17-06.40um-400C_spot4</t>
  </si>
  <si>
    <t>2024_05_17_21:15:04</t>
  </si>
  <si>
    <t>Tungsten_temperature_sweep-2024-05-17-06.40um-400C_spot5</t>
  </si>
  <si>
    <t>2024_05_17_21:16:06</t>
  </si>
  <si>
    <t>Tungsten_temperature_sweep-2024-05-17-06.40um-450C_spot1</t>
  </si>
  <si>
    <t>2024_05_17_21:47:54</t>
  </si>
  <si>
    <t>Tungsten_temperature_sweep-2024-05-17-06.40um-450C_spot2</t>
  </si>
  <si>
    <t>2024_05_17_21:46:46</t>
  </si>
  <si>
    <t>Tungsten_temperature_sweep-2024-05-17-06.40um-450C_spot3</t>
  </si>
  <si>
    <t>2024_05_17_21:45:17</t>
  </si>
  <si>
    <t>Tungsten_temperature_sweep-2024-05-17-06.40um-450C_spot4</t>
  </si>
  <si>
    <t>2024_05_17_21:43:36</t>
  </si>
  <si>
    <t>Tungsten_temperature_sweep-2024-05-17-06.40um-450C_spot5</t>
  </si>
  <si>
    <t>2024_05_17_21:42:33</t>
  </si>
  <si>
    <t>Tungsten_temperature_sweep-2024-05-17-06.40um-500C_spot1</t>
  </si>
  <si>
    <t>2024_05_17_22:01:48</t>
  </si>
  <si>
    <t>Tungsten_temperature_sweep-2024-05-17-06.40um-500C_spot2</t>
  </si>
  <si>
    <t>2024_05_17_22:02:57</t>
  </si>
  <si>
    <t>Tungsten_temperature_sweep-2024-05-17-06.40um-500C_spot3</t>
  </si>
  <si>
    <t>2024_05_17_22:04:15</t>
  </si>
  <si>
    <t>Tungsten_temperature_sweep-2024-05-17-06.40um-500C_spot4</t>
  </si>
  <si>
    <t>2024_05_17_22:05:35</t>
  </si>
  <si>
    <t>Tungsten_temperature_sweep-2024-05-17-06.40um-500C_spot5</t>
  </si>
  <si>
    <t>2024_05_17_22:06:41</t>
  </si>
  <si>
    <t>Tungsten_temperature_sweep-2024-05-17-06.40um-550C_spot1</t>
  </si>
  <si>
    <t>2024_05_17_22:29:39</t>
  </si>
  <si>
    <t>Tungsten_temperature_sweep-2024-05-17-06.40um-550C_spot2</t>
  </si>
  <si>
    <t>2024_05_17_22:26:29</t>
  </si>
  <si>
    <t>Tungsten_temperature_sweep-2024-05-17-06.40um-550C_spot3</t>
  </si>
  <si>
    <t>2024_05_17_22:20:25</t>
  </si>
  <si>
    <t>Tungsten_temperature_sweep-2024-05-17-06.40um-550C_spot4</t>
  </si>
  <si>
    <t>2024_05_17_22:19:06</t>
  </si>
  <si>
    <t>Tungsten_temperature_sweep-2024-05-17-06.40um-550C_spot5</t>
  </si>
  <si>
    <t>2024_05_17_22:15:17</t>
  </si>
  <si>
    <t>Tungsten_temperature_sweep-2024-05-17-06.40um-600C_spot1</t>
  </si>
  <si>
    <t>2024_05_17_22:38:19</t>
  </si>
  <si>
    <t>Tungsten_temperature_sweep-2024-05-17-06.40um-600C_spot2</t>
  </si>
  <si>
    <t>2024_05_17_22:40:10</t>
  </si>
  <si>
    <t>Tungsten_temperature_sweep-2024-05-17-06.40um-600C_spot3</t>
  </si>
  <si>
    <t>2024_05_17_22:41:17</t>
  </si>
  <si>
    <t>Tungsten_temperature_sweep-2024-05-17-06.40um-600C_spot4</t>
  </si>
  <si>
    <t>2024_05_17_22:44:18</t>
  </si>
  <si>
    <t>Tungsten_temperature_sweep-2024-05-17-06.40um-600C_spot5</t>
  </si>
  <si>
    <t>2024_05_17_22:45:33</t>
  </si>
  <si>
    <t>Tungsten_temperature_sweep-2024-05-17-06.40um-650C_spot1</t>
  </si>
  <si>
    <t>2024_05_17_22:56:27</t>
  </si>
  <si>
    <t>Tungsten_temperature_sweep-2024-05-17-06.40um-650C_spot2</t>
  </si>
  <si>
    <t>2024_05_17_22:55:04</t>
  </si>
  <si>
    <t>Tungsten_temperature_sweep-2024-05-17-06.40um-650C_spot3</t>
  </si>
  <si>
    <t>2024_05_17_22:53:40</t>
  </si>
  <si>
    <t>Tungsten_temperature_sweep-2024-05-17-06.40um-650C_spot4</t>
  </si>
  <si>
    <t>2024_05_17_22:52:27</t>
  </si>
  <si>
    <t>Tungsten_temperature_sweep-2024-05-17-06.40um-650C_spot5</t>
  </si>
  <si>
    <t>2024_05_17_22:51:21</t>
  </si>
  <si>
    <t>Tungsten_temperature_sweep-2024-05-17-06.40um-700C_spot1</t>
  </si>
  <si>
    <t>2024_05_17_23:02:12</t>
  </si>
  <si>
    <t>Tungsten_temperature_sweep-2024-05-17-06.40um-700C_spot2</t>
  </si>
  <si>
    <t>2024_05_17_23:03:26</t>
  </si>
  <si>
    <t>Tungsten_temperature_sweep-2024-05-17-06.40um-700C_spot3</t>
  </si>
  <si>
    <t>2024_05_17_23:05:01</t>
  </si>
  <si>
    <t>Tungsten_temperature_sweep-2024-05-17-06.40um-700C_spot4</t>
  </si>
  <si>
    <t>2024_05_17_23:06:01</t>
  </si>
  <si>
    <t>Tungsten_temperature_sweep-2024-05-17-06.40um-700C_spot5</t>
  </si>
  <si>
    <t>2024_05_17_23:07:10</t>
  </si>
  <si>
    <t>Tungsten_temperature_sweep-2024-05-17-06.40um-750C_spot1</t>
  </si>
  <si>
    <t>2024_05_17_23:17:20</t>
  </si>
  <si>
    <t>Tungsten_temperature_sweep-2024-05-17-06.40um-750C_spot2</t>
  </si>
  <si>
    <t>2024_05_17_23:16:08</t>
  </si>
  <si>
    <t>Tungsten_temperature_sweep-2024-05-17-06.40um-750C_spot3</t>
  </si>
  <si>
    <t>2024_05_17_23:14:18</t>
  </si>
  <si>
    <t>Tungsten_temperature_sweep-2024-05-17-06.40um-750C_spot4</t>
  </si>
  <si>
    <t>2024_05_17_23:12:36</t>
  </si>
  <si>
    <t>Tungsten_temperature_sweep-2024-05-17-06.40um-750C_spot5</t>
  </si>
  <si>
    <t>2024_05_17_23:11:11</t>
  </si>
  <si>
    <t>Tungsten_temperature_sweep-2024-05-17-06.40um-800C_spot1</t>
  </si>
  <si>
    <t>2024_05_17_23:27:13</t>
  </si>
  <si>
    <t>Tungsten_temperature_sweep-2024-05-17-06.40um-800C_spot2</t>
  </si>
  <si>
    <t>2024_05_17_23:32:01</t>
  </si>
  <si>
    <t>Tungsten_temperature_sweep-2024-05-17-06.40um-800C_spot3</t>
  </si>
  <si>
    <t>2024_05_17_23:33:07</t>
  </si>
  <si>
    <t>Tungsten_temperature_sweep-2024-05-17-06.40um-800C_spot4</t>
  </si>
  <si>
    <t>2024_05_17_23:34:08</t>
  </si>
  <si>
    <t>Tungsten_temperature_sweep-2024-05-17-06.40um-800C_spot5</t>
  </si>
  <si>
    <t>2024_05_17_23:35:13</t>
  </si>
  <si>
    <t>Tungsten_temperature_sweep-2024-05-17-06.40um-RT_spot1</t>
  </si>
  <si>
    <t>2024_05_17_19:26:44</t>
  </si>
  <si>
    <t>Tungsten_temperature_sweep-2024-05-17-06.40um-RT_spot2</t>
  </si>
  <si>
    <t>2024_05_17_19:28:43</t>
  </si>
  <si>
    <t>Tungsten_temperature_sweep-2024-05-17-06.40um-RT_spot3</t>
  </si>
  <si>
    <t>2024_05_17_19:30:06</t>
  </si>
  <si>
    <t>Tungsten_temperature_sweep-2024-05-17-06.40um-RT_spot4</t>
  </si>
  <si>
    <t>2024_05_17_19:31:13</t>
  </si>
  <si>
    <t>Tungsten_temperature_sweep-2024-05-17-06.40um-RT_spot5</t>
  </si>
  <si>
    <t>2024_05_17_19:34:01</t>
  </si>
  <si>
    <t>Temperature</t>
  </si>
  <si>
    <t>SAW_speed[ms-1]</t>
  </si>
  <si>
    <t>SAW_speed_err[ms-1]</t>
  </si>
  <si>
    <t>Avg SAW speed [ms-1]</t>
  </si>
  <si>
    <t>avg speed err</t>
  </si>
  <si>
    <t>avg therm diff [m2s-1]</t>
  </si>
  <si>
    <t>avg TD err [m2s-1]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</si>
</sst>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"/>
  <sheetViews>
    <sheetView tabSelected="1" workbookViewId="0">
      <selection activeCell="V1" sqref="V1:Z1"/>
    </sheetView>
  </sheetViews>
  <sheetFormatPr defaultRowHeight="15" x14ac:dyDescent="0.25"/>
  <cols>
    <col min="1" max="1" width="59" bestFit="1" customWidth="1"/>
    <col min="2" max="2" width="19.42578125" bestFit="1" customWidth="1"/>
    <col min="3" max="3" width="7.7109375" customWidth="1"/>
    <col min="4" max="4" width="9.85546875" customWidth="1"/>
    <col min="5" max="7" width="12.28515625" customWidth="1"/>
    <col min="8" max="8" width="12" bestFit="1" customWidth="1"/>
    <col min="9" max="9" width="13.7109375" bestFit="1" customWidth="1"/>
    <col min="10" max="10" width="11.28515625" customWidth="1"/>
    <col min="11" max="11" width="11.7109375" style="4" customWidth="1"/>
    <col min="12" max="12" width="10.85546875" bestFit="1" customWidth="1"/>
    <col min="13" max="13" width="10.7109375" customWidth="1"/>
    <col min="14" max="14" width="12" bestFit="1" customWidth="1"/>
    <col min="15" max="15" width="8.5703125" customWidth="1"/>
    <col min="16" max="16" width="10.85546875" customWidth="1"/>
    <col min="17" max="17" width="12" bestFit="1" customWidth="1"/>
    <col min="18" max="18" width="8.28515625" bestFit="1" customWidth="1"/>
    <col min="19" max="19" width="9.7109375" bestFit="1" customWidth="1"/>
    <col min="20" max="20" width="12.7109375" bestFit="1" customWidth="1"/>
    <col min="21" max="21" width="13.5703125" bestFit="1" customWidth="1"/>
    <col min="22" max="22" width="13.5703125" style="2" customWidth="1"/>
    <col min="23" max="23" width="13.7109375" style="3" bestFit="1" customWidth="1"/>
    <col min="24" max="24" width="12.7109375" style="3" customWidth="1"/>
    <col min="25" max="26" width="10.5703125" style="3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192</v>
      </c>
      <c r="H1" t="s">
        <v>5</v>
      </c>
      <c r="I1" t="s">
        <v>6</v>
      </c>
      <c r="J1" t="s">
        <v>7</v>
      </c>
      <c r="K1" s="4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2" t="s">
        <v>190</v>
      </c>
      <c r="W1" s="3" t="s">
        <v>193</v>
      </c>
      <c r="X1" s="3" t="s">
        <v>194</v>
      </c>
      <c r="Y1" s="3" t="s">
        <v>195</v>
      </c>
      <c r="Z1" s="3" t="s">
        <v>196</v>
      </c>
    </row>
    <row r="2" spans="1:26" x14ac:dyDescent="0.25">
      <c r="A2" t="s">
        <v>180</v>
      </c>
      <c r="B2" t="s">
        <v>181</v>
      </c>
      <c r="C2">
        <v>3.5253000000000001</v>
      </c>
      <c r="D2" s="1">
        <v>749760000</v>
      </c>
      <c r="E2" s="1">
        <v>5442.29</v>
      </c>
      <c r="F2" s="1">
        <f>D2*C2*0.000001</f>
        <v>2643.1289280000001</v>
      </c>
      <c r="G2" s="1">
        <f>SQRT(SUMSQ((C2*0.000001*E2),(D2*0.000000001)))</f>
        <v>0.75000543256294472</v>
      </c>
      <c r="H2">
        <v>0.29861953000000002</v>
      </c>
      <c r="I2">
        <v>0.10812836000000001</v>
      </c>
      <c r="J2" s="1">
        <v>6.4817888999999998E-5</v>
      </c>
      <c r="K2" s="5">
        <v>1.4987031E-6</v>
      </c>
      <c r="L2" s="1">
        <v>4.1636282000000001E-6</v>
      </c>
      <c r="M2" s="1">
        <v>8.8388708000000002E-6</v>
      </c>
      <c r="N2">
        <v>9.1453621999999998E-3</v>
      </c>
      <c r="O2" s="1">
        <v>9.3765778000000003E-5</v>
      </c>
      <c r="P2">
        <v>2.4629363</v>
      </c>
      <c r="Q2">
        <v>6.8327963E-3</v>
      </c>
      <c r="R2">
        <v>0</v>
      </c>
      <c r="S2" s="1">
        <v>2.7201292E-10</v>
      </c>
      <c r="T2">
        <v>-3.0933828E-4</v>
      </c>
      <c r="U2" s="1">
        <v>8.5570225999999994E-6</v>
      </c>
      <c r="V2" s="2">
        <v>25</v>
      </c>
    </row>
    <row r="3" spans="1:26" x14ac:dyDescent="0.25">
      <c r="A3" t="s">
        <v>182</v>
      </c>
      <c r="B3" t="s">
        <v>183</v>
      </c>
      <c r="C3">
        <v>3.5253000000000001</v>
      </c>
      <c r="D3" s="1">
        <v>750220000</v>
      </c>
      <c r="E3" s="1">
        <v>7359.36</v>
      </c>
      <c r="F3" s="1">
        <f t="shared" ref="F3:F66" si="0">D3*C3*0.000001</f>
        <v>2644.7505659999997</v>
      </c>
      <c r="G3" s="1">
        <f t="shared" ref="G3:G66" si="1">SQRT(SUMSQ((C3*0.000001*E3),(D3*0.000000001)))</f>
        <v>0.75066846013097932</v>
      </c>
      <c r="H3">
        <v>0.22492807000000001</v>
      </c>
      <c r="I3">
        <v>0.12503047</v>
      </c>
      <c r="J3" s="1">
        <v>7.1335775000000001E-5</v>
      </c>
      <c r="K3" s="5">
        <v>2.2204175999999998E-6</v>
      </c>
      <c r="L3" s="1">
        <v>1.1042259000000001E-6</v>
      </c>
      <c r="M3" s="1">
        <v>1.4639278E-5</v>
      </c>
      <c r="N3">
        <v>6.8871148E-3</v>
      </c>
      <c r="O3" s="1">
        <v>6.4637802000000005E-5</v>
      </c>
      <c r="P3">
        <v>-2.8831015999999998</v>
      </c>
      <c r="Q3">
        <v>9.2837166999999998E-3</v>
      </c>
      <c r="R3">
        <v>0</v>
      </c>
      <c r="S3" t="s">
        <v>29</v>
      </c>
      <c r="T3" s="1">
        <v>4.9423484000000002E-5</v>
      </c>
      <c r="U3" s="1">
        <v>8.1671262999999994E-6</v>
      </c>
      <c r="V3" s="2">
        <v>25</v>
      </c>
    </row>
    <row r="4" spans="1:26" x14ac:dyDescent="0.25">
      <c r="A4" t="s">
        <v>184</v>
      </c>
      <c r="B4" t="s">
        <v>185</v>
      </c>
      <c r="C4">
        <v>3.5253000000000001</v>
      </c>
      <c r="D4" s="1">
        <v>750062000</v>
      </c>
      <c r="E4" s="1">
        <v>5938.1</v>
      </c>
      <c r="F4" s="1">
        <f t="shared" si="0"/>
        <v>2644.1935685999997</v>
      </c>
      <c r="G4" s="1">
        <f t="shared" si="1"/>
        <v>0.75035406228003754</v>
      </c>
      <c r="H4">
        <v>0.23439977000000001</v>
      </c>
      <c r="I4">
        <v>9.7089695000000004E-2</v>
      </c>
      <c r="J4" s="1">
        <v>6.2113659999999998E-5</v>
      </c>
      <c r="K4" s="5">
        <v>1.6692649E-6</v>
      </c>
      <c r="L4" s="1">
        <v>1.8824711E-6</v>
      </c>
      <c r="M4" s="1">
        <v>1.1159235000000001E-5</v>
      </c>
      <c r="N4">
        <v>5.6459320999999998E-3</v>
      </c>
      <c r="O4" s="1">
        <v>8.5534033999999998E-5</v>
      </c>
      <c r="P4">
        <v>-3.1619849000000002</v>
      </c>
      <c r="Q4">
        <v>1.0164028E-2</v>
      </c>
      <c r="R4">
        <v>0</v>
      </c>
      <c r="S4" s="1">
        <v>5.5873959000000001E-10</v>
      </c>
      <c r="T4">
        <v>1.8025652000000001E-4</v>
      </c>
      <c r="U4" s="1">
        <v>9.8413492000000007E-6</v>
      </c>
      <c r="V4" s="2">
        <v>25</v>
      </c>
    </row>
    <row r="5" spans="1:26" x14ac:dyDescent="0.25">
      <c r="A5" t="s">
        <v>186</v>
      </c>
      <c r="B5" t="s">
        <v>187</v>
      </c>
      <c r="C5">
        <v>3.5253000000000001</v>
      </c>
      <c r="D5" s="1">
        <v>749883000</v>
      </c>
      <c r="E5" s="1">
        <v>6404.26</v>
      </c>
      <c r="F5" s="1">
        <f t="shared" si="0"/>
        <v>2643.5625399</v>
      </c>
      <c r="G5" s="1">
        <f t="shared" si="1"/>
        <v>0.7502227881159248</v>
      </c>
      <c r="H5">
        <v>0.25964686999999997</v>
      </c>
      <c r="I5">
        <v>9.3931863000000004E-2</v>
      </c>
      <c r="J5" s="1">
        <v>6.6582968000000002E-5</v>
      </c>
      <c r="K5" s="5">
        <v>1.7830685E-6</v>
      </c>
      <c r="L5" s="1">
        <v>7.5872202000000004E-6</v>
      </c>
      <c r="M5" s="1">
        <v>7.3885518000000004E-6</v>
      </c>
      <c r="N5">
        <v>5.2854733999999999E-3</v>
      </c>
      <c r="O5" s="1">
        <v>7.5980563000000001E-5</v>
      </c>
      <c r="P5">
        <v>-2.1020951999999999</v>
      </c>
      <c r="Q5">
        <v>9.6795019E-3</v>
      </c>
      <c r="R5">
        <v>0</v>
      </c>
      <c r="S5" s="1">
        <v>4.8436182999999995E-10</v>
      </c>
      <c r="T5">
        <v>2.8150388000000001E-4</v>
      </c>
      <c r="U5" s="1">
        <v>8.2594624000000003E-6</v>
      </c>
      <c r="V5" s="2">
        <v>25</v>
      </c>
    </row>
    <row r="6" spans="1:26" x14ac:dyDescent="0.25">
      <c r="A6" t="s">
        <v>188</v>
      </c>
      <c r="B6" t="s">
        <v>189</v>
      </c>
      <c r="C6">
        <v>3.5253000000000001</v>
      </c>
      <c r="D6" s="1">
        <v>749617000</v>
      </c>
      <c r="E6" s="1">
        <v>6307</v>
      </c>
      <c r="F6" s="1">
        <f t="shared" si="0"/>
        <v>2642.6248100999996</v>
      </c>
      <c r="G6" s="1">
        <f t="shared" si="1"/>
        <v>0.7499466650561275</v>
      </c>
      <c r="H6">
        <v>0.32076099000000002</v>
      </c>
      <c r="I6">
        <v>0.10621477999999999</v>
      </c>
      <c r="J6" s="1">
        <v>6.7971269999999995E-5</v>
      </c>
      <c r="K6" s="5">
        <v>1.5319328000000001E-6</v>
      </c>
      <c r="L6" s="1">
        <v>6.1243460999999999E-6</v>
      </c>
      <c r="M6" s="1">
        <v>7.2091844999999996E-6</v>
      </c>
      <c r="N6">
        <v>7.2965647999999996E-3</v>
      </c>
      <c r="O6" s="1">
        <v>8.5759357E-5</v>
      </c>
      <c r="P6">
        <v>-2.5952513000000001</v>
      </c>
      <c r="Q6">
        <v>7.8691525000000005E-3</v>
      </c>
      <c r="R6" s="1">
        <v>2.1562075999999999E-8</v>
      </c>
      <c r="S6" s="1">
        <v>3.3273462E-10</v>
      </c>
      <c r="T6">
        <v>5.2195164000000004E-4</v>
      </c>
      <c r="U6" s="1">
        <v>8.2465653000000007E-6</v>
      </c>
      <c r="V6" s="2">
        <v>25</v>
      </c>
      <c r="W6" s="3">
        <f>AVERAGE(F2:F6)</f>
        <v>2643.6520825199996</v>
      </c>
      <c r="X6" s="3">
        <f>SQRT(SUMSQ((1/COUNT(F2:F6))*SQRT(SUMSQ(G2:G6)),_xlfn.STDEV.S(F2:F6)))</f>
        <v>0.90652602914369873</v>
      </c>
      <c r="Y6" s="3">
        <f>AVERAGE(J2:J6)</f>
        <v>6.6564312400000002E-5</v>
      </c>
      <c r="Z6" s="3">
        <f>SQRT(SUMSQ((1/COUNT(J2:J6))*SQRT(SUMSQ(K2:K6)),_xlfn.STDEV.S(J2:J6)))</f>
        <v>3.5384766658224665E-6</v>
      </c>
    </row>
    <row r="7" spans="1:26" x14ac:dyDescent="0.25">
      <c r="A7" t="s">
        <v>19</v>
      </c>
      <c r="B7" t="s">
        <v>20</v>
      </c>
      <c r="C7">
        <v>3.5253000000000001</v>
      </c>
      <c r="D7" s="1">
        <v>748208570</v>
      </c>
      <c r="E7">
        <v>4998.2012000000004</v>
      </c>
      <c r="F7" s="1">
        <f t="shared" si="0"/>
        <v>2637.6596718209998</v>
      </c>
      <c r="G7" s="1">
        <f t="shared" si="1"/>
        <v>0.74841601680730918</v>
      </c>
      <c r="H7">
        <v>0.24971314999999999</v>
      </c>
      <c r="I7">
        <v>5.2399829000000002E-2</v>
      </c>
      <c r="J7" s="1">
        <v>5.9670916999999998E-5</v>
      </c>
      <c r="K7" s="5">
        <v>9.6760991000000001E-7</v>
      </c>
      <c r="L7" s="1">
        <v>7.8828692000000002E-7</v>
      </c>
      <c r="M7" s="1">
        <v>5.7968565999999996E-6</v>
      </c>
      <c r="N7">
        <v>9.4525366999999999E-3</v>
      </c>
      <c r="O7" s="1">
        <v>9.1208681999999997E-5</v>
      </c>
      <c r="P7">
        <v>-1.1984166000000001</v>
      </c>
      <c r="Q7">
        <v>6.6958414000000003E-3</v>
      </c>
      <c r="R7" s="1">
        <v>2.2540608000000001E-8</v>
      </c>
      <c r="S7" s="1">
        <v>2.8359598000000001E-10</v>
      </c>
      <c r="T7">
        <v>-8.4567157999999995E-4</v>
      </c>
      <c r="U7" s="1">
        <v>9.3985516000000007E-6</v>
      </c>
      <c r="V7" s="2">
        <v>50</v>
      </c>
    </row>
    <row r="8" spans="1:26" x14ac:dyDescent="0.25">
      <c r="A8" t="s">
        <v>21</v>
      </c>
      <c r="B8" t="s">
        <v>22</v>
      </c>
      <c r="C8">
        <v>3.5253000000000001</v>
      </c>
      <c r="D8" s="1">
        <v>748481800</v>
      </c>
      <c r="E8">
        <v>5771.9677000000001</v>
      </c>
      <c r="F8" s="1">
        <f t="shared" si="0"/>
        <v>2638.62288954</v>
      </c>
      <c r="G8" s="1">
        <f t="shared" si="1"/>
        <v>0.74875833396851177</v>
      </c>
      <c r="H8">
        <v>0.21511788000000001</v>
      </c>
      <c r="I8">
        <v>5.4301783999999999E-2</v>
      </c>
      <c r="J8" s="1">
        <v>6.3590171999999996E-5</v>
      </c>
      <c r="K8" s="5">
        <v>1.2331528999999999E-6</v>
      </c>
      <c r="L8" s="1">
        <v>6.8241626999999996E-7</v>
      </c>
      <c r="M8" s="1">
        <v>6.7798319999999999E-6</v>
      </c>
      <c r="N8">
        <v>8.1769410000000001E-3</v>
      </c>
      <c r="O8" s="1">
        <v>9.3295934000000002E-5</v>
      </c>
      <c r="P8">
        <v>-0.21836460999999999</v>
      </c>
      <c r="Q8">
        <v>7.8928517E-3</v>
      </c>
      <c r="R8" s="1">
        <v>2.133763E-8</v>
      </c>
      <c r="S8" s="1">
        <v>3.1858586E-10</v>
      </c>
      <c r="T8">
        <v>7.8890788999999995E-4</v>
      </c>
      <c r="U8" s="1">
        <v>9.3273853000000003E-6</v>
      </c>
      <c r="V8" s="2">
        <v>50</v>
      </c>
    </row>
    <row r="9" spans="1:26" x14ac:dyDescent="0.25">
      <c r="A9" t="s">
        <v>23</v>
      </c>
      <c r="B9" t="s">
        <v>24</v>
      </c>
      <c r="C9">
        <v>3.5253000000000001</v>
      </c>
      <c r="D9" s="1">
        <v>748244060</v>
      </c>
      <c r="E9">
        <v>5818.2332999999999</v>
      </c>
      <c r="F9" s="1">
        <f t="shared" si="0"/>
        <v>2637.7847847179996</v>
      </c>
      <c r="G9" s="1">
        <f t="shared" si="1"/>
        <v>0.74852513329789327</v>
      </c>
      <c r="H9">
        <v>0.25122535000000001</v>
      </c>
      <c r="I9">
        <v>6.6838409000000001E-2</v>
      </c>
      <c r="J9" s="1">
        <v>6.4941068E-5</v>
      </c>
      <c r="K9" s="5">
        <v>1.2110159E-6</v>
      </c>
      <c r="L9" s="1">
        <v>2.4474845000000001E-7</v>
      </c>
      <c r="M9" s="1">
        <v>7.287705E-6</v>
      </c>
      <c r="N9">
        <v>9.0869096999999996E-3</v>
      </c>
      <c r="O9" s="1">
        <v>9.2853168000000007E-5</v>
      </c>
      <c r="P9">
        <v>-1.2245754</v>
      </c>
      <c r="Q9">
        <v>7.0833310999999996E-3</v>
      </c>
      <c r="R9" s="1">
        <v>2.1430538E-8</v>
      </c>
      <c r="S9" s="1">
        <v>2.8389063E-10</v>
      </c>
      <c r="T9">
        <v>6.9909064000000002E-4</v>
      </c>
      <c r="U9" s="1">
        <v>9.1612431000000005E-6</v>
      </c>
      <c r="V9" s="2">
        <v>50</v>
      </c>
    </row>
    <row r="10" spans="1:26" x14ac:dyDescent="0.25">
      <c r="A10" t="s">
        <v>25</v>
      </c>
      <c r="B10" t="s">
        <v>26</v>
      </c>
      <c r="C10">
        <v>3.5253000000000001</v>
      </c>
      <c r="D10" s="1">
        <v>747985510</v>
      </c>
      <c r="E10">
        <v>6496.1157999999996</v>
      </c>
      <c r="F10" s="1">
        <f t="shared" si="0"/>
        <v>2636.8733184029998</v>
      </c>
      <c r="G10" s="1">
        <f t="shared" si="1"/>
        <v>0.74833599929610184</v>
      </c>
      <c r="H10">
        <v>0.34009267999999998</v>
      </c>
      <c r="I10">
        <v>7.1299021000000004E-2</v>
      </c>
      <c r="J10" s="1">
        <v>6.5885396999999996E-5</v>
      </c>
      <c r="K10" s="5">
        <v>1.2854271000000001E-6</v>
      </c>
      <c r="L10" s="1">
        <v>1.1307964000000001E-5</v>
      </c>
      <c r="M10" s="1">
        <v>3.4352944999999999E-6</v>
      </c>
      <c r="N10">
        <v>4.8597946E-3</v>
      </c>
      <c r="O10" s="1">
        <v>7.2872008999999994E-5</v>
      </c>
      <c r="P10">
        <v>-1.859494</v>
      </c>
      <c r="Q10">
        <v>1.0389281E-2</v>
      </c>
      <c r="R10" s="1">
        <v>2.7026637000000001E-8</v>
      </c>
      <c r="S10" s="1">
        <v>5.3383007999999995E-10</v>
      </c>
      <c r="T10">
        <v>-4.9718435999999999E-4</v>
      </c>
      <c r="U10" s="1">
        <v>8.4052313E-6</v>
      </c>
      <c r="V10" s="2">
        <v>50</v>
      </c>
    </row>
    <row r="11" spans="1:26" x14ac:dyDescent="0.25">
      <c r="A11" t="s">
        <v>27</v>
      </c>
      <c r="B11" t="s">
        <v>28</v>
      </c>
      <c r="C11">
        <v>3.5253000000000001</v>
      </c>
      <c r="D11" s="1">
        <v>748885400</v>
      </c>
      <c r="E11">
        <v>7830.8208999999997</v>
      </c>
      <c r="F11" s="1">
        <f t="shared" si="0"/>
        <v>2640.0457006199999</v>
      </c>
      <c r="G11" s="1">
        <f t="shared" si="1"/>
        <v>0.74939404399700915</v>
      </c>
      <c r="H11">
        <v>0.22142033999999999</v>
      </c>
      <c r="I11">
        <v>6.1714549E-2</v>
      </c>
      <c r="J11" s="1">
        <v>6.672487E-5</v>
      </c>
      <c r="K11" s="5">
        <v>1.3134703000000001E-6</v>
      </c>
      <c r="L11" s="1">
        <v>1.9498456E-8</v>
      </c>
      <c r="M11" s="1">
        <v>7.5764246000000003E-6</v>
      </c>
      <c r="N11">
        <v>8.0490953999999993E-3</v>
      </c>
      <c r="O11" s="1">
        <v>6.4642942999999995E-5</v>
      </c>
      <c r="P11">
        <v>-0.62845737000000002</v>
      </c>
      <c r="Q11">
        <v>8.0049036E-3</v>
      </c>
      <c r="R11" s="1">
        <v>1.9514198999999999E-8</v>
      </c>
      <c r="S11" t="s">
        <v>29</v>
      </c>
      <c r="T11">
        <v>5.1504652999999996E-4</v>
      </c>
      <c r="U11" s="1">
        <v>8.6452882000000004E-6</v>
      </c>
      <c r="V11" s="2">
        <v>50</v>
      </c>
      <c r="W11" s="3">
        <f>AVERAGE(F7:F11)</f>
        <v>2638.1972730204002</v>
      </c>
      <c r="X11" s="3">
        <f>SQRT(SUMSQ((1/COUNT(F7:F11))*SQRT(SUMSQ(G7:G11)),_xlfn.STDEV.S(F7:F11)))</f>
        <v>1.2508273337439764</v>
      </c>
      <c r="Y11" s="3">
        <f>AVERAGE(J7:J11)</f>
        <v>6.4162484800000004E-5</v>
      </c>
      <c r="Z11" s="3">
        <f>SQRT(SUMSQ((1/COUNT(J7:J11))*SQRT(SUMSQ(K7:K11)),_xlfn.STDEV.S(J7:J11)))</f>
        <v>2.8200320413709879E-6</v>
      </c>
    </row>
    <row r="12" spans="1:26" x14ac:dyDescent="0.25">
      <c r="A12" t="s">
        <v>30</v>
      </c>
      <c r="B12" t="s">
        <v>31</v>
      </c>
      <c r="C12">
        <v>3.5253000000000001</v>
      </c>
      <c r="D12" s="1">
        <v>746063650</v>
      </c>
      <c r="E12">
        <v>5490.9283999999998</v>
      </c>
      <c r="F12" s="1">
        <f t="shared" si="0"/>
        <v>2630.0981853450003</v>
      </c>
      <c r="G12" s="1">
        <f t="shared" si="1"/>
        <v>0.74631472575409885</v>
      </c>
      <c r="H12">
        <v>0.25745941</v>
      </c>
      <c r="I12">
        <v>5.4995747999999997E-2</v>
      </c>
      <c r="J12" s="1">
        <v>5.9511293999999997E-5</v>
      </c>
      <c r="K12" s="5">
        <v>1.025434E-6</v>
      </c>
      <c r="L12" s="1">
        <v>2.3824503000000002E-6</v>
      </c>
      <c r="M12" s="1">
        <v>5.5661655E-6</v>
      </c>
      <c r="N12">
        <v>9.7980796000000005E-3</v>
      </c>
      <c r="O12" s="1">
        <v>9.9965820999999995E-5</v>
      </c>
      <c r="P12">
        <v>-1.1305153999999999</v>
      </c>
      <c r="Q12">
        <v>7.0814822000000001E-3</v>
      </c>
      <c r="R12" s="1">
        <v>2.1475507999999999E-8</v>
      </c>
      <c r="S12" s="1">
        <v>2.8429977E-10</v>
      </c>
      <c r="T12">
        <v>-5.8256390000000001E-4</v>
      </c>
      <c r="U12" s="1">
        <v>9.9437366000000008E-6</v>
      </c>
      <c r="V12" s="2">
        <v>100</v>
      </c>
    </row>
    <row r="13" spans="1:26" x14ac:dyDescent="0.25">
      <c r="A13" t="s">
        <v>32</v>
      </c>
      <c r="B13" t="s">
        <v>33</v>
      </c>
      <c r="C13">
        <v>3.5253000000000001</v>
      </c>
      <c r="D13" s="1">
        <v>744824360</v>
      </c>
      <c r="E13">
        <v>6270.7518</v>
      </c>
      <c r="F13" s="1">
        <f t="shared" si="0"/>
        <v>2625.7293163079999</v>
      </c>
      <c r="G13" s="1">
        <f t="shared" si="1"/>
        <v>0.74515234343269199</v>
      </c>
      <c r="H13">
        <v>0.21390228</v>
      </c>
      <c r="I13">
        <v>4.3559041999999999E-2</v>
      </c>
      <c r="J13" s="1">
        <v>5.8334744999999999E-5</v>
      </c>
      <c r="K13" s="5">
        <v>1.0112167E-6</v>
      </c>
      <c r="L13" s="1">
        <v>2.2524448000000001E-6</v>
      </c>
      <c r="M13" s="1">
        <v>5.3304180999999998E-6</v>
      </c>
      <c r="N13">
        <v>8.4655535000000004E-3</v>
      </c>
      <c r="O13" s="1">
        <v>9.5992799000000004E-5</v>
      </c>
      <c r="P13">
        <v>-0.47909840999999997</v>
      </c>
      <c r="Q13">
        <v>7.8488133000000002E-3</v>
      </c>
      <c r="R13" s="1">
        <v>2.0283450000000002E-8</v>
      </c>
      <c r="S13" s="1">
        <v>2.9848352E-10</v>
      </c>
      <c r="T13">
        <v>-2.5191153E-4</v>
      </c>
      <c r="U13" s="1">
        <v>9.2523574000000002E-6</v>
      </c>
      <c r="V13" s="2">
        <v>100</v>
      </c>
    </row>
    <row r="14" spans="1:26" x14ac:dyDescent="0.25">
      <c r="A14" t="s">
        <v>34</v>
      </c>
      <c r="B14" t="s">
        <v>35</v>
      </c>
      <c r="C14">
        <v>3.5253000000000001</v>
      </c>
      <c r="D14" s="1">
        <v>745930340</v>
      </c>
      <c r="E14">
        <v>6635.3887999999997</v>
      </c>
      <c r="F14" s="1">
        <f t="shared" si="0"/>
        <v>2629.6282276020002</v>
      </c>
      <c r="G14" s="1">
        <f t="shared" si="1"/>
        <v>0.74629702227196504</v>
      </c>
      <c r="H14">
        <v>0.25146965999999998</v>
      </c>
      <c r="I14">
        <v>4.8261116999999999E-2</v>
      </c>
      <c r="J14" s="1">
        <v>6.0108668000000002E-5</v>
      </c>
      <c r="K14" s="5">
        <v>1.1098038E-6</v>
      </c>
      <c r="L14" s="1">
        <v>7.6248878000000003E-6</v>
      </c>
      <c r="M14" s="1">
        <v>3.9403462000000001E-6</v>
      </c>
      <c r="N14">
        <v>5.4489018000000002E-3</v>
      </c>
      <c r="O14" s="1">
        <v>8.0083592000000005E-5</v>
      </c>
      <c r="P14">
        <v>-0.45313706999999998</v>
      </c>
      <c r="Q14">
        <v>1.0183080000000001E-2</v>
      </c>
      <c r="R14" s="1">
        <v>2.6679739000000001E-8</v>
      </c>
      <c r="S14" s="1">
        <v>5.2175414999999996E-10</v>
      </c>
      <c r="T14" s="1">
        <v>2.8566741000000001E-5</v>
      </c>
      <c r="U14" s="1">
        <v>9.3720760000000006E-6</v>
      </c>
      <c r="V14" s="2">
        <v>100</v>
      </c>
    </row>
    <row r="15" spans="1:26" x14ac:dyDescent="0.25">
      <c r="A15" t="s">
        <v>36</v>
      </c>
      <c r="B15" t="s">
        <v>37</v>
      </c>
      <c r="C15">
        <v>3.5253000000000001</v>
      </c>
      <c r="D15" s="1">
        <v>744886320</v>
      </c>
      <c r="E15">
        <v>6907.3525</v>
      </c>
      <c r="F15" s="1">
        <f t="shared" si="0"/>
        <v>2625.9477438959998</v>
      </c>
      <c r="G15" s="1">
        <f t="shared" si="1"/>
        <v>0.745284225027671</v>
      </c>
      <c r="H15">
        <v>0.19615709000000001</v>
      </c>
      <c r="I15">
        <v>4.436147E-2</v>
      </c>
      <c r="J15" s="1">
        <v>5.9916724999999997E-5</v>
      </c>
      <c r="K15" s="5">
        <v>1.0660453E-6</v>
      </c>
      <c r="L15" s="1">
        <v>1.1742260999999999E-7</v>
      </c>
      <c r="M15" s="1">
        <v>6.3463751999999997E-6</v>
      </c>
      <c r="N15">
        <v>7.3414448000000002E-3</v>
      </c>
      <c r="O15" s="1">
        <v>8.6336537000000004E-5</v>
      </c>
      <c r="P15">
        <v>-0.45425589</v>
      </c>
      <c r="Q15">
        <v>8.1430498999999993E-3</v>
      </c>
      <c r="R15" s="1">
        <v>2.1559914000000002E-8</v>
      </c>
      <c r="S15" s="1">
        <v>3.3111573999999999E-10</v>
      </c>
      <c r="T15">
        <v>9.7780261E-4</v>
      </c>
      <c r="U15" s="1">
        <v>8.6896365000000005E-6</v>
      </c>
      <c r="V15" s="2">
        <v>100</v>
      </c>
    </row>
    <row r="16" spans="1:26" x14ac:dyDescent="0.25">
      <c r="A16" t="s">
        <v>38</v>
      </c>
      <c r="B16" t="s">
        <v>39</v>
      </c>
      <c r="C16">
        <v>3.5253000000000001</v>
      </c>
      <c r="D16" s="1">
        <v>744320520</v>
      </c>
      <c r="E16">
        <v>8766.0332999999991</v>
      </c>
      <c r="F16" s="1">
        <f t="shared" si="0"/>
        <v>2623.9531291560002</v>
      </c>
      <c r="G16" s="1">
        <f t="shared" si="1"/>
        <v>0.74496176113137513</v>
      </c>
      <c r="H16">
        <v>0.12897027999999999</v>
      </c>
      <c r="I16">
        <v>1.4655383000000001E-3</v>
      </c>
      <c r="J16" s="1">
        <v>5.6147843999999998E-5</v>
      </c>
      <c r="K16" s="5">
        <v>3.9150837000000001E-7</v>
      </c>
      <c r="L16" s="1">
        <v>4.6237962000000001E-9</v>
      </c>
      <c r="M16" t="s">
        <v>29</v>
      </c>
      <c r="N16">
        <v>4.9443548E-3</v>
      </c>
      <c r="O16" s="1">
        <v>8.2459037000000006E-5</v>
      </c>
      <c r="P16">
        <v>0.44297072999999998</v>
      </c>
      <c r="Q16">
        <v>1.1748003999999999E-2</v>
      </c>
      <c r="R16" s="1">
        <v>2.1915841000000001E-8</v>
      </c>
      <c r="S16" s="1">
        <v>4.8371113000000005E-10</v>
      </c>
      <c r="T16">
        <v>1.8989781E-4</v>
      </c>
      <c r="U16" s="1">
        <v>8.4699053000000002E-6</v>
      </c>
      <c r="V16" s="2">
        <v>100</v>
      </c>
      <c r="W16" s="3">
        <f>AVERAGE(F12:F16)</f>
        <v>2627.0713204613999</v>
      </c>
      <c r="X16" s="3">
        <f>SQRT(SUMSQ((1/COUNT(F12:F16))*SQRT(SUMSQ(G12:G16)),_xlfn.STDEV.S(F12:F16)))</f>
        <v>2.6893744522405019</v>
      </c>
      <c r="Y16" s="3">
        <f>AVERAGE(J12:J16)</f>
        <v>5.8803855200000001E-5</v>
      </c>
      <c r="Z16" s="3">
        <f>SQRT(SUMSQ((1/COUNT(J12:J16))*SQRT(SUMSQ(K12:K16)),_xlfn.STDEV.S(J12:J16)))</f>
        <v>1.6919825914318268E-6</v>
      </c>
    </row>
    <row r="17" spans="1:26" x14ac:dyDescent="0.25">
      <c r="A17" t="s">
        <v>40</v>
      </c>
      <c r="B17" t="s">
        <v>41</v>
      </c>
      <c r="C17">
        <v>3.5253000000000001</v>
      </c>
      <c r="D17" s="1">
        <v>740114990</v>
      </c>
      <c r="E17">
        <v>9860.2325000000001</v>
      </c>
      <c r="F17" s="1">
        <f t="shared" si="0"/>
        <v>2609.1273742470003</v>
      </c>
      <c r="G17" s="1">
        <f t="shared" si="1"/>
        <v>0.74093081682689588</v>
      </c>
      <c r="H17">
        <v>0.19531372999999999</v>
      </c>
      <c r="I17">
        <v>1.3163622999999999E-2</v>
      </c>
      <c r="J17" s="1">
        <v>5.1339894999999999E-5</v>
      </c>
      <c r="K17" s="4" t="s">
        <v>29</v>
      </c>
      <c r="L17" s="1">
        <v>2.0216855E-6</v>
      </c>
      <c r="M17" s="1">
        <v>2.1640381000000001E-6</v>
      </c>
      <c r="N17">
        <v>7.9512439999999997E-3</v>
      </c>
      <c r="O17">
        <v>1.126325E-4</v>
      </c>
      <c r="P17">
        <v>-0.15145507</v>
      </c>
      <c r="Q17">
        <v>1.433768E-2</v>
      </c>
      <c r="R17" s="1">
        <v>1.7628923000000001E-8</v>
      </c>
      <c r="S17" t="s">
        <v>29</v>
      </c>
      <c r="T17">
        <v>3.1330633999999999E-3</v>
      </c>
      <c r="U17" s="1">
        <v>1.3795707999999999E-5</v>
      </c>
      <c r="V17" s="2">
        <v>150</v>
      </c>
    </row>
    <row r="18" spans="1:26" x14ac:dyDescent="0.25">
      <c r="A18" t="s">
        <v>42</v>
      </c>
      <c r="B18" t="s">
        <v>43</v>
      </c>
      <c r="C18">
        <v>3.5253000000000001</v>
      </c>
      <c r="D18" s="1">
        <v>740504360</v>
      </c>
      <c r="E18">
        <v>9877.6267000000007</v>
      </c>
      <c r="F18" s="1">
        <f t="shared" si="0"/>
        <v>2610.5000203079999</v>
      </c>
      <c r="G18" s="1">
        <f t="shared" si="1"/>
        <v>0.74132263612065774</v>
      </c>
      <c r="H18">
        <v>1.3303646000000001E-2</v>
      </c>
      <c r="I18">
        <v>2.6647535000000002E-4</v>
      </c>
      <c r="J18" s="1">
        <v>3.8230438000000001E-6</v>
      </c>
      <c r="K18" s="4" t="s">
        <v>29</v>
      </c>
      <c r="L18" s="1">
        <v>2.3371470999999999E-14</v>
      </c>
      <c r="M18" t="s">
        <v>29</v>
      </c>
      <c r="N18">
        <v>5.1045604999999999E-3</v>
      </c>
      <c r="O18">
        <v>4.3232786000000002E-4</v>
      </c>
      <c r="P18">
        <v>0.40444922</v>
      </c>
      <c r="Q18">
        <v>5.9677879000000003E-2</v>
      </c>
      <c r="R18" s="1">
        <v>2.3502173E-8</v>
      </c>
      <c r="S18" s="1">
        <v>2.6537368999999998E-9</v>
      </c>
      <c r="T18">
        <v>1.4986881E-3</v>
      </c>
      <c r="U18" s="1">
        <v>6.7088669000000002E-5</v>
      </c>
      <c r="V18" s="2">
        <v>150</v>
      </c>
    </row>
    <row r="19" spans="1:26" x14ac:dyDescent="0.25">
      <c r="A19" t="s">
        <v>44</v>
      </c>
      <c r="B19" t="s">
        <v>45</v>
      </c>
      <c r="C19">
        <v>3.5253000000000001</v>
      </c>
      <c r="D19" s="1">
        <v>741082510</v>
      </c>
      <c r="E19">
        <v>8277.2919999999995</v>
      </c>
      <c r="F19" s="1">
        <f t="shared" si="0"/>
        <v>2612.5381725030002</v>
      </c>
      <c r="G19" s="1">
        <f t="shared" si="1"/>
        <v>0.74165676386026469</v>
      </c>
      <c r="H19">
        <v>0.23487383000000001</v>
      </c>
      <c r="I19">
        <v>1.9529889E-3</v>
      </c>
      <c r="J19" s="1">
        <v>6.0379162000000002E-5</v>
      </c>
      <c r="K19" s="5">
        <v>2.8830703999999998E-7</v>
      </c>
      <c r="L19" s="1">
        <v>1.0771295999999999E-8</v>
      </c>
      <c r="M19" t="s">
        <v>29</v>
      </c>
      <c r="N19">
        <v>9.1369517999999993E-3</v>
      </c>
      <c r="O19" s="1">
        <v>7.0848106000000007E-5</v>
      </c>
      <c r="P19">
        <v>-0.63866791999999994</v>
      </c>
      <c r="Q19">
        <v>7.8097048000000001E-3</v>
      </c>
      <c r="R19" s="1">
        <v>1.8248070999999998E-8</v>
      </c>
      <c r="S19" t="s">
        <v>29</v>
      </c>
      <c r="T19">
        <v>1.3358952E-3</v>
      </c>
      <c r="U19" s="1">
        <v>8.9553532000000003E-6</v>
      </c>
      <c r="V19" s="2">
        <v>150</v>
      </c>
    </row>
    <row r="20" spans="1:26" x14ac:dyDescent="0.25">
      <c r="A20" t="s">
        <v>46</v>
      </c>
      <c r="B20" t="s">
        <v>47</v>
      </c>
      <c r="C20">
        <v>3.5253000000000001</v>
      </c>
      <c r="D20" s="1">
        <v>742159090</v>
      </c>
      <c r="E20">
        <v>7961.9237999999996</v>
      </c>
      <c r="F20" s="1">
        <f t="shared" si="0"/>
        <v>2616.3334399770001</v>
      </c>
      <c r="G20" s="1">
        <f t="shared" si="1"/>
        <v>0.7426896640153362</v>
      </c>
      <c r="H20">
        <v>0.17633127000000001</v>
      </c>
      <c r="I20">
        <v>3.5079823000000003E-2</v>
      </c>
      <c r="J20" s="1">
        <v>5.4757026000000002E-5</v>
      </c>
      <c r="K20" s="5">
        <v>9.5208771999999999E-7</v>
      </c>
      <c r="L20" s="1">
        <v>9.6872470000000006E-8</v>
      </c>
      <c r="M20" s="1">
        <v>5.7314865999999998E-6</v>
      </c>
      <c r="N20">
        <v>7.0059203999999998E-3</v>
      </c>
      <c r="O20" s="1">
        <v>9.5928655000000006E-5</v>
      </c>
      <c r="P20">
        <v>0.41024045999999997</v>
      </c>
      <c r="Q20">
        <v>9.5904836999999993E-3</v>
      </c>
      <c r="R20" s="1">
        <v>2.0403140999999999E-8</v>
      </c>
      <c r="S20" s="1">
        <v>3.6580686000000002E-10</v>
      </c>
      <c r="T20">
        <v>4.4527913E-4</v>
      </c>
      <c r="U20" s="1">
        <v>9.4540564999999992E-6</v>
      </c>
      <c r="V20" s="2">
        <v>150</v>
      </c>
    </row>
    <row r="21" spans="1:26" x14ac:dyDescent="0.25">
      <c r="A21" t="s">
        <v>48</v>
      </c>
      <c r="B21" t="s">
        <v>49</v>
      </c>
      <c r="C21">
        <v>3.5253000000000001</v>
      </c>
      <c r="D21" s="1">
        <v>741131940</v>
      </c>
      <c r="E21">
        <v>8761.2674000000006</v>
      </c>
      <c r="F21" s="1">
        <f t="shared" si="0"/>
        <v>2612.7124280820003</v>
      </c>
      <c r="G21" s="1">
        <f t="shared" si="1"/>
        <v>0.7417752377992517</v>
      </c>
      <c r="H21">
        <v>0.14302039</v>
      </c>
      <c r="I21">
        <v>3.0443010999999999E-2</v>
      </c>
      <c r="J21" s="1">
        <v>5.1261363000000002E-5</v>
      </c>
      <c r="K21" s="5">
        <v>9.9551912999999998E-7</v>
      </c>
      <c r="L21" s="1">
        <v>7.5772977999999999E-8</v>
      </c>
      <c r="M21" s="1">
        <v>6.2906683000000004E-6</v>
      </c>
      <c r="N21">
        <v>6.3546228999999997E-3</v>
      </c>
      <c r="O21" s="1">
        <v>6.8346078999999995E-5</v>
      </c>
      <c r="P21">
        <v>0.12361498999999999</v>
      </c>
      <c r="Q21">
        <v>1.0844573E-2</v>
      </c>
      <c r="R21" s="1">
        <v>1.9813861E-8</v>
      </c>
      <c r="S21" t="s">
        <v>29</v>
      </c>
      <c r="T21">
        <v>8.8694817E-4</v>
      </c>
      <c r="U21" s="1">
        <v>9.4763696999999994E-6</v>
      </c>
      <c r="V21" s="2">
        <v>150</v>
      </c>
      <c r="W21" s="3">
        <f>AVERAGE(F17:F21)</f>
        <v>2612.2422870234</v>
      </c>
      <c r="X21" s="3">
        <f>SQRT(SUMSQ((1/COUNT(F17:F21))*SQRT(SUMSQ(G17:G21)),_xlfn.STDEV.S(F17:F21)))</f>
        <v>2.7488340247028669</v>
      </c>
      <c r="Y21" s="3">
        <f>AVERAGE(J19:J21)</f>
        <v>5.5465850333333333E-5</v>
      </c>
      <c r="Z21" s="3">
        <f>SQRT(SUMSQ((1/COUNT(J19:J21))*SQRT(SUMSQ(K19:K21)),_xlfn.STDEV.S(J19:J21)))</f>
        <v>4.6239010434766885E-6</v>
      </c>
    </row>
    <row r="22" spans="1:26" x14ac:dyDescent="0.25">
      <c r="A22" t="s">
        <v>50</v>
      </c>
      <c r="B22" t="s">
        <v>51</v>
      </c>
      <c r="C22">
        <v>3.5253000000000001</v>
      </c>
      <c r="D22" s="1">
        <v>738049310</v>
      </c>
      <c r="E22">
        <v>8536.6630999999998</v>
      </c>
      <c r="F22" s="1">
        <f t="shared" si="0"/>
        <v>2601.8452325430003</v>
      </c>
      <c r="G22" s="1">
        <f t="shared" si="1"/>
        <v>0.73866260957845642</v>
      </c>
      <c r="H22">
        <v>1.5655022000000001E-2</v>
      </c>
      <c r="I22">
        <v>2.8322960000000001E-4</v>
      </c>
      <c r="J22" s="1">
        <v>4.0175290000000002E-6</v>
      </c>
      <c r="K22" s="4" t="s">
        <v>29</v>
      </c>
      <c r="L22" s="1">
        <v>3.9914782000000001E-14</v>
      </c>
      <c r="M22" t="s">
        <v>29</v>
      </c>
      <c r="N22">
        <v>5.3242656999999997E-3</v>
      </c>
      <c r="O22">
        <v>4.4688148000000003E-4</v>
      </c>
      <c r="P22">
        <v>-0.32022100999999997</v>
      </c>
      <c r="Q22">
        <v>5.8687758E-2</v>
      </c>
      <c r="R22" s="1">
        <v>2.4380645000000001E-8</v>
      </c>
      <c r="S22" s="1">
        <v>2.7198472999999998E-9</v>
      </c>
      <c r="T22">
        <v>1.6889886E-3</v>
      </c>
      <c r="U22" s="1">
        <v>6.9022146000000004E-5</v>
      </c>
      <c r="V22" s="2">
        <v>200</v>
      </c>
    </row>
    <row r="23" spans="1:26" x14ac:dyDescent="0.25">
      <c r="A23" t="s">
        <v>52</v>
      </c>
      <c r="B23" t="s">
        <v>53</v>
      </c>
      <c r="C23">
        <v>3.5253000000000001</v>
      </c>
      <c r="D23" s="1">
        <v>738946450</v>
      </c>
      <c r="E23">
        <v>11501.09</v>
      </c>
      <c r="F23" s="1">
        <f t="shared" si="0"/>
        <v>2605.0079201849999</v>
      </c>
      <c r="G23" s="1">
        <f t="shared" si="1"/>
        <v>0.74005792757912847</v>
      </c>
      <c r="H23">
        <v>1.1236856999999999E-2</v>
      </c>
      <c r="I23">
        <v>2.4729128999999999E-4</v>
      </c>
      <c r="J23" s="1">
        <v>3.2265387000000001E-6</v>
      </c>
      <c r="K23" s="4" t="s">
        <v>29</v>
      </c>
      <c r="L23" s="1">
        <v>2.3370243999999999E-14</v>
      </c>
      <c r="M23" t="s">
        <v>29</v>
      </c>
      <c r="N23">
        <v>5.0113935E-3</v>
      </c>
      <c r="O23">
        <v>4.3851784999999999E-4</v>
      </c>
      <c r="P23">
        <v>0.44560054999999998</v>
      </c>
      <c r="Q23">
        <v>6.1743276999999999E-2</v>
      </c>
      <c r="R23" s="1">
        <v>2.1426843E-8</v>
      </c>
      <c r="S23" s="1">
        <v>2.4812150999999999E-9</v>
      </c>
      <c r="T23">
        <v>1.3810204999999999E-3</v>
      </c>
      <c r="U23" s="1">
        <v>6.8819597000000006E-5</v>
      </c>
      <c r="V23" s="2">
        <v>200</v>
      </c>
    </row>
    <row r="24" spans="1:26" x14ac:dyDescent="0.25">
      <c r="A24" t="s">
        <v>54</v>
      </c>
      <c r="B24" t="s">
        <v>55</v>
      </c>
      <c r="C24">
        <v>3.5253000000000001</v>
      </c>
      <c r="D24" s="1">
        <v>736512050</v>
      </c>
      <c r="E24">
        <v>10187.950999999999</v>
      </c>
      <c r="F24" s="1">
        <f t="shared" si="0"/>
        <v>2596.4259298649999</v>
      </c>
      <c r="G24" s="1">
        <f t="shared" si="1"/>
        <v>0.73738723134107942</v>
      </c>
      <c r="H24">
        <v>1.2019188E-2</v>
      </c>
      <c r="I24">
        <v>2.3403623E-4</v>
      </c>
      <c r="J24" s="1">
        <v>3.4859592999999999E-6</v>
      </c>
      <c r="K24" s="4" t="s">
        <v>29</v>
      </c>
      <c r="L24" s="1">
        <v>2.3370204E-14</v>
      </c>
      <c r="M24" t="s">
        <v>29</v>
      </c>
      <c r="N24">
        <v>4.2671627000000004E-3</v>
      </c>
      <c r="O24">
        <v>3.8150952999999998E-4</v>
      </c>
      <c r="P24">
        <v>-5.1404859000000001E-3</v>
      </c>
      <c r="Q24">
        <v>6.2789944E-2</v>
      </c>
      <c r="R24" s="1">
        <v>2.3992645000000001E-8</v>
      </c>
      <c r="S24" s="1">
        <v>2.8520717999999998E-9</v>
      </c>
      <c r="T24">
        <v>1.3858550000000001E-3</v>
      </c>
      <c r="U24" s="1">
        <v>6.2120883000000004E-5</v>
      </c>
      <c r="V24" s="2">
        <v>200</v>
      </c>
    </row>
    <row r="25" spans="1:26" x14ac:dyDescent="0.25">
      <c r="A25" t="s">
        <v>56</v>
      </c>
      <c r="B25" t="s">
        <v>57</v>
      </c>
      <c r="C25">
        <v>3.5253000000000001</v>
      </c>
      <c r="D25" s="1">
        <v>737164290</v>
      </c>
      <c r="E25">
        <v>11204.95</v>
      </c>
      <c r="F25" s="1">
        <f t="shared" si="0"/>
        <v>2598.725271537</v>
      </c>
      <c r="G25" s="1">
        <f t="shared" si="1"/>
        <v>0.73822185314472077</v>
      </c>
      <c r="H25">
        <v>1.4939244000000001E-2</v>
      </c>
      <c r="I25">
        <v>2.6166695000000002E-4</v>
      </c>
      <c r="J25" s="1">
        <v>4.1119707999999997E-6</v>
      </c>
      <c r="K25" s="4" t="s">
        <v>29</v>
      </c>
      <c r="L25" s="1">
        <v>2.3370909E-14</v>
      </c>
      <c r="M25" t="s">
        <v>29</v>
      </c>
      <c r="N25">
        <v>4.7299799000000003E-3</v>
      </c>
      <c r="O25">
        <v>4.2911826000000003E-4</v>
      </c>
      <c r="P25">
        <v>-0.50247322000000005</v>
      </c>
      <c r="Q25">
        <v>6.3577800000000004E-2</v>
      </c>
      <c r="R25" s="1">
        <v>2.2958826000000001E-8</v>
      </c>
      <c r="S25" s="1">
        <v>2.7477722000000002E-9</v>
      </c>
      <c r="T25">
        <v>1.5925832999999999E-3</v>
      </c>
      <c r="U25" s="1">
        <v>6.2723235999999994E-5</v>
      </c>
      <c r="V25" s="2">
        <v>200</v>
      </c>
    </row>
    <row r="26" spans="1:26" x14ac:dyDescent="0.25">
      <c r="A26" t="s">
        <v>58</v>
      </c>
      <c r="B26" t="s">
        <v>59</v>
      </c>
      <c r="C26">
        <v>3.5253000000000001</v>
      </c>
      <c r="D26" s="1">
        <v>738071080</v>
      </c>
      <c r="E26">
        <v>10140.938</v>
      </c>
      <c r="F26" s="1">
        <f t="shared" si="0"/>
        <v>2601.9219783239996</v>
      </c>
      <c r="G26" s="1">
        <f t="shared" si="1"/>
        <v>0.73893637805746482</v>
      </c>
      <c r="H26">
        <v>0.17577439</v>
      </c>
      <c r="I26">
        <v>4.8878767999999996E-4</v>
      </c>
      <c r="J26" s="1">
        <v>5.9414772999999999E-5</v>
      </c>
      <c r="K26" s="4" t="s">
        <v>29</v>
      </c>
      <c r="L26" s="1">
        <v>1.6554343000000001E-9</v>
      </c>
      <c r="M26" t="s">
        <v>29</v>
      </c>
      <c r="N26">
        <v>7.1087891000000004E-3</v>
      </c>
      <c r="O26" s="1">
        <v>7.6933475999999999E-5</v>
      </c>
      <c r="P26">
        <v>-0.12925009000000001</v>
      </c>
      <c r="Q26">
        <v>1.0916639000000001E-2</v>
      </c>
      <c r="R26" s="1">
        <v>1.7134988E-8</v>
      </c>
      <c r="S26" t="s">
        <v>29</v>
      </c>
      <c r="T26">
        <v>2.4552378000000001E-3</v>
      </c>
      <c r="U26" s="1">
        <v>9.0727346999999996E-6</v>
      </c>
      <c r="V26" s="2">
        <v>200</v>
      </c>
      <c r="W26" s="3">
        <f>AVERAGE(F22:F26)</f>
        <v>2600.7852664908</v>
      </c>
      <c r="X26" s="3">
        <f>SQRT(SUMSQ((1/COUNT(F22:F26))*SQRT(SUMSQ(G22:G26)),_xlfn.STDEV.S(F22:F26)))</f>
        <v>3.3139979075885653</v>
      </c>
      <c r="Y26" s="6">
        <f>AVERAGE(J22:J26)</f>
        <v>1.485135416E-5</v>
      </c>
      <c r="Z26" s="6">
        <f>SQRT(SUMSQ((1/COUNT(J22:J26))*SQRT(SUMSQ(K22:K26)),_xlfn.STDEV.S(J22:J26)))</f>
        <v>2.4914418295750602E-5</v>
      </c>
    </row>
    <row r="27" spans="1:26" x14ac:dyDescent="0.25">
      <c r="A27" t="s">
        <v>62</v>
      </c>
      <c r="B27" t="s">
        <v>63</v>
      </c>
      <c r="C27">
        <v>3.5253000000000001</v>
      </c>
      <c r="D27" s="1">
        <v>735923820</v>
      </c>
      <c r="E27">
        <v>10897.221</v>
      </c>
      <c r="F27" s="1">
        <f t="shared" si="0"/>
        <v>2594.3522426459999</v>
      </c>
      <c r="G27" s="1">
        <f t="shared" si="1"/>
        <v>0.73692581433929083</v>
      </c>
      <c r="H27">
        <v>1.0568413E-2</v>
      </c>
      <c r="I27">
        <v>2.2159837999999999E-4</v>
      </c>
      <c r="J27" s="1">
        <v>3.6724094E-6</v>
      </c>
      <c r="K27" s="4" t="s">
        <v>29</v>
      </c>
      <c r="L27" s="1">
        <v>2.2214749000000001E-14</v>
      </c>
      <c r="M27" t="s">
        <v>29</v>
      </c>
      <c r="N27">
        <v>4.5564333E-3</v>
      </c>
      <c r="O27">
        <v>3.8599438999999998E-4</v>
      </c>
      <c r="P27">
        <v>0.37723189000000001</v>
      </c>
      <c r="Q27">
        <v>5.9642589000000003E-2</v>
      </c>
      <c r="R27" s="1">
        <v>2.1571402000000001E-8</v>
      </c>
      <c r="S27" s="1">
        <v>2.4092698999999999E-9</v>
      </c>
      <c r="T27">
        <v>1.2620045999999999E-3</v>
      </c>
      <c r="U27" s="1">
        <v>5.7039668000000001E-5</v>
      </c>
      <c r="V27" s="2">
        <v>250</v>
      </c>
    </row>
    <row r="28" spans="1:26" x14ac:dyDescent="0.25">
      <c r="A28" t="s">
        <v>60</v>
      </c>
      <c r="B28" t="s">
        <v>61</v>
      </c>
      <c r="C28">
        <v>3.5253000000000001</v>
      </c>
      <c r="D28" s="1">
        <v>734200700</v>
      </c>
      <c r="E28">
        <v>10560.016</v>
      </c>
      <c r="F28" s="1">
        <f>D28*C28*0.000001</f>
        <v>2588.2777277099999</v>
      </c>
      <c r="G28" s="1">
        <f>SQRT(SUMSQ((C28*0.000001*E28),(D28*0.000000001)))</f>
        <v>0.73514388667619035</v>
      </c>
      <c r="H28">
        <v>0.25391593000000001</v>
      </c>
      <c r="I28">
        <v>5.0885739999999999E-2</v>
      </c>
      <c r="J28" s="1">
        <v>6.1238335000000002E-5</v>
      </c>
      <c r="K28" s="5">
        <v>9.9592948000000007E-7</v>
      </c>
      <c r="L28" s="1">
        <v>2.1535364000000001E-6</v>
      </c>
      <c r="M28" s="1">
        <v>5.1756842999999996E-6</v>
      </c>
      <c r="N28">
        <v>8.9392750999999996E-3</v>
      </c>
      <c r="O28" s="1">
        <v>7.6675287999999995E-5</v>
      </c>
      <c r="P28">
        <v>-5.3846156999999999E-2</v>
      </c>
      <c r="Q28">
        <v>8.5750522000000006E-3</v>
      </c>
      <c r="R28" s="1">
        <v>1.7121279000000001E-8</v>
      </c>
      <c r="S28" t="s">
        <v>29</v>
      </c>
      <c r="T28">
        <v>2.7524568999999998E-3</v>
      </c>
      <c r="U28" s="1">
        <v>9.3356518999999998E-6</v>
      </c>
      <c r="V28" s="2">
        <v>250</v>
      </c>
    </row>
    <row r="29" spans="1:26" x14ac:dyDescent="0.25">
      <c r="A29" t="s">
        <v>64</v>
      </c>
      <c r="B29" t="s">
        <v>65</v>
      </c>
      <c r="C29">
        <v>3.5253000000000001</v>
      </c>
      <c r="D29" s="1">
        <v>736689850</v>
      </c>
      <c r="E29">
        <v>10364.156000000001</v>
      </c>
      <c r="F29" s="1">
        <f t="shared" si="0"/>
        <v>2597.0527282049998</v>
      </c>
      <c r="G29" s="1">
        <f t="shared" si="1"/>
        <v>0.73759532933850247</v>
      </c>
      <c r="H29">
        <v>0.20269872999999999</v>
      </c>
      <c r="I29">
        <v>4.4939633999999999E-2</v>
      </c>
      <c r="J29" s="1">
        <v>5.9011782E-5</v>
      </c>
      <c r="K29" s="5">
        <v>1.0225214000000001E-6</v>
      </c>
      <c r="L29" s="1">
        <v>1.5533287E-8</v>
      </c>
      <c r="M29" s="1">
        <v>6.2966892999999999E-6</v>
      </c>
      <c r="N29">
        <v>7.8132237E-3</v>
      </c>
      <c r="O29" s="1">
        <v>7.1183714000000006E-5</v>
      </c>
      <c r="P29">
        <v>-0.17335575</v>
      </c>
      <c r="Q29">
        <v>9.1959563000000005E-3</v>
      </c>
      <c r="R29" s="1">
        <v>1.7366156999999999E-8</v>
      </c>
      <c r="S29" t="s">
        <v>29</v>
      </c>
      <c r="T29">
        <v>1.9275715000000001E-3</v>
      </c>
      <c r="U29" s="1">
        <v>8.7819242000000003E-6</v>
      </c>
      <c r="V29" s="2">
        <v>250</v>
      </c>
    </row>
    <row r="30" spans="1:26" x14ac:dyDescent="0.25">
      <c r="A30" t="s">
        <v>66</v>
      </c>
      <c r="B30" t="s">
        <v>67</v>
      </c>
      <c r="C30">
        <v>3.5253000000000001</v>
      </c>
      <c r="D30" s="1">
        <v>735891230</v>
      </c>
      <c r="E30">
        <v>9568.0655999999999</v>
      </c>
      <c r="F30" s="1">
        <f t="shared" si="0"/>
        <v>2594.2373531189996</v>
      </c>
      <c r="G30" s="1">
        <f t="shared" si="1"/>
        <v>0.73666385525622602</v>
      </c>
      <c r="H30">
        <v>0.18013594999999999</v>
      </c>
      <c r="I30">
        <v>1.44305E-3</v>
      </c>
      <c r="J30" s="1">
        <v>5.6136454999999997E-5</v>
      </c>
      <c r="K30" s="5">
        <v>2.7601917000000001E-7</v>
      </c>
      <c r="L30" s="1">
        <v>6.0680701999999996E-11</v>
      </c>
      <c r="M30" t="s">
        <v>29</v>
      </c>
      <c r="N30">
        <v>7.2521479000000003E-3</v>
      </c>
      <c r="O30" s="1">
        <v>6.5607074999999996E-5</v>
      </c>
      <c r="P30">
        <v>0.29293592000000002</v>
      </c>
      <c r="Q30">
        <v>9.0847949000000001E-3</v>
      </c>
      <c r="R30" s="1">
        <v>1.808142E-8</v>
      </c>
      <c r="S30" t="s">
        <v>29</v>
      </c>
      <c r="T30">
        <v>2.2928734000000001E-3</v>
      </c>
      <c r="U30" s="1">
        <v>8.3469982999999992E-6</v>
      </c>
      <c r="V30" s="2">
        <v>250</v>
      </c>
    </row>
    <row r="31" spans="1:26" x14ac:dyDescent="0.25">
      <c r="A31" t="s">
        <v>68</v>
      </c>
      <c r="B31" t="s">
        <v>69</v>
      </c>
      <c r="C31">
        <v>3.5253000000000001</v>
      </c>
      <c r="D31" s="1">
        <v>736795960</v>
      </c>
      <c r="E31">
        <v>9173.2153999999991</v>
      </c>
      <c r="F31" s="1">
        <f t="shared" si="0"/>
        <v>2597.4267977879999</v>
      </c>
      <c r="G31" s="1">
        <f t="shared" si="1"/>
        <v>0.73750529127845255</v>
      </c>
      <c r="H31">
        <v>0.20744639000000001</v>
      </c>
      <c r="I31">
        <v>4.7451498000000002E-2</v>
      </c>
      <c r="J31" s="1">
        <v>6.3278542999999998E-5</v>
      </c>
      <c r="K31" s="5">
        <v>1.1520584E-6</v>
      </c>
      <c r="L31" s="1">
        <v>1.8366531E-6</v>
      </c>
      <c r="M31" s="1">
        <v>5.8891713E-6</v>
      </c>
      <c r="N31">
        <v>6.9424316999999996E-3</v>
      </c>
      <c r="O31" s="1">
        <v>6.3925965000000002E-5</v>
      </c>
      <c r="P31">
        <v>0.30930426</v>
      </c>
      <c r="Q31">
        <v>9.1990582000000005E-3</v>
      </c>
      <c r="R31" s="1">
        <v>1.8511059999999999E-8</v>
      </c>
      <c r="S31" t="s">
        <v>29</v>
      </c>
      <c r="T31">
        <v>2.332087E-3</v>
      </c>
      <c r="U31" s="1">
        <v>8.2929948999999998E-6</v>
      </c>
      <c r="V31" s="2">
        <v>250</v>
      </c>
      <c r="W31" s="3">
        <f>AVERAGE(F27:F31)</f>
        <v>2594.2693698935996</v>
      </c>
      <c r="X31" s="3">
        <f>SQRT(SUMSQ((1/COUNT(F27:F31))*SQRT(SUMSQ(G27:G31)),_xlfn.STDEV.S(F27:F31)))</f>
        <v>3.6762196731572963</v>
      </c>
      <c r="Y31" s="3">
        <f>AVERAGE(J28:J31)</f>
        <v>5.9916278749999998E-5</v>
      </c>
      <c r="Z31" s="3">
        <f>SQRT(SUMSQ((1/COUNT(J28:J31))*SQRT(SUMSQ(K28:K31)),_xlfn.STDEV.S(J28:J31)))</f>
        <v>3.0985477818733067E-6</v>
      </c>
    </row>
    <row r="32" spans="1:26" x14ac:dyDescent="0.25">
      <c r="A32" t="s">
        <v>70</v>
      </c>
      <c r="B32" t="s">
        <v>71</v>
      </c>
      <c r="C32">
        <v>3.5253000000000001</v>
      </c>
      <c r="D32" s="1">
        <v>730829300</v>
      </c>
      <c r="E32">
        <v>12744.370999999999</v>
      </c>
      <c r="F32" s="1">
        <f t="shared" si="0"/>
        <v>2576.3925312899996</v>
      </c>
      <c r="G32" s="1">
        <f t="shared" si="1"/>
        <v>0.7322089638614464</v>
      </c>
      <c r="H32">
        <v>0.23834071000000001</v>
      </c>
      <c r="I32">
        <v>3.5953336000000002E-2</v>
      </c>
      <c r="J32" s="1">
        <v>5.7227851999999997E-5</v>
      </c>
      <c r="K32" s="5">
        <v>8.0273464000000004E-7</v>
      </c>
      <c r="L32" s="1">
        <v>3.4428819000000001E-6</v>
      </c>
      <c r="M32" s="1">
        <v>3.7638451999999999E-6</v>
      </c>
      <c r="N32">
        <v>8.5704383000000002E-3</v>
      </c>
      <c r="O32" s="1">
        <v>7.2374833000000001E-5</v>
      </c>
      <c r="P32">
        <v>0.8073304</v>
      </c>
      <c r="Q32">
        <v>8.4115449999999994E-3</v>
      </c>
      <c r="R32" s="1">
        <v>1.7184549E-8</v>
      </c>
      <c r="S32" t="s">
        <v>29</v>
      </c>
      <c r="T32">
        <v>2.0329242999999999E-3</v>
      </c>
      <c r="U32" s="1">
        <v>8.9623644000000004E-6</v>
      </c>
      <c r="V32" s="2">
        <v>300</v>
      </c>
    </row>
    <row r="33" spans="1:26" x14ac:dyDescent="0.25">
      <c r="A33" t="s">
        <v>72</v>
      </c>
      <c r="B33" t="s">
        <v>73</v>
      </c>
      <c r="C33">
        <v>3.5253000000000001</v>
      </c>
      <c r="D33" s="1">
        <v>732946590</v>
      </c>
      <c r="E33">
        <v>10921.439</v>
      </c>
      <c r="F33" s="1">
        <f t="shared" si="0"/>
        <v>2583.856613727</v>
      </c>
      <c r="G33" s="1">
        <f t="shared" si="1"/>
        <v>0.73395712249440259</v>
      </c>
      <c r="H33">
        <v>0.1745575</v>
      </c>
      <c r="I33">
        <v>4.1284851000000002E-4</v>
      </c>
      <c r="J33" s="1">
        <v>5.2666069000000002E-5</v>
      </c>
      <c r="K33" s="4" t="s">
        <v>29</v>
      </c>
      <c r="L33" s="1">
        <v>3.0633255999999998E-9</v>
      </c>
      <c r="M33" t="s">
        <v>29</v>
      </c>
      <c r="N33">
        <v>8.5419811000000002E-3</v>
      </c>
      <c r="O33" s="1">
        <v>8.2634514000000001E-5</v>
      </c>
      <c r="P33">
        <v>0.32263546999999998</v>
      </c>
      <c r="Q33">
        <v>9.7289330000000004E-3</v>
      </c>
      <c r="R33" s="1">
        <v>1.6451162999999999E-8</v>
      </c>
      <c r="S33" t="s">
        <v>29</v>
      </c>
      <c r="T33">
        <v>2.9231063000000001E-3</v>
      </c>
      <c r="U33" s="1">
        <v>9.5081662000000001E-6</v>
      </c>
      <c r="V33" s="2">
        <v>300</v>
      </c>
    </row>
    <row r="34" spans="1:26" x14ac:dyDescent="0.25">
      <c r="A34" t="s">
        <v>74</v>
      </c>
      <c r="B34" t="s">
        <v>75</v>
      </c>
      <c r="C34">
        <v>3.5253000000000001</v>
      </c>
      <c r="D34" s="1">
        <v>733503000</v>
      </c>
      <c r="E34">
        <v>11630.406999999999</v>
      </c>
      <c r="F34" s="1">
        <f t="shared" si="0"/>
        <v>2585.8181258999998</v>
      </c>
      <c r="G34" s="1">
        <f t="shared" si="1"/>
        <v>0.73464801521600542</v>
      </c>
      <c r="H34">
        <v>0.12742338</v>
      </c>
      <c r="I34">
        <v>3.9378241000000001E-4</v>
      </c>
      <c r="J34" s="1">
        <v>5.1185505E-5</v>
      </c>
      <c r="K34" s="4" t="s">
        <v>29</v>
      </c>
      <c r="L34" s="1">
        <v>4.4748294000000003E-12</v>
      </c>
      <c r="M34" t="s">
        <v>29</v>
      </c>
      <c r="N34">
        <v>6.5410444000000003E-3</v>
      </c>
      <c r="O34" s="1">
        <v>8.2387375000000002E-5</v>
      </c>
      <c r="P34">
        <v>0.47646641000000001</v>
      </c>
      <c r="Q34">
        <v>1.2714987000000001E-2</v>
      </c>
      <c r="R34" s="1">
        <v>1.6378981000000001E-8</v>
      </c>
      <c r="S34" t="s">
        <v>29</v>
      </c>
      <c r="T34">
        <v>2.3792524999999998E-3</v>
      </c>
      <c r="U34" s="1">
        <v>9.4736410000000007E-6</v>
      </c>
      <c r="V34" s="2">
        <v>300</v>
      </c>
    </row>
    <row r="35" spans="1:26" x14ac:dyDescent="0.25">
      <c r="A35" t="s">
        <v>76</v>
      </c>
      <c r="B35" t="s">
        <v>77</v>
      </c>
      <c r="C35">
        <v>3.5253000000000001</v>
      </c>
      <c r="D35" s="1">
        <v>732971710</v>
      </c>
      <c r="E35">
        <v>9010.1391000000003</v>
      </c>
      <c r="F35" s="1">
        <f t="shared" si="0"/>
        <v>2583.945169263</v>
      </c>
      <c r="G35" s="1">
        <f t="shared" si="1"/>
        <v>0.73365962407303997</v>
      </c>
      <c r="H35">
        <v>0.17745394</v>
      </c>
      <c r="I35">
        <v>1.3733316000000001E-2</v>
      </c>
      <c r="J35" s="1">
        <v>5.903122E-5</v>
      </c>
      <c r="K35" s="4" t="s">
        <v>29</v>
      </c>
      <c r="L35" s="1">
        <v>4.1763161999999996E-6</v>
      </c>
      <c r="M35" s="1">
        <v>2.1668456999999999E-6</v>
      </c>
      <c r="N35">
        <v>6.1007222999999999E-3</v>
      </c>
      <c r="O35">
        <v>1.0037873E-4</v>
      </c>
      <c r="P35">
        <v>0.27414893000000001</v>
      </c>
      <c r="Q35">
        <v>1.6267495E-2</v>
      </c>
      <c r="R35" s="1">
        <v>1.6073749000000002E-8</v>
      </c>
      <c r="S35" t="s">
        <v>29</v>
      </c>
      <c r="T35">
        <v>2.1122835000000001E-3</v>
      </c>
      <c r="U35" s="1">
        <v>1.1426731999999999E-5</v>
      </c>
      <c r="V35" s="2">
        <v>300</v>
      </c>
    </row>
    <row r="36" spans="1:26" x14ac:dyDescent="0.25">
      <c r="A36" t="s">
        <v>78</v>
      </c>
      <c r="B36" t="s">
        <v>79</v>
      </c>
      <c r="C36">
        <v>3.5253000000000001</v>
      </c>
      <c r="D36" s="1">
        <v>731635980</v>
      </c>
      <c r="E36">
        <v>11718.123</v>
      </c>
      <c r="F36" s="1">
        <f t="shared" si="0"/>
        <v>2579.2363202940001</v>
      </c>
      <c r="G36" s="1">
        <f t="shared" si="1"/>
        <v>0.7328012793294878</v>
      </c>
      <c r="H36">
        <v>1.423868E-2</v>
      </c>
      <c r="I36">
        <v>2.7080289000000002E-4</v>
      </c>
      <c r="J36" s="1">
        <v>4.0479443E-6</v>
      </c>
      <c r="K36" s="4" t="s">
        <v>29</v>
      </c>
      <c r="L36" s="1">
        <v>2.3370882000000001E-14</v>
      </c>
      <c r="M36" t="s">
        <v>29</v>
      </c>
      <c r="N36">
        <v>5.2258184000000003E-3</v>
      </c>
      <c r="O36">
        <v>4.5032968000000001E-4</v>
      </c>
      <c r="P36">
        <v>0.35465203000000001</v>
      </c>
      <c r="Q36">
        <v>6.0477907999999997E-2</v>
      </c>
      <c r="R36" s="1">
        <v>2.2425594999999998E-8</v>
      </c>
      <c r="S36" s="1">
        <v>2.5624130000000002E-9</v>
      </c>
      <c r="T36">
        <v>1.5581691999999999E-3</v>
      </c>
      <c r="U36" s="1">
        <v>6.5856261999999998E-5</v>
      </c>
      <c r="V36" s="2">
        <v>300</v>
      </c>
      <c r="W36" s="3">
        <f>AVERAGE(F32:F36)</f>
        <v>2581.8497520947994</v>
      </c>
      <c r="X36" s="3">
        <f>SQRT(SUMSQ((1/COUNT(F32:F36))*SQRT(SUMSQ(G32:G36)),_xlfn.STDEV.S(F32:F36)))</f>
        <v>3.9117741387222313</v>
      </c>
      <c r="Y36" s="3">
        <f>AVERAGE(J32)</f>
        <v>5.7227851999999997E-5</v>
      </c>
      <c r="Z36" s="3" t="e">
        <f>SQRT(SUMSQ((1/COUNT(J32))*SQRT(SUMSQ(K32)),_xlfn.STDEV.S(J32)))</f>
        <v>#DIV/0!</v>
      </c>
    </row>
    <row r="37" spans="1:26" x14ac:dyDescent="0.25">
      <c r="A37" t="s">
        <v>80</v>
      </c>
      <c r="B37" t="s">
        <v>81</v>
      </c>
      <c r="C37">
        <v>3.5253000000000001</v>
      </c>
      <c r="D37" s="1">
        <v>730327370</v>
      </c>
      <c r="E37">
        <v>10481.918</v>
      </c>
      <c r="F37" s="1">
        <f t="shared" si="0"/>
        <v>2574.6230774609999</v>
      </c>
      <c r="G37" s="1">
        <f t="shared" si="1"/>
        <v>0.73126158841626232</v>
      </c>
      <c r="H37">
        <v>0.17622317000000001</v>
      </c>
      <c r="I37">
        <v>1.3968054E-3</v>
      </c>
      <c r="J37" s="1">
        <v>5.2969988000000003E-5</v>
      </c>
      <c r="K37" s="5">
        <v>2.6634409999999998E-7</v>
      </c>
      <c r="L37" s="1">
        <v>1.1411971999999999E-8</v>
      </c>
      <c r="M37" t="s">
        <v>29</v>
      </c>
      <c r="N37">
        <v>6.1227258000000001E-3</v>
      </c>
      <c r="O37" s="1">
        <v>8.8332282000000005E-5</v>
      </c>
      <c r="P37">
        <v>0.65682145999999997</v>
      </c>
      <c r="Q37">
        <v>1.0134840000000001E-2</v>
      </c>
      <c r="R37" s="1">
        <v>2.207588E-8</v>
      </c>
      <c r="S37" s="1">
        <v>4.2133539E-10</v>
      </c>
      <c r="T37">
        <v>1.4904406E-3</v>
      </c>
      <c r="U37" s="1">
        <v>9.1370719999999994E-6</v>
      </c>
      <c r="V37" s="2">
        <v>350</v>
      </c>
    </row>
    <row r="38" spans="1:26" x14ac:dyDescent="0.25">
      <c r="A38" t="s">
        <v>82</v>
      </c>
      <c r="B38" t="s">
        <v>83</v>
      </c>
      <c r="C38">
        <v>3.5253000000000001</v>
      </c>
      <c r="D38" s="1">
        <v>732618350</v>
      </c>
      <c r="E38">
        <v>9040.0951999999997</v>
      </c>
      <c r="F38" s="1">
        <f t="shared" si="0"/>
        <v>2582.6994692550002</v>
      </c>
      <c r="G38" s="1">
        <f t="shared" si="1"/>
        <v>0.73331117743574536</v>
      </c>
      <c r="H38">
        <v>0.1773515</v>
      </c>
      <c r="I38">
        <v>3.2559322000000002E-2</v>
      </c>
      <c r="J38" s="1">
        <v>5.4252997000000002E-5</v>
      </c>
      <c r="K38" s="5">
        <v>8.9350964000000003E-7</v>
      </c>
      <c r="L38" s="1">
        <v>1.7025174000000001E-8</v>
      </c>
      <c r="M38" s="1">
        <v>5.2998542999999997E-6</v>
      </c>
      <c r="N38">
        <v>7.3145765000000003E-3</v>
      </c>
      <c r="O38" s="1">
        <v>9.5403594000000006E-5</v>
      </c>
      <c r="P38">
        <v>0.72729840999999995</v>
      </c>
      <c r="Q38">
        <v>9.0567601999999997E-3</v>
      </c>
      <c r="R38" s="1">
        <v>2.0553093999999999E-8</v>
      </c>
      <c r="S38" s="1">
        <v>3.5138254000000002E-10</v>
      </c>
      <c r="T38">
        <v>2.3725211999999999E-3</v>
      </c>
      <c r="U38" s="1">
        <v>9.4613135000000006E-6</v>
      </c>
      <c r="V38" s="2">
        <v>350</v>
      </c>
    </row>
    <row r="39" spans="1:26" x14ac:dyDescent="0.25">
      <c r="A39" t="s">
        <v>84</v>
      </c>
      <c r="B39" t="s">
        <v>85</v>
      </c>
      <c r="C39">
        <v>3.5253000000000001</v>
      </c>
      <c r="D39" s="1">
        <v>731052810</v>
      </c>
      <c r="E39">
        <v>9767.2891</v>
      </c>
      <c r="F39" s="1">
        <f t="shared" si="0"/>
        <v>2577.1804710929996</v>
      </c>
      <c r="G39" s="1">
        <f t="shared" si="1"/>
        <v>0.73186324994674912</v>
      </c>
      <c r="H39">
        <v>0.20685295000000001</v>
      </c>
      <c r="I39">
        <v>3.8875537000000002E-2</v>
      </c>
      <c r="J39" s="1">
        <v>5.6370701000000002E-5</v>
      </c>
      <c r="K39" s="5">
        <v>9.3268586000000004E-7</v>
      </c>
      <c r="L39" s="1">
        <v>1.5081142000000001E-6</v>
      </c>
      <c r="M39" s="1">
        <v>5.0983350999999998E-6</v>
      </c>
      <c r="N39">
        <v>7.9950921000000001E-3</v>
      </c>
      <c r="O39" s="1">
        <v>7.3599823000000003E-5</v>
      </c>
      <c r="P39">
        <v>0.51101459999999999</v>
      </c>
      <c r="Q39">
        <v>9.2097137999999999E-3</v>
      </c>
      <c r="R39" s="1">
        <v>1.8526918000000001E-8</v>
      </c>
      <c r="S39" t="s">
        <v>29</v>
      </c>
      <c r="T39">
        <v>2.0863053000000002E-3</v>
      </c>
      <c r="U39" s="1">
        <v>9.6384674000000005E-6</v>
      </c>
      <c r="V39" s="2">
        <v>350</v>
      </c>
    </row>
    <row r="40" spans="1:26" x14ac:dyDescent="0.25">
      <c r="A40" t="s">
        <v>86</v>
      </c>
      <c r="B40" t="s">
        <v>87</v>
      </c>
      <c r="C40">
        <v>3.5253000000000001</v>
      </c>
      <c r="D40" s="1">
        <v>731805580</v>
      </c>
      <c r="E40">
        <v>11112.044</v>
      </c>
      <c r="F40" s="1">
        <f t="shared" si="0"/>
        <v>2579.8342111740003</v>
      </c>
      <c r="G40" s="1">
        <f t="shared" si="1"/>
        <v>0.73285329600660476</v>
      </c>
      <c r="H40">
        <v>0.19573587000000001</v>
      </c>
      <c r="I40">
        <v>1.4946609E-3</v>
      </c>
      <c r="J40" s="1">
        <v>5.4851815999999999E-5</v>
      </c>
      <c r="K40" s="5">
        <v>2.6056260000000001E-7</v>
      </c>
      <c r="L40" s="1">
        <v>3.0095177000000001E-10</v>
      </c>
      <c r="M40" t="s">
        <v>29</v>
      </c>
      <c r="N40">
        <v>7.0088722000000003E-3</v>
      </c>
      <c r="O40" s="1">
        <v>6.7332982000000005E-5</v>
      </c>
      <c r="P40">
        <v>0.31565686999999998</v>
      </c>
      <c r="Q40">
        <v>9.6244429000000003E-3</v>
      </c>
      <c r="R40" s="1">
        <v>1.9550957E-8</v>
      </c>
      <c r="S40" t="s">
        <v>29</v>
      </c>
      <c r="T40">
        <v>1.8708889999999999E-3</v>
      </c>
      <c r="U40" s="1">
        <v>9.0897266999999994E-6</v>
      </c>
      <c r="V40" s="2">
        <v>350</v>
      </c>
    </row>
    <row r="41" spans="1:26" x14ac:dyDescent="0.25">
      <c r="A41" t="s">
        <v>88</v>
      </c>
      <c r="B41" t="s">
        <v>89</v>
      </c>
      <c r="C41">
        <v>3.5253000000000001</v>
      </c>
      <c r="D41" s="1">
        <v>728831770</v>
      </c>
      <c r="E41">
        <v>11773.489</v>
      </c>
      <c r="F41" s="1">
        <f t="shared" si="0"/>
        <v>2569.3506387809998</v>
      </c>
      <c r="G41" s="1">
        <f t="shared" si="1"/>
        <v>0.73001261680274965</v>
      </c>
      <c r="H41">
        <v>0.15146498</v>
      </c>
      <c r="I41">
        <v>3.8054301000000002E-4</v>
      </c>
      <c r="J41" s="1">
        <v>5.1545098999999999E-5</v>
      </c>
      <c r="K41" s="4" t="s">
        <v>29</v>
      </c>
      <c r="L41" s="1">
        <v>4.4136381000000003E-9</v>
      </c>
      <c r="M41" t="s">
        <v>29</v>
      </c>
      <c r="N41">
        <v>7.7858025000000003E-3</v>
      </c>
      <c r="O41" s="1">
        <v>7.8966729000000003E-5</v>
      </c>
      <c r="P41">
        <v>0.69221551000000003</v>
      </c>
      <c r="Q41">
        <v>1.0253036E-2</v>
      </c>
      <c r="R41" s="1">
        <v>1.6316062999999999E-8</v>
      </c>
      <c r="S41" t="s">
        <v>29</v>
      </c>
      <c r="T41">
        <v>2.5313816999999999E-3</v>
      </c>
      <c r="U41" s="1">
        <v>9.0571032999999998E-6</v>
      </c>
      <c r="V41" s="2">
        <v>350</v>
      </c>
      <c r="W41" s="3">
        <f>AVERAGE(F37:F41)</f>
        <v>2576.7375735527999</v>
      </c>
      <c r="X41" s="3">
        <f>SQRT(SUMSQ((1/COUNT(F37:F41))*SQRT(SUMSQ(G37:G41)),_xlfn.STDEV.S(F37:F41)))</f>
        <v>5.1184938945611176</v>
      </c>
      <c r="Y41" s="3">
        <f>AVERAGE(J37:J40)</f>
        <v>5.46113755E-5</v>
      </c>
      <c r="Z41" s="3">
        <f>SQRT(SUMSQ((1/COUNT(J37:J40))*SQRT(SUMSQ(K37:K40)),_xlfn.STDEV.S(J37:J40)))</f>
        <v>1.4507993349182632E-6</v>
      </c>
    </row>
    <row r="42" spans="1:26" x14ac:dyDescent="0.25">
      <c r="A42" t="s">
        <v>90</v>
      </c>
      <c r="B42" t="s">
        <v>91</v>
      </c>
      <c r="C42">
        <v>3.5253000000000001</v>
      </c>
      <c r="D42" s="1">
        <v>728834420</v>
      </c>
      <c r="E42">
        <v>8403.7175999999999</v>
      </c>
      <c r="F42" s="1">
        <f t="shared" si="0"/>
        <v>2569.3599808260001</v>
      </c>
      <c r="G42" s="1">
        <f t="shared" si="1"/>
        <v>0.72943628198232868</v>
      </c>
      <c r="H42">
        <v>0.18534254</v>
      </c>
      <c r="I42">
        <v>1.4272093999999999E-3</v>
      </c>
      <c r="J42" s="1">
        <v>5.2329781000000003E-5</v>
      </c>
      <c r="K42" s="5">
        <v>2.5455630999999998E-7</v>
      </c>
      <c r="L42" s="1">
        <v>2.2629902999999999E-9</v>
      </c>
      <c r="M42" t="s">
        <v>29</v>
      </c>
      <c r="N42">
        <v>9.4064700000000001E-3</v>
      </c>
      <c r="O42" s="1">
        <v>7.3065870999999995E-5</v>
      </c>
      <c r="P42">
        <v>0.11651079</v>
      </c>
      <c r="Q42">
        <v>7.8145547999999999E-3</v>
      </c>
      <c r="R42" s="1">
        <v>1.8052072000000002E-8</v>
      </c>
      <c r="S42" t="s">
        <v>29</v>
      </c>
      <c r="T42">
        <v>9.0764782000000001E-4</v>
      </c>
      <c r="U42" s="1">
        <v>9.2832080999999996E-6</v>
      </c>
      <c r="V42" s="2">
        <v>400</v>
      </c>
    </row>
    <row r="43" spans="1:26" x14ac:dyDescent="0.25">
      <c r="A43" t="s">
        <v>92</v>
      </c>
      <c r="B43" t="s">
        <v>93</v>
      </c>
      <c r="C43">
        <v>3.5253000000000001</v>
      </c>
      <c r="D43" s="1">
        <v>729259840</v>
      </c>
      <c r="E43">
        <v>7307.0829000000003</v>
      </c>
      <c r="F43" s="1">
        <f t="shared" si="0"/>
        <v>2570.8597139520002</v>
      </c>
      <c r="G43" s="1">
        <f t="shared" si="1"/>
        <v>0.72971465264616842</v>
      </c>
      <c r="H43">
        <v>0.19596448999999999</v>
      </c>
      <c r="I43">
        <v>3.0228029E-2</v>
      </c>
      <c r="J43" s="1">
        <v>5.1137875000000002E-5</v>
      </c>
      <c r="K43" s="5">
        <v>7.2620100999999999E-7</v>
      </c>
      <c r="L43" s="1">
        <v>3.7868267E-7</v>
      </c>
      <c r="M43" s="1">
        <v>4.5156384E-6</v>
      </c>
      <c r="N43">
        <v>9.4688462000000004E-3</v>
      </c>
      <c r="O43" s="1">
        <v>7.0256801999999993E-5</v>
      </c>
      <c r="P43">
        <v>0.17774053000000001</v>
      </c>
      <c r="Q43">
        <v>7.4396840000000002E-3</v>
      </c>
      <c r="R43" s="1">
        <v>1.916032E-8</v>
      </c>
      <c r="S43" t="s">
        <v>29</v>
      </c>
      <c r="T43">
        <v>1.1471158E-3</v>
      </c>
      <c r="U43" s="1">
        <v>9.4716892999999992E-6</v>
      </c>
      <c r="V43" s="2">
        <v>400</v>
      </c>
    </row>
    <row r="44" spans="1:26" x14ac:dyDescent="0.25">
      <c r="A44" t="s">
        <v>94</v>
      </c>
      <c r="B44" t="s">
        <v>95</v>
      </c>
      <c r="C44">
        <v>3.5253000000000001</v>
      </c>
      <c r="D44" s="1">
        <v>730447830</v>
      </c>
      <c r="E44">
        <v>8234.1728000000003</v>
      </c>
      <c r="F44" s="1">
        <f t="shared" si="0"/>
        <v>2575.047735099</v>
      </c>
      <c r="G44" s="1">
        <f t="shared" si="1"/>
        <v>0.73102438607431253</v>
      </c>
      <c r="H44">
        <v>0.19570646999999999</v>
      </c>
      <c r="I44">
        <v>1.4407091999999999E-3</v>
      </c>
      <c r="J44" s="1">
        <v>5.3473158E-5</v>
      </c>
      <c r="K44" s="5">
        <v>2.4846301999999999E-7</v>
      </c>
      <c r="L44" s="1">
        <v>1.1030953E-9</v>
      </c>
      <c r="M44" t="s">
        <v>29</v>
      </c>
      <c r="N44">
        <v>9.3008453000000008E-3</v>
      </c>
      <c r="O44" s="1">
        <v>7.0704751999999996E-5</v>
      </c>
      <c r="P44">
        <v>0.54947089999999998</v>
      </c>
      <c r="Q44">
        <v>7.6494240999999998E-3</v>
      </c>
      <c r="R44" s="1">
        <v>1.8652402E-8</v>
      </c>
      <c r="S44" t="s">
        <v>29</v>
      </c>
      <c r="T44">
        <v>1.2118716E-3</v>
      </c>
      <c r="U44" s="1">
        <v>9.2491250999999992E-6</v>
      </c>
      <c r="V44" s="2">
        <v>400</v>
      </c>
    </row>
    <row r="45" spans="1:26" x14ac:dyDescent="0.25">
      <c r="A45" t="s">
        <v>96</v>
      </c>
      <c r="B45" t="s">
        <v>97</v>
      </c>
      <c r="C45">
        <v>3.5253000000000001</v>
      </c>
      <c r="D45" s="1">
        <v>729569130</v>
      </c>
      <c r="E45">
        <v>7520.9609</v>
      </c>
      <c r="F45" s="1">
        <f t="shared" si="0"/>
        <v>2571.9500539889996</v>
      </c>
      <c r="G45" s="1">
        <f t="shared" si="1"/>
        <v>0.73005074394765301</v>
      </c>
      <c r="H45">
        <v>0.19981632999999999</v>
      </c>
      <c r="I45">
        <v>1.4364682000000001E-3</v>
      </c>
      <c r="J45" s="1">
        <v>5.1677318999999999E-5</v>
      </c>
      <c r="K45" s="5">
        <v>2.3374978999999999E-7</v>
      </c>
      <c r="L45" s="1">
        <v>1.8570302999999999E-10</v>
      </c>
      <c r="M45" t="s">
        <v>29</v>
      </c>
      <c r="N45">
        <v>1.0354537E-2</v>
      </c>
      <c r="O45" s="1">
        <v>7.2137465999999999E-5</v>
      </c>
      <c r="P45">
        <v>8.0774452999999996E-2</v>
      </c>
      <c r="Q45">
        <v>7.0492508000000002E-3</v>
      </c>
      <c r="R45" s="1">
        <v>1.8425431E-8</v>
      </c>
      <c r="S45" t="s">
        <v>29</v>
      </c>
      <c r="T45">
        <v>1.7792254999999999E-3</v>
      </c>
      <c r="U45" s="1">
        <v>9.2982404999999993E-6</v>
      </c>
      <c r="V45" s="2">
        <v>400</v>
      </c>
    </row>
    <row r="46" spans="1:26" x14ac:dyDescent="0.25">
      <c r="A46" t="s">
        <v>98</v>
      </c>
      <c r="B46" t="s">
        <v>99</v>
      </c>
      <c r="C46">
        <v>3.5253000000000001</v>
      </c>
      <c r="D46" s="1">
        <v>728775160</v>
      </c>
      <c r="E46">
        <v>8685.2777999999998</v>
      </c>
      <c r="F46" s="1">
        <f t="shared" si="0"/>
        <v>2569.1510715479999</v>
      </c>
      <c r="G46" s="1">
        <f t="shared" si="1"/>
        <v>0.7294180616122129</v>
      </c>
      <c r="H46">
        <v>0.18625654</v>
      </c>
      <c r="I46">
        <v>1.3667603E-3</v>
      </c>
      <c r="J46" s="1">
        <v>4.9469350000000001E-5</v>
      </c>
      <c r="K46" s="5">
        <v>2.3160451000000001E-7</v>
      </c>
      <c r="L46" s="1">
        <v>1.2829413E-8</v>
      </c>
      <c r="M46" t="s">
        <v>29</v>
      </c>
      <c r="N46">
        <v>9.0532970999999997E-3</v>
      </c>
      <c r="O46" s="1">
        <v>7.1024689000000001E-5</v>
      </c>
      <c r="P46">
        <v>-0.52649363000000005</v>
      </c>
      <c r="Q46">
        <v>7.9249786000000003E-3</v>
      </c>
      <c r="R46" s="1">
        <v>1.9155054999999999E-8</v>
      </c>
      <c r="S46" t="s">
        <v>29</v>
      </c>
      <c r="T46">
        <v>2.2959362999999998E-3</v>
      </c>
      <c r="U46" s="1">
        <v>9.4009661000000006E-6</v>
      </c>
      <c r="V46" s="2">
        <v>400</v>
      </c>
      <c r="W46" s="3">
        <f>AVERAGE(F42:F46)</f>
        <v>2571.2737110827998</v>
      </c>
      <c r="X46" s="3">
        <f>SQRT(SUMSQ((1/COUNT(F42:F46))*SQRT(SUMSQ(G42:G46)),_xlfn.STDEV.S(F42:F46)))</f>
        <v>2.4221008376346105</v>
      </c>
      <c r="Y46" s="3">
        <f>AVERAGE(J42:J46)</f>
        <v>5.1617496600000004E-5</v>
      </c>
      <c r="Z46" s="3">
        <f>SQRT(SUMSQ((1/COUNT(J42:J46))*SQRT(SUMSQ(K42:K46)),_xlfn.STDEV.S(J42:J46)))</f>
        <v>1.4933960091821356E-6</v>
      </c>
    </row>
    <row r="47" spans="1:26" x14ac:dyDescent="0.25">
      <c r="A47" t="s">
        <v>102</v>
      </c>
      <c r="B47" t="s">
        <v>103</v>
      </c>
      <c r="C47">
        <v>3.5253000000000001</v>
      </c>
      <c r="D47" s="1">
        <v>728738990</v>
      </c>
      <c r="E47">
        <v>8237.8891000000003</v>
      </c>
      <c r="F47" s="1">
        <f>D47*C47*0.000001</f>
        <v>2569.0235614469998</v>
      </c>
      <c r="G47" s="1">
        <f>SQRT(SUMSQ((C47*0.000001*E47),(D47*0.000000001)))</f>
        <v>0.72931741854660437</v>
      </c>
      <c r="H47">
        <v>0.14470812</v>
      </c>
      <c r="I47">
        <v>4.3258628999999997E-4</v>
      </c>
      <c r="J47" s="1">
        <v>4.906483E-5</v>
      </c>
      <c r="K47" s="4" t="s">
        <v>29</v>
      </c>
      <c r="L47" s="1">
        <v>1.0558766E-8</v>
      </c>
      <c r="M47" t="s">
        <v>29</v>
      </c>
      <c r="N47">
        <v>7.3664057999999998E-3</v>
      </c>
      <c r="O47">
        <v>1.0971368E-4</v>
      </c>
      <c r="P47">
        <v>-0.20270611999999999</v>
      </c>
      <c r="Q47">
        <v>1.0428992E-2</v>
      </c>
      <c r="R47" s="1">
        <v>2.0999604999999999E-8</v>
      </c>
      <c r="S47" s="1">
        <v>4.0725390000000002E-10</v>
      </c>
      <c r="T47">
        <v>2.1958404999999999E-3</v>
      </c>
      <c r="U47" s="1">
        <v>1.043285E-5</v>
      </c>
      <c r="V47" s="2">
        <v>450</v>
      </c>
    </row>
    <row r="48" spans="1:26" x14ac:dyDescent="0.25">
      <c r="A48" t="s">
        <v>106</v>
      </c>
      <c r="B48" t="s">
        <v>107</v>
      </c>
      <c r="C48">
        <v>3.5253000000000001</v>
      </c>
      <c r="D48" s="1">
        <v>728319530</v>
      </c>
      <c r="E48">
        <v>9749.5156000000006</v>
      </c>
      <c r="F48" s="1">
        <f>D48*C48*0.000001</f>
        <v>2567.5448391089999</v>
      </c>
      <c r="G48" s="1">
        <f>SQRT(SUMSQ((C48*0.000001*E48),(D48*0.000000001)))</f>
        <v>0.72913005179782253</v>
      </c>
      <c r="H48">
        <v>0.16301890999999999</v>
      </c>
      <c r="I48">
        <v>9.1139437E-3</v>
      </c>
      <c r="J48" s="1">
        <v>4.8618298000000003E-5</v>
      </c>
      <c r="K48" s="4" t="s">
        <v>29</v>
      </c>
      <c r="L48" s="1">
        <v>1.9120985000000001E-8</v>
      </c>
      <c r="M48" s="1">
        <v>1.9501077000000002E-6</v>
      </c>
      <c r="N48">
        <v>7.0656130999999997E-3</v>
      </c>
      <c r="O48">
        <v>1.0836307E-4</v>
      </c>
      <c r="P48">
        <v>2.5776563999999998E-2</v>
      </c>
      <c r="Q48">
        <v>1.0722715000000001E-2</v>
      </c>
      <c r="R48" s="1">
        <v>2.1143714999999999E-8</v>
      </c>
      <c r="S48" s="1">
        <v>4.2172011999999998E-10</v>
      </c>
      <c r="T48">
        <v>2.2519682000000001E-3</v>
      </c>
      <c r="U48" s="1">
        <v>1.0525236000000001E-5</v>
      </c>
      <c r="V48" s="2">
        <v>450</v>
      </c>
    </row>
    <row r="49" spans="1:26" x14ac:dyDescent="0.25">
      <c r="A49" t="s">
        <v>100</v>
      </c>
      <c r="B49" t="s">
        <v>101</v>
      </c>
      <c r="C49">
        <v>3.5253000000000001</v>
      </c>
      <c r="D49" s="1">
        <v>728150390</v>
      </c>
      <c r="E49">
        <v>7518.2516999999998</v>
      </c>
      <c r="F49" s="1">
        <f t="shared" si="0"/>
        <v>2566.9485698670001</v>
      </c>
      <c r="G49" s="1">
        <f t="shared" si="1"/>
        <v>0.72863259423934434</v>
      </c>
      <c r="H49">
        <v>0.19673762</v>
      </c>
      <c r="I49">
        <v>1.4724609E-3</v>
      </c>
      <c r="J49" s="1">
        <v>5.2690628999999999E-5</v>
      </c>
      <c r="K49" s="5">
        <v>2.5090019E-7</v>
      </c>
      <c r="L49" s="1">
        <v>5.0008234E-12</v>
      </c>
      <c r="M49" t="s">
        <v>29</v>
      </c>
      <c r="N49">
        <v>8.6909316999999996E-3</v>
      </c>
      <c r="O49" s="1">
        <v>9.8040054000000004E-5</v>
      </c>
      <c r="P49">
        <v>0.53789494000000004</v>
      </c>
      <c r="Q49">
        <v>7.8979496000000007E-3</v>
      </c>
      <c r="R49" s="1">
        <v>2.0925099999999999E-8</v>
      </c>
      <c r="S49" s="1">
        <v>3.1034047000000001E-10</v>
      </c>
      <c r="T49">
        <v>2.2515615000000002E-3</v>
      </c>
      <c r="U49" s="1">
        <v>9.7393682999999992E-6</v>
      </c>
      <c r="V49" s="2">
        <v>450</v>
      </c>
    </row>
    <row r="50" spans="1:26" x14ac:dyDescent="0.25">
      <c r="A50" t="s">
        <v>104</v>
      </c>
      <c r="B50" t="s">
        <v>105</v>
      </c>
      <c r="C50">
        <v>3.5253000000000001</v>
      </c>
      <c r="D50" s="1">
        <v>722924100</v>
      </c>
      <c r="E50">
        <v>8378.7489999999998</v>
      </c>
      <c r="F50" s="1">
        <f t="shared" si="0"/>
        <v>2548.5243297299999</v>
      </c>
      <c r="G50" s="1">
        <f t="shared" si="1"/>
        <v>0.72352727965294572</v>
      </c>
      <c r="H50">
        <v>0.21195122999999999</v>
      </c>
      <c r="I50">
        <v>3.8848252999999999E-2</v>
      </c>
      <c r="J50" s="1">
        <v>5.1779229E-5</v>
      </c>
      <c r="K50" s="5">
        <v>8.2499469999999998E-7</v>
      </c>
      <c r="L50" s="1">
        <v>1.7229203E-8</v>
      </c>
      <c r="M50" s="1">
        <v>5.4493746000000001E-6</v>
      </c>
      <c r="N50">
        <v>9.1150871000000005E-3</v>
      </c>
      <c r="O50">
        <v>1.1061695E-4</v>
      </c>
      <c r="P50">
        <v>-0.10806101</v>
      </c>
      <c r="Q50">
        <v>8.4788252999999994E-3</v>
      </c>
      <c r="R50" s="1">
        <v>2.0253121000000002E-8</v>
      </c>
      <c r="S50" s="1">
        <v>3.1770470999999999E-10</v>
      </c>
      <c r="T50">
        <v>2.0408834E-3</v>
      </c>
      <c r="U50" s="1">
        <v>1.0686400999999999E-5</v>
      </c>
      <c r="V50" s="2">
        <v>450</v>
      </c>
    </row>
    <row r="51" spans="1:26" x14ac:dyDescent="0.25">
      <c r="A51" t="s">
        <v>108</v>
      </c>
      <c r="B51" t="s">
        <v>109</v>
      </c>
      <c r="C51">
        <v>3.5253000000000001</v>
      </c>
      <c r="D51" s="1">
        <v>729690390</v>
      </c>
      <c r="E51">
        <v>6822.9323999999997</v>
      </c>
      <c r="F51" s="1">
        <f t="shared" si="0"/>
        <v>2572.377531867</v>
      </c>
      <c r="G51" s="1">
        <f t="shared" si="1"/>
        <v>0.73008671160851346</v>
      </c>
      <c r="H51">
        <v>0.18125531</v>
      </c>
      <c r="I51">
        <v>3.2564629999999997E-2</v>
      </c>
      <c r="J51" s="1">
        <v>5.0064375E-5</v>
      </c>
      <c r="K51" s="5">
        <v>8.2277681000000003E-7</v>
      </c>
      <c r="L51" s="1">
        <v>5.2871780000000001E-8</v>
      </c>
      <c r="M51" s="1">
        <v>5.3738503E-6</v>
      </c>
      <c r="N51">
        <v>8.4569521999999994E-3</v>
      </c>
      <c r="O51" s="1">
        <v>9.8965429000000006E-5</v>
      </c>
      <c r="P51">
        <v>0.20297671</v>
      </c>
      <c r="Q51">
        <v>8.1945045999999994E-3</v>
      </c>
      <c r="R51" s="1">
        <v>2.2232414E-8</v>
      </c>
      <c r="S51" s="1">
        <v>3.4114978000000001E-10</v>
      </c>
      <c r="T51">
        <v>1.8827293E-3</v>
      </c>
      <c r="U51" s="1">
        <v>1.0345273E-5</v>
      </c>
      <c r="V51" s="2">
        <v>450</v>
      </c>
      <c r="W51" s="3">
        <f>AVERAGE(F49:F51)</f>
        <v>2562.6168104879998</v>
      </c>
      <c r="X51" s="3">
        <f>SQRT(SUMSQ((1/COUNT(F49:F51))*SQRT(SUMSQ(G49:G51)),_xlfn.STDEV.S(F49:F51)))</f>
        <v>12.509728132786538</v>
      </c>
      <c r="Y51" s="3">
        <f>AVERAGE(J49:J51)</f>
        <v>5.1511411E-5</v>
      </c>
      <c r="Z51" s="3">
        <f>SQRT(SUMSQ((1/COUNT(J49:J51))*SQRT(SUMSQ(K49:K51)),_xlfn.STDEV.S(J49:J51)))</f>
        <v>1.3913784232508383E-6</v>
      </c>
    </row>
    <row r="52" spans="1:26" x14ac:dyDescent="0.25">
      <c r="A52" t="s">
        <v>112</v>
      </c>
      <c r="B52" t="s">
        <v>113</v>
      </c>
      <c r="C52">
        <v>3.5253000000000001</v>
      </c>
      <c r="D52" s="1">
        <v>724787400</v>
      </c>
      <c r="E52">
        <v>6095.0254999999997</v>
      </c>
      <c r="F52" s="1">
        <f>D52*C52*0.000001</f>
        <v>2555.0930212200001</v>
      </c>
      <c r="G52" s="1">
        <f>SQRT(SUMSQ((C52*0.000001*E52),(D52*0.000000001)))</f>
        <v>0.72510582502774446</v>
      </c>
      <c r="H52">
        <v>9.7784564000000004E-2</v>
      </c>
      <c r="I52">
        <v>3.103073E-4</v>
      </c>
      <c r="J52" s="1">
        <v>3.9187526999999998E-5</v>
      </c>
      <c r="K52" s="4" t="s">
        <v>29</v>
      </c>
      <c r="L52" s="1">
        <v>1.3324371E-11</v>
      </c>
      <c r="M52" t="s">
        <v>29</v>
      </c>
      <c r="N52">
        <v>7.7379392000000002E-3</v>
      </c>
      <c r="O52">
        <v>1.1103856E-4</v>
      </c>
      <c r="P52">
        <v>1.3972043999999999</v>
      </c>
      <c r="Q52">
        <v>1.0152727E-2</v>
      </c>
      <c r="R52" s="1">
        <v>2.1239587000000001E-8</v>
      </c>
      <c r="S52" s="1">
        <v>4.0467340000000001E-10</v>
      </c>
      <c r="T52">
        <v>2.358742E-3</v>
      </c>
      <c r="U52" s="1">
        <v>1.1040484E-5</v>
      </c>
      <c r="V52" s="2">
        <v>500</v>
      </c>
    </row>
    <row r="53" spans="1:26" x14ac:dyDescent="0.25">
      <c r="A53" t="s">
        <v>110</v>
      </c>
      <c r="B53" t="s">
        <v>111</v>
      </c>
      <c r="C53">
        <v>3.5253000000000001</v>
      </c>
      <c r="D53" s="1">
        <v>724327740</v>
      </c>
      <c r="E53">
        <v>6824.6998999999996</v>
      </c>
      <c r="F53" s="1">
        <f t="shared" si="0"/>
        <v>2553.4725818219999</v>
      </c>
      <c r="G53" s="1">
        <f t="shared" si="1"/>
        <v>0.72472720103967192</v>
      </c>
      <c r="H53">
        <v>0.18007577</v>
      </c>
      <c r="I53">
        <v>1.3444789E-3</v>
      </c>
      <c r="J53" s="1">
        <v>5.0002417999999997E-5</v>
      </c>
      <c r="K53" s="5">
        <v>2.4461963999999999E-7</v>
      </c>
      <c r="L53" s="1">
        <v>6.3756978999999998E-13</v>
      </c>
      <c r="M53" t="s">
        <v>29</v>
      </c>
      <c r="N53">
        <v>9.7148019000000002E-3</v>
      </c>
      <c r="O53">
        <v>1.0146338E-4</v>
      </c>
      <c r="P53">
        <v>0.67335884000000001</v>
      </c>
      <c r="Q53">
        <v>7.3200147000000004E-3</v>
      </c>
      <c r="R53" s="1">
        <v>2.0338452999999999E-8</v>
      </c>
      <c r="S53" s="1">
        <v>2.7862819E-10</v>
      </c>
      <c r="T53">
        <v>2.1038786000000002E-3</v>
      </c>
      <c r="U53" s="1">
        <v>9.9119700000000006E-6</v>
      </c>
      <c r="V53" s="2">
        <v>500</v>
      </c>
    </row>
    <row r="54" spans="1:26" x14ac:dyDescent="0.25">
      <c r="A54" t="s">
        <v>114</v>
      </c>
      <c r="B54" t="s">
        <v>115</v>
      </c>
      <c r="C54">
        <v>3.5253000000000001</v>
      </c>
      <c r="D54" s="1">
        <v>723848260</v>
      </c>
      <c r="E54">
        <v>5602.4822999999997</v>
      </c>
      <c r="F54" s="1">
        <f t="shared" si="0"/>
        <v>2551.7822709780003</v>
      </c>
      <c r="G54" s="1">
        <f t="shared" si="1"/>
        <v>0.72411765827376062</v>
      </c>
      <c r="H54">
        <v>0.15926779999999999</v>
      </c>
      <c r="I54">
        <v>2.4296406E-2</v>
      </c>
      <c r="J54" s="1">
        <v>4.6287941E-5</v>
      </c>
      <c r="K54" s="5">
        <v>7.3449049999999997E-7</v>
      </c>
      <c r="L54" s="1">
        <v>1.2512606000000001E-7</v>
      </c>
      <c r="M54" s="1">
        <v>4.6152287999999997E-6</v>
      </c>
      <c r="N54">
        <v>6.2478951999999999E-3</v>
      </c>
      <c r="O54" s="1">
        <v>8.7036480000000005E-5</v>
      </c>
      <c r="P54">
        <v>1.1783414000000001</v>
      </c>
      <c r="Q54">
        <v>9.7155164000000006E-3</v>
      </c>
      <c r="R54" s="1">
        <v>2.8417877000000001E-8</v>
      </c>
      <c r="S54" s="1">
        <v>5.3347929999999999E-10</v>
      </c>
      <c r="T54">
        <v>1.5221474000000001E-3</v>
      </c>
      <c r="U54" s="1">
        <v>1.0985514999999999E-5</v>
      </c>
      <c r="V54" s="2">
        <v>500</v>
      </c>
    </row>
    <row r="55" spans="1:26" x14ac:dyDescent="0.25">
      <c r="A55" t="s">
        <v>116</v>
      </c>
      <c r="B55" t="s">
        <v>117</v>
      </c>
      <c r="C55">
        <v>3.5253000000000001</v>
      </c>
      <c r="D55" s="1">
        <v>726718580</v>
      </c>
      <c r="E55">
        <v>6333.7519000000002</v>
      </c>
      <c r="F55" s="1">
        <f t="shared" si="0"/>
        <v>2561.9010100739997</v>
      </c>
      <c r="G55" s="1">
        <f t="shared" si="1"/>
        <v>0.72706151794256613</v>
      </c>
      <c r="H55">
        <v>0.14691297</v>
      </c>
      <c r="I55">
        <v>1.2679721000000001E-3</v>
      </c>
      <c r="J55" s="1">
        <v>4.9488104999999998E-5</v>
      </c>
      <c r="K55" s="5">
        <v>2.8163125E-7</v>
      </c>
      <c r="L55" s="1">
        <v>6.4714054999999997E-11</v>
      </c>
      <c r="M55" t="s">
        <v>29</v>
      </c>
      <c r="N55">
        <v>9.1020693999999992E-3</v>
      </c>
      <c r="O55" s="1">
        <v>7.0298328999999997E-5</v>
      </c>
      <c r="P55">
        <v>0.89897497000000004</v>
      </c>
      <c r="Q55">
        <v>7.7998397000000001E-3</v>
      </c>
      <c r="R55" s="1">
        <v>1.9464749999999999E-8</v>
      </c>
      <c r="S55" t="s">
        <v>29</v>
      </c>
      <c r="T55">
        <v>1.8619700999999999E-3</v>
      </c>
      <c r="U55" s="1">
        <v>9.5626558000000005E-6</v>
      </c>
      <c r="V55" s="2">
        <v>500</v>
      </c>
    </row>
    <row r="56" spans="1:26" x14ac:dyDescent="0.25">
      <c r="A56" t="s">
        <v>118</v>
      </c>
      <c r="B56" t="s">
        <v>119</v>
      </c>
      <c r="C56">
        <v>3.5253000000000001</v>
      </c>
      <c r="D56" s="1">
        <v>725984140</v>
      </c>
      <c r="E56">
        <v>5695.6207999999997</v>
      </c>
      <c r="F56" s="1">
        <f t="shared" si="0"/>
        <v>2559.3118887420001</v>
      </c>
      <c r="G56" s="1">
        <f t="shared" si="1"/>
        <v>0.72626174938297439</v>
      </c>
      <c r="H56">
        <v>0.17075367</v>
      </c>
      <c r="I56">
        <v>2.6111239000000001E-2</v>
      </c>
      <c r="J56" s="1">
        <v>4.8379464000000001E-5</v>
      </c>
      <c r="K56" s="5">
        <v>7.2522640000000001E-7</v>
      </c>
      <c r="L56" s="1">
        <v>1.1244095999999999E-7</v>
      </c>
      <c r="M56" s="1">
        <v>4.5817335999999996E-6</v>
      </c>
      <c r="N56">
        <v>1.0463284999999999E-2</v>
      </c>
      <c r="O56" s="1">
        <v>9.9839153999999999E-5</v>
      </c>
      <c r="P56">
        <v>0.77718206999999995</v>
      </c>
      <c r="Q56">
        <v>6.6688134999999997E-3</v>
      </c>
      <c r="R56" s="1">
        <v>2.0594974999999999E-8</v>
      </c>
      <c r="S56" s="1">
        <v>2.5737400999999999E-10</v>
      </c>
      <c r="T56">
        <v>1.6343944999999999E-3</v>
      </c>
      <c r="U56" s="1">
        <v>9.9894551999999999E-6</v>
      </c>
      <c r="V56" s="2">
        <v>500</v>
      </c>
      <c r="W56" s="3">
        <f>AVERAGE(F53:F56)</f>
        <v>2556.6169379040002</v>
      </c>
      <c r="X56" s="3">
        <f>SQRT(SUMSQ((1/COUNT(F53:F56))*SQRT(SUMSQ(G53:G56)),_xlfn.STDEV.S(F53:F56)))</f>
        <v>4.7902667858021157</v>
      </c>
      <c r="Y56" s="3">
        <f>AVERAGE(J53:J56)</f>
        <v>4.8539481999999996E-5</v>
      </c>
      <c r="Z56" s="3">
        <f>SQRT(SUMSQ((1/COUNT(J53:J56))*SQRT(SUMSQ(K53:K56)),_xlfn.STDEV.S(J53:J56)))</f>
        <v>1.6694280033702928E-6</v>
      </c>
    </row>
    <row r="57" spans="1:26" x14ac:dyDescent="0.25">
      <c r="A57" t="s">
        <v>126</v>
      </c>
      <c r="B57" t="s">
        <v>127</v>
      </c>
      <c r="C57">
        <v>3.5253000000000001</v>
      </c>
      <c r="D57" s="1">
        <v>723273280</v>
      </c>
      <c r="E57">
        <v>5150.3608000000004</v>
      </c>
      <c r="F57" s="1">
        <f>D57*C57*0.000001</f>
        <v>2549.7552939840002</v>
      </c>
      <c r="G57" s="1">
        <f>SQRT(SUMSQ((C57*0.000001*E57),(D57*0.000000001)))</f>
        <v>0.72350113924207338</v>
      </c>
      <c r="H57">
        <v>0.13752502</v>
      </c>
      <c r="I57">
        <v>6.5661039000000001E-3</v>
      </c>
      <c r="J57" s="1">
        <v>4.3791763000000002E-5</v>
      </c>
      <c r="K57" s="4" t="s">
        <v>29</v>
      </c>
      <c r="L57" s="1">
        <v>1.3930043E-6</v>
      </c>
      <c r="M57" s="1">
        <v>1.6487456E-6</v>
      </c>
      <c r="N57">
        <v>6.5037686999999999E-3</v>
      </c>
      <c r="O57" s="1">
        <v>8.9937201999999995E-5</v>
      </c>
      <c r="P57">
        <v>0.63039096999999999</v>
      </c>
      <c r="Q57">
        <v>9.6325652999999997E-3</v>
      </c>
      <c r="R57" s="1">
        <v>2.8118136000000001E-8</v>
      </c>
      <c r="S57" s="1">
        <v>5.2236577E-10</v>
      </c>
      <c r="T57">
        <v>2.3657270000000002E-3</v>
      </c>
      <c r="U57" s="1">
        <v>1.0861507E-5</v>
      </c>
      <c r="V57" s="2">
        <v>550</v>
      </c>
    </row>
    <row r="58" spans="1:26" x14ac:dyDescent="0.25">
      <c r="A58" t="s">
        <v>120</v>
      </c>
      <c r="B58" t="s">
        <v>121</v>
      </c>
      <c r="C58">
        <v>3.5253000000000001</v>
      </c>
      <c r="D58" s="1">
        <v>726209870</v>
      </c>
      <c r="E58">
        <v>5114.8609999999999</v>
      </c>
      <c r="F58" s="1">
        <f t="shared" si="0"/>
        <v>2560.1076547109997</v>
      </c>
      <c r="G58" s="1">
        <f t="shared" si="1"/>
        <v>0.72643369096841848</v>
      </c>
      <c r="H58">
        <v>9.4895214000000006E-2</v>
      </c>
      <c r="I58">
        <v>1.3027937999999999E-2</v>
      </c>
      <c r="J58" s="1">
        <v>4.0575421999999998E-5</v>
      </c>
      <c r="K58" s="5">
        <v>7.7329120000000002E-7</v>
      </c>
      <c r="L58" s="1">
        <v>4.8221361E-6</v>
      </c>
      <c r="M58" s="1">
        <v>3.6147637000000001E-6</v>
      </c>
      <c r="N58">
        <v>4.8794418999999999E-3</v>
      </c>
      <c r="O58" s="1">
        <v>7.6912382000000003E-5</v>
      </c>
      <c r="P58">
        <v>2.3610988000000002</v>
      </c>
      <c r="Q58">
        <v>1.0986996000000001E-2</v>
      </c>
      <c r="R58" s="1">
        <v>2.7861439999999998E-8</v>
      </c>
      <c r="S58" s="1">
        <v>5.9731744000000003E-10</v>
      </c>
      <c r="T58">
        <v>1.3278775E-3</v>
      </c>
      <c r="U58" s="1">
        <v>9.8565708000000006E-6</v>
      </c>
      <c r="V58" s="2">
        <v>550</v>
      </c>
    </row>
    <row r="59" spans="1:26" x14ac:dyDescent="0.25">
      <c r="A59" t="s">
        <v>122</v>
      </c>
      <c r="B59" t="s">
        <v>123</v>
      </c>
      <c r="C59">
        <v>3.5253000000000001</v>
      </c>
      <c r="D59" s="1">
        <v>720187810</v>
      </c>
      <c r="E59">
        <v>10699.637000000001</v>
      </c>
      <c r="F59" s="1">
        <f t="shared" si="0"/>
        <v>2538.8780865929998</v>
      </c>
      <c r="G59" s="1">
        <f t="shared" si="1"/>
        <v>0.72117490048944943</v>
      </c>
      <c r="H59">
        <v>6.0791316999999997E-2</v>
      </c>
      <c r="I59">
        <v>1.0703124E-2</v>
      </c>
      <c r="J59" s="1">
        <v>3.9453326000000002E-5</v>
      </c>
      <c r="K59" s="5">
        <v>1.0027277000000001E-6</v>
      </c>
      <c r="L59" s="1">
        <v>5.6292639000000004E-6</v>
      </c>
      <c r="M59" s="1">
        <v>4.5428585E-6</v>
      </c>
      <c r="N59">
        <v>3.8987790999999998E-3</v>
      </c>
      <c r="O59" s="1">
        <v>8.2694913999999998E-5</v>
      </c>
      <c r="P59">
        <v>2.5918112</v>
      </c>
      <c r="Q59">
        <v>1.4806282E-2</v>
      </c>
      <c r="R59" s="1">
        <v>2.056657E-8</v>
      </c>
      <c r="S59" s="1">
        <v>5.8177436000000003E-10</v>
      </c>
      <c r="T59">
        <v>4.0953955000000002E-4</v>
      </c>
      <c r="U59" s="1">
        <v>8.6603549999999995E-6</v>
      </c>
      <c r="V59" s="2">
        <v>550</v>
      </c>
    </row>
    <row r="60" spans="1:26" x14ac:dyDescent="0.25">
      <c r="A60" t="s">
        <v>124</v>
      </c>
      <c r="B60" t="s">
        <v>125</v>
      </c>
      <c r="C60">
        <v>3.5253000000000001</v>
      </c>
      <c r="D60" s="1">
        <v>723683360</v>
      </c>
      <c r="E60">
        <v>4961.3851000000004</v>
      </c>
      <c r="F60" s="1">
        <f t="shared" si="0"/>
        <v>2551.200949008</v>
      </c>
      <c r="G60" s="1">
        <f t="shared" si="1"/>
        <v>0.72389468751667563</v>
      </c>
      <c r="H60">
        <v>0.11485382</v>
      </c>
      <c r="I60">
        <v>8.7929437999999997E-4</v>
      </c>
      <c r="J60" s="1">
        <v>4.3741547000000003E-5</v>
      </c>
      <c r="K60" s="5">
        <v>2.4123025999999999E-7</v>
      </c>
      <c r="L60" s="1">
        <v>1.0428140999999999E-11</v>
      </c>
      <c r="M60" t="s">
        <v>29</v>
      </c>
      <c r="N60">
        <v>9.0045861999999994E-3</v>
      </c>
      <c r="O60" s="1">
        <v>8.8750545000000007E-5</v>
      </c>
      <c r="P60">
        <v>1.4298417999999999</v>
      </c>
      <c r="Q60">
        <v>6.9166838000000001E-3</v>
      </c>
      <c r="R60" s="1">
        <v>2.0615355E-8</v>
      </c>
      <c r="S60" s="1">
        <v>2.6901412999999998E-10</v>
      </c>
      <c r="T60">
        <v>1.7623523999999999E-3</v>
      </c>
      <c r="U60" s="1">
        <v>8.9505347999999993E-6</v>
      </c>
      <c r="V60" s="2">
        <v>550</v>
      </c>
    </row>
    <row r="61" spans="1:26" x14ac:dyDescent="0.25">
      <c r="A61" t="s">
        <v>128</v>
      </c>
      <c r="B61" t="s">
        <v>129</v>
      </c>
      <c r="C61">
        <v>3.5253000000000001</v>
      </c>
      <c r="D61" s="1">
        <v>723085670</v>
      </c>
      <c r="E61">
        <v>5347.5853999999999</v>
      </c>
      <c r="F61" s="1">
        <f t="shared" si="0"/>
        <v>2549.0939124510001</v>
      </c>
      <c r="G61" s="1">
        <f t="shared" si="1"/>
        <v>0.72333137505344347</v>
      </c>
      <c r="H61">
        <v>0.15130472</v>
      </c>
      <c r="I61">
        <v>1.0145798000000001E-3</v>
      </c>
      <c r="J61" s="1">
        <v>4.4491630000000001E-5</v>
      </c>
      <c r="K61" s="5">
        <v>2.1068068999999999E-7</v>
      </c>
      <c r="L61" s="1">
        <v>1.3341731999999999E-10</v>
      </c>
      <c r="M61" t="s">
        <v>29</v>
      </c>
      <c r="N61">
        <v>1.0348540999999999E-2</v>
      </c>
      <c r="O61" s="1">
        <v>9.6267254000000007E-5</v>
      </c>
      <c r="P61">
        <v>1.1101825999999999</v>
      </c>
      <c r="Q61">
        <v>6.5298235999999999E-3</v>
      </c>
      <c r="R61" s="1">
        <v>2.0833067E-8</v>
      </c>
      <c r="S61" s="1">
        <v>2.5591014999999999E-10</v>
      </c>
      <c r="T61">
        <v>1.7756833E-3</v>
      </c>
      <c r="U61" s="1">
        <v>9.7148557000000006E-6</v>
      </c>
      <c r="V61" s="2">
        <v>550</v>
      </c>
      <c r="W61" s="3">
        <f>AVERAGE(F58:F61)</f>
        <v>2549.8201506907499</v>
      </c>
      <c r="X61" s="3">
        <f>SQRT(SUMSQ((1/COUNT(F58:F61))*SQRT(SUMSQ(G58:G61)),_xlfn.STDEV.S(F58:F61)))</f>
        <v>8.7252191942132367</v>
      </c>
      <c r="Y61" s="3">
        <f>AVERAGE(J58:J61)</f>
        <v>4.2065481249999999E-5</v>
      </c>
      <c r="Z61" s="3">
        <f>SQRT(SUMSQ((1/COUNT(J58:J61))*SQRT(SUMSQ(K58:K61)),_xlfn.STDEV.S(J58:J61)))</f>
        <v>2.4534944208909893E-6</v>
      </c>
    </row>
    <row r="62" spans="1:26" x14ac:dyDescent="0.25">
      <c r="A62" t="s">
        <v>130</v>
      </c>
      <c r="B62" t="s">
        <v>131</v>
      </c>
      <c r="C62">
        <v>3.5253000000000001</v>
      </c>
      <c r="D62" s="1">
        <v>723782330</v>
      </c>
      <c r="E62">
        <v>9325.7919999999995</v>
      </c>
      <c r="F62" s="1">
        <f t="shared" si="0"/>
        <v>2551.5498479489997</v>
      </c>
      <c r="G62" s="1">
        <f t="shared" si="1"/>
        <v>0.72452860999587254</v>
      </c>
      <c r="H62">
        <v>0.11368606000000001</v>
      </c>
      <c r="I62">
        <v>1.4148292999999999E-3</v>
      </c>
      <c r="J62" s="1">
        <v>4.1291814000000002E-5</v>
      </c>
      <c r="K62" s="5">
        <v>3.8573178E-7</v>
      </c>
      <c r="L62" s="1">
        <v>3.1876591000000001E-11</v>
      </c>
      <c r="M62" t="s">
        <v>29</v>
      </c>
      <c r="N62">
        <v>3.2524394999999999E-3</v>
      </c>
      <c r="O62">
        <v>1.3086333999999999E-4</v>
      </c>
      <c r="P62">
        <v>0.79832879000000001</v>
      </c>
      <c r="Q62">
        <v>3.9767644999999997E-2</v>
      </c>
      <c r="R62" s="1">
        <v>1.7171283E-8</v>
      </c>
      <c r="S62" t="s">
        <v>29</v>
      </c>
      <c r="T62">
        <v>1.2537201000000001E-3</v>
      </c>
      <c r="U62" s="1">
        <v>1.6493324999999998E-5</v>
      </c>
      <c r="V62" s="2">
        <v>600</v>
      </c>
    </row>
    <row r="63" spans="1:26" x14ac:dyDescent="0.25">
      <c r="A63" t="s">
        <v>132</v>
      </c>
      <c r="B63" t="s">
        <v>133</v>
      </c>
      <c r="C63">
        <v>3.5253000000000001</v>
      </c>
      <c r="D63" s="1">
        <v>721063430</v>
      </c>
      <c r="E63">
        <v>5919.5673999999999</v>
      </c>
      <c r="F63" s="1">
        <f t="shared" si="0"/>
        <v>2541.9649097790002</v>
      </c>
      <c r="G63" s="1">
        <f t="shared" si="1"/>
        <v>0.72136534015801934</v>
      </c>
      <c r="H63">
        <v>0.11601431</v>
      </c>
      <c r="I63">
        <v>9.3747958000000003E-4</v>
      </c>
      <c r="J63" s="1">
        <v>4.3718462999999997E-5</v>
      </c>
      <c r="K63" s="5">
        <v>2.5739810999999999E-7</v>
      </c>
      <c r="L63" s="1">
        <v>3.1548524000000001E-10</v>
      </c>
      <c r="M63" t="s">
        <v>29</v>
      </c>
      <c r="N63">
        <v>7.3496335000000001E-3</v>
      </c>
      <c r="O63" s="1">
        <v>9.3086632000000005E-5</v>
      </c>
      <c r="P63">
        <v>2.1250168</v>
      </c>
      <c r="Q63">
        <v>8.9435637000000005E-3</v>
      </c>
      <c r="R63" s="1">
        <v>2.1716087999999999E-8</v>
      </c>
      <c r="S63" s="1">
        <v>3.6792428E-10</v>
      </c>
      <c r="T63">
        <v>1.3199802E-3</v>
      </c>
      <c r="U63" s="1">
        <v>9.8338268999999995E-6</v>
      </c>
      <c r="V63" s="2">
        <v>600</v>
      </c>
    </row>
    <row r="64" spans="1:26" x14ac:dyDescent="0.25">
      <c r="A64" t="s">
        <v>134</v>
      </c>
      <c r="B64" t="s">
        <v>135</v>
      </c>
      <c r="C64">
        <v>3.5253000000000001</v>
      </c>
      <c r="D64" s="1">
        <v>722887630</v>
      </c>
      <c r="E64">
        <v>6021.8737000000001</v>
      </c>
      <c r="F64" s="1">
        <f t="shared" si="0"/>
        <v>2548.3957620389997</v>
      </c>
      <c r="G64" s="1">
        <f t="shared" si="1"/>
        <v>0.72319927563868502</v>
      </c>
      <c r="H64">
        <v>0.11833359</v>
      </c>
      <c r="I64">
        <v>1.7285446999999999E-2</v>
      </c>
      <c r="J64" s="1">
        <v>4.2059884000000003E-5</v>
      </c>
      <c r="K64" s="5">
        <v>6.9374150000000001E-7</v>
      </c>
      <c r="L64" s="1">
        <v>1.5447022E-8</v>
      </c>
      <c r="M64" s="1">
        <v>4.5710666000000001E-6</v>
      </c>
      <c r="N64">
        <v>5.0979225999999997E-3</v>
      </c>
      <c r="O64" s="1">
        <v>7.8328359000000002E-5</v>
      </c>
      <c r="P64">
        <v>1.2741247</v>
      </c>
      <c r="Q64">
        <v>1.0735280999999999E-2</v>
      </c>
      <c r="R64" s="1">
        <v>2.8723299000000001E-8</v>
      </c>
      <c r="S64" s="1">
        <v>5.9563589999999996E-10</v>
      </c>
      <c r="T64">
        <v>1.5366784E-3</v>
      </c>
      <c r="U64" s="1">
        <v>1.0057407E-5</v>
      </c>
      <c r="V64" s="2">
        <v>600</v>
      </c>
    </row>
    <row r="65" spans="1:26" x14ac:dyDescent="0.25">
      <c r="A65" t="s">
        <v>136</v>
      </c>
      <c r="B65" t="s">
        <v>137</v>
      </c>
      <c r="C65">
        <v>3.5253000000000001</v>
      </c>
      <c r="D65" s="1">
        <v>720778200</v>
      </c>
      <c r="E65">
        <v>6662.0821999999998</v>
      </c>
      <c r="F65" s="1">
        <f t="shared" si="0"/>
        <v>2540.9593884599999</v>
      </c>
      <c r="G65" s="1">
        <f t="shared" si="1"/>
        <v>0.72116072979581713</v>
      </c>
      <c r="H65">
        <v>0.11799448</v>
      </c>
      <c r="I65">
        <v>2.3620461999999998E-2</v>
      </c>
      <c r="J65" s="1">
        <v>4.4117506000000002E-5</v>
      </c>
      <c r="K65" s="5">
        <v>9.745473E-7</v>
      </c>
      <c r="L65" s="1">
        <v>3.3450621999999998E-8</v>
      </c>
      <c r="M65" s="1">
        <v>6.1431464000000003E-6</v>
      </c>
      <c r="N65">
        <v>4.2029555000000001E-3</v>
      </c>
      <c r="O65">
        <v>1.0394528E-4</v>
      </c>
      <c r="P65">
        <v>1.1268221</v>
      </c>
      <c r="Q65">
        <v>1.7111146000000001E-2</v>
      </c>
      <c r="R65" s="1">
        <v>2.6860137000000001E-8</v>
      </c>
      <c r="S65" s="1">
        <v>8.9154796E-10</v>
      </c>
      <c r="T65">
        <v>1.3504033999999999E-3</v>
      </c>
      <c r="U65" s="1">
        <v>1.2679077000000001E-5</v>
      </c>
      <c r="V65" s="2">
        <v>600</v>
      </c>
    </row>
    <row r="66" spans="1:26" x14ac:dyDescent="0.25">
      <c r="A66" t="s">
        <v>138</v>
      </c>
      <c r="B66" t="s">
        <v>139</v>
      </c>
      <c r="C66">
        <v>3.5253000000000001</v>
      </c>
      <c r="D66" s="1">
        <v>723817670</v>
      </c>
      <c r="E66">
        <v>7023.0987999999998</v>
      </c>
      <c r="F66" s="1">
        <f t="shared" si="0"/>
        <v>2551.6744320510002</v>
      </c>
      <c r="G66" s="1">
        <f t="shared" si="1"/>
        <v>0.72424098490894284</v>
      </c>
      <c r="H66">
        <v>0.12595054999999999</v>
      </c>
      <c r="I66">
        <v>9.0811017000000003E-4</v>
      </c>
      <c r="J66" s="1">
        <v>4.3104271000000001E-5</v>
      </c>
      <c r="K66" s="5">
        <v>2.2084850000000001E-7</v>
      </c>
      <c r="L66" s="1">
        <v>7.0468688999999997E-10</v>
      </c>
      <c r="M66" t="s">
        <v>29</v>
      </c>
      <c r="N66">
        <v>6.9223593999999996E-3</v>
      </c>
      <c r="O66" s="1">
        <v>8.6310178999999995E-5</v>
      </c>
      <c r="P66">
        <v>0.80209447</v>
      </c>
      <c r="Q66">
        <v>8.7587202000000003E-3</v>
      </c>
      <c r="R66" s="1">
        <v>2.1818327999999999E-8</v>
      </c>
      <c r="S66" s="1">
        <v>3.5957764999999999E-10</v>
      </c>
      <c r="T66">
        <v>1.354496E-3</v>
      </c>
      <c r="U66" s="1">
        <v>8.9809114000000005E-6</v>
      </c>
      <c r="V66" s="2">
        <v>600</v>
      </c>
      <c r="W66" s="3">
        <f>AVERAGE(F62:F66)</f>
        <v>2546.9088680556001</v>
      </c>
      <c r="X66" s="3">
        <f>SQRT(SUMSQ((1/COUNT(F62:F66))*SQRT(SUMSQ(G62:G66)),_xlfn.STDEV.S(F62:F66)))</f>
        <v>5.1652020078393148</v>
      </c>
      <c r="Y66" s="3">
        <f>AVERAGE(J62:J66)</f>
        <v>4.2858387600000004E-5</v>
      </c>
      <c r="Z66" s="3">
        <f>SQRT(SUMSQ((1/COUNT(J62:J66))*SQRT(SUMSQ(K62:K66)),_xlfn.STDEV.S(J62:J66)))</f>
        <v>1.1988017119841424E-6</v>
      </c>
    </row>
    <row r="67" spans="1:26" x14ac:dyDescent="0.25">
      <c r="A67" t="s">
        <v>140</v>
      </c>
      <c r="B67" t="s">
        <v>141</v>
      </c>
      <c r="C67">
        <v>3.5253000000000001</v>
      </c>
      <c r="D67" s="1">
        <v>718709220</v>
      </c>
      <c r="E67">
        <v>5885.6219000000001</v>
      </c>
      <c r="F67" s="1">
        <f t="shared" ref="F67:F86" si="2">D67*C67*0.000001</f>
        <v>2533.665613266</v>
      </c>
      <c r="G67" s="1">
        <f t="shared" ref="G67:G86" si="3">SQRT(SUMSQ((C67*0.000001*E67),(D67*0.000000001)))</f>
        <v>0.71900865544491577</v>
      </c>
      <c r="H67">
        <v>1.3270248E-2</v>
      </c>
      <c r="I67">
        <v>2.1702401E-4</v>
      </c>
      <c r="J67" s="1">
        <v>3.2628781999999998E-6</v>
      </c>
      <c r="K67" s="4" t="s">
        <v>29</v>
      </c>
      <c r="L67" s="1">
        <v>2.3380374999999999E-14</v>
      </c>
      <c r="M67" t="s">
        <v>29</v>
      </c>
      <c r="N67">
        <v>5.1901830000000001E-3</v>
      </c>
      <c r="O67">
        <v>3.3655021E-4</v>
      </c>
      <c r="P67">
        <v>0.89873647000000001</v>
      </c>
      <c r="Q67">
        <v>4.5549902000000003E-2</v>
      </c>
      <c r="R67" s="1">
        <v>2.6087716000000001E-8</v>
      </c>
      <c r="S67" s="1">
        <v>2.2643248000000002E-9</v>
      </c>
      <c r="T67">
        <v>1.5177770000000001E-3</v>
      </c>
      <c r="U67" s="1">
        <v>5.9888159000000002E-5</v>
      </c>
      <c r="V67" s="2">
        <v>650</v>
      </c>
    </row>
    <row r="68" spans="1:26" x14ac:dyDescent="0.25">
      <c r="A68" t="s">
        <v>142</v>
      </c>
      <c r="B68" t="s">
        <v>143</v>
      </c>
      <c r="C68">
        <v>3.5253000000000001</v>
      </c>
      <c r="D68" s="1">
        <v>719643800</v>
      </c>
      <c r="E68">
        <v>5519.3296</v>
      </c>
      <c r="F68" s="1">
        <f t="shared" si="2"/>
        <v>2536.9602881399996</v>
      </c>
      <c r="G68" s="1">
        <f t="shared" si="3"/>
        <v>0.71990678918542994</v>
      </c>
      <c r="H68">
        <v>0.10811732</v>
      </c>
      <c r="I68">
        <v>2.8030018000000002E-4</v>
      </c>
      <c r="J68" s="1">
        <v>4.0701458000000002E-5</v>
      </c>
      <c r="K68" s="4" t="s">
        <v>29</v>
      </c>
      <c r="L68" s="1">
        <v>6.2420288999999998E-13</v>
      </c>
      <c r="M68" t="s">
        <v>29</v>
      </c>
      <c r="N68">
        <v>7.7133658000000001E-3</v>
      </c>
      <c r="O68" s="1">
        <v>9.5107189999999996E-5</v>
      </c>
      <c r="P68">
        <v>1.6738057</v>
      </c>
      <c r="Q68">
        <v>8.6970285000000005E-3</v>
      </c>
      <c r="R68" s="1">
        <v>2.1804072000000001E-8</v>
      </c>
      <c r="S68" s="1">
        <v>3.5858402999999998E-10</v>
      </c>
      <c r="T68">
        <v>2.3525029000000001E-3</v>
      </c>
      <c r="U68" s="1">
        <v>9.6534617999999995E-6</v>
      </c>
      <c r="V68" s="2">
        <v>650</v>
      </c>
    </row>
    <row r="69" spans="1:26" x14ac:dyDescent="0.25">
      <c r="A69" t="s">
        <v>144</v>
      </c>
      <c r="B69" t="s">
        <v>145</v>
      </c>
      <c r="C69">
        <v>3.5253000000000001</v>
      </c>
      <c r="D69" s="1">
        <v>718928250</v>
      </c>
      <c r="E69">
        <v>11297.142</v>
      </c>
      <c r="F69" s="1">
        <f t="shared" si="2"/>
        <v>2534.437759725</v>
      </c>
      <c r="G69" s="1">
        <f t="shared" si="3"/>
        <v>0.72003050224555898</v>
      </c>
      <c r="H69">
        <v>9.1757885000000004E-3</v>
      </c>
      <c r="I69">
        <v>1.6440619E-4</v>
      </c>
      <c r="J69" s="1">
        <v>2.7065041999999998E-6</v>
      </c>
      <c r="K69" s="4" t="s">
        <v>29</v>
      </c>
      <c r="L69" s="1">
        <v>5.4391845999999998E-11</v>
      </c>
      <c r="M69" t="s">
        <v>29</v>
      </c>
      <c r="N69">
        <v>3.2836229999999998E-3</v>
      </c>
      <c r="O69">
        <v>2.6739943E-4</v>
      </c>
      <c r="P69">
        <v>1.7147771999999999</v>
      </c>
      <c r="Q69">
        <v>5.7469472000000001E-2</v>
      </c>
      <c r="R69" s="1">
        <v>2.4441583000000001E-8</v>
      </c>
      <c r="S69" s="1">
        <v>2.6798034E-9</v>
      </c>
      <c r="T69">
        <v>1.1506836E-3</v>
      </c>
      <c r="U69" s="1">
        <v>5.0709710000000001E-5</v>
      </c>
      <c r="V69" s="2">
        <v>650</v>
      </c>
    </row>
    <row r="70" spans="1:26" x14ac:dyDescent="0.25">
      <c r="A70" t="s">
        <v>146</v>
      </c>
      <c r="B70" t="s">
        <v>147</v>
      </c>
      <c r="C70">
        <v>3.5253000000000001</v>
      </c>
      <c r="D70" s="1">
        <v>720280210</v>
      </c>
      <c r="E70">
        <v>5561.3122999999996</v>
      </c>
      <c r="F70" s="1">
        <f t="shared" si="2"/>
        <v>2539.203824313</v>
      </c>
      <c r="G70" s="1">
        <f t="shared" si="3"/>
        <v>0.72054697867683826</v>
      </c>
      <c r="H70">
        <v>1.5687718999999999E-2</v>
      </c>
      <c r="I70">
        <v>2.6039333999999998E-4</v>
      </c>
      <c r="J70" s="1">
        <v>4.3961543000000002E-6</v>
      </c>
      <c r="K70" s="4" t="s">
        <v>29</v>
      </c>
      <c r="L70" s="1">
        <v>2.5463731E-14</v>
      </c>
      <c r="M70" t="s">
        <v>29</v>
      </c>
      <c r="N70">
        <v>6.1636508E-3</v>
      </c>
      <c r="O70">
        <v>3.8041741999999998E-4</v>
      </c>
      <c r="P70">
        <v>1.3280843</v>
      </c>
      <c r="Q70">
        <v>4.3478694999999998E-2</v>
      </c>
      <c r="R70" s="1">
        <v>2.6162854000000001E-8</v>
      </c>
      <c r="S70" s="1">
        <v>2.1765499999999999E-9</v>
      </c>
      <c r="T70">
        <v>1.6450025E-3</v>
      </c>
      <c r="U70" s="1">
        <v>6.0345013999999997E-5</v>
      </c>
      <c r="V70" s="2">
        <v>650</v>
      </c>
    </row>
    <row r="71" spans="1:26" x14ac:dyDescent="0.25">
      <c r="A71" t="s">
        <v>148</v>
      </c>
      <c r="B71" t="s">
        <v>149</v>
      </c>
      <c r="C71">
        <v>3.5253000000000001</v>
      </c>
      <c r="D71" s="1">
        <v>721583260</v>
      </c>
      <c r="E71">
        <v>5620.0423000000001</v>
      </c>
      <c r="F71" s="1">
        <f t="shared" si="2"/>
        <v>2543.7974664779999</v>
      </c>
      <c r="G71" s="1">
        <f t="shared" si="3"/>
        <v>0.72185519997790581</v>
      </c>
      <c r="H71">
        <v>8.1552527E-2</v>
      </c>
      <c r="I71">
        <v>2.7185737000000001E-4</v>
      </c>
      <c r="J71" s="1">
        <v>3.6112063000000002E-5</v>
      </c>
      <c r="K71" s="4" t="s">
        <v>29</v>
      </c>
      <c r="L71" s="1">
        <v>3.8706784999999998E-14</v>
      </c>
      <c r="M71" t="s">
        <v>29</v>
      </c>
      <c r="N71">
        <v>6.7946715999999997E-3</v>
      </c>
      <c r="O71">
        <v>1.0322775E-4</v>
      </c>
      <c r="P71">
        <v>1.7056363999999999</v>
      </c>
      <c r="Q71">
        <v>1.0729546E-2</v>
      </c>
      <c r="R71" s="1">
        <v>2.2856192000000001E-8</v>
      </c>
      <c r="S71" s="1">
        <v>4.6513757999999998E-10</v>
      </c>
      <c r="T71">
        <v>2.1949161999999999E-3</v>
      </c>
      <c r="U71" s="1">
        <v>1.088728E-5</v>
      </c>
      <c r="V71" s="2">
        <v>650</v>
      </c>
      <c r="W71" s="3">
        <f>AVERAGE(F67:F71)</f>
        <v>2537.6129903844003</v>
      </c>
      <c r="X71" s="3">
        <f>SQRT(SUMSQ((1/COUNT(F67:F71))*SQRT(SUMSQ(G67:G71)),_xlfn.STDEV.S(F67:F71)))</f>
        <v>4.1013237064774817</v>
      </c>
      <c r="Y71" s="6">
        <f>AVERAGE(J67:J71)</f>
        <v>1.7435811540000001E-5</v>
      </c>
      <c r="Z71" s="6">
        <f>SQRT(SUMSQ((1/COUNT(J67:J71))*SQRT(SUMSQ(K67:K71)),_xlfn.STDEV.S(J67:J71)))</f>
        <v>1.9222056789739025E-5</v>
      </c>
    </row>
    <row r="72" spans="1:26" x14ac:dyDescent="0.25">
      <c r="A72" t="s">
        <v>150</v>
      </c>
      <c r="B72" t="s">
        <v>151</v>
      </c>
      <c r="C72">
        <v>3.5253000000000001</v>
      </c>
      <c r="D72" s="1">
        <v>716603530</v>
      </c>
      <c r="E72">
        <v>5515.5481</v>
      </c>
      <c r="F72" s="1">
        <f t="shared" si="2"/>
        <v>2526.2424243089999</v>
      </c>
      <c r="G72" s="1">
        <f t="shared" si="3"/>
        <v>0.71686727283068974</v>
      </c>
      <c r="H72">
        <v>1.5848286999999999E-2</v>
      </c>
      <c r="I72">
        <v>2.0467443E-4</v>
      </c>
      <c r="J72" s="1">
        <v>6.0120146999999997E-6</v>
      </c>
      <c r="K72" s="4" t="s">
        <v>29</v>
      </c>
      <c r="L72" s="1">
        <v>2.5163771E-14</v>
      </c>
      <c r="M72" t="s">
        <v>29</v>
      </c>
      <c r="N72">
        <v>4.3843755E-3</v>
      </c>
      <c r="O72">
        <v>2.5601759000000001E-4</v>
      </c>
      <c r="P72">
        <v>2.3539533000000001</v>
      </c>
      <c r="Q72">
        <v>4.1282004999999997E-2</v>
      </c>
      <c r="R72" s="1">
        <v>2.8440704000000001E-8</v>
      </c>
      <c r="S72" s="1">
        <v>2.2659745E-9</v>
      </c>
      <c r="T72">
        <v>1.4089103999999999E-3</v>
      </c>
      <c r="U72" s="1">
        <v>3.9111601000000003E-5</v>
      </c>
      <c r="V72" s="2">
        <v>700</v>
      </c>
    </row>
    <row r="73" spans="1:26" x14ac:dyDescent="0.25">
      <c r="A73" t="s">
        <v>152</v>
      </c>
      <c r="B73" t="s">
        <v>153</v>
      </c>
      <c r="C73">
        <v>3.5253000000000001</v>
      </c>
      <c r="D73" s="1">
        <v>717761000</v>
      </c>
      <c r="E73">
        <v>6543.8208999999997</v>
      </c>
      <c r="F73" s="1">
        <f t="shared" si="2"/>
        <v>2530.3228533000001</v>
      </c>
      <c r="G73" s="1">
        <f t="shared" si="3"/>
        <v>0.71813162354561388</v>
      </c>
      <c r="H73">
        <v>0.11708628</v>
      </c>
      <c r="I73">
        <v>8.7049174999999997E-4</v>
      </c>
      <c r="J73" s="1">
        <v>4.2570604E-5</v>
      </c>
      <c r="K73" s="5">
        <v>2.3127103999999999E-7</v>
      </c>
      <c r="L73" s="1">
        <v>1.1602643000000001E-10</v>
      </c>
      <c r="M73" t="s">
        <v>29</v>
      </c>
      <c r="N73">
        <v>7.2626690999999998E-3</v>
      </c>
      <c r="O73" s="1">
        <v>8.8109287999999994E-5</v>
      </c>
      <c r="P73">
        <v>1.6492471</v>
      </c>
      <c r="Q73">
        <v>8.5199721000000003E-3</v>
      </c>
      <c r="R73" s="1">
        <v>2.1975067000000001E-8</v>
      </c>
      <c r="S73" s="1">
        <v>3.5499988999999999E-10</v>
      </c>
      <c r="T73">
        <v>7.9043807999999998E-4</v>
      </c>
      <c r="U73" s="1">
        <v>9.3226947999999995E-6</v>
      </c>
      <c r="V73" s="2">
        <v>700</v>
      </c>
    </row>
    <row r="74" spans="1:26" x14ac:dyDescent="0.25">
      <c r="A74" t="s">
        <v>154</v>
      </c>
      <c r="B74" t="s">
        <v>155</v>
      </c>
      <c r="C74">
        <v>3.5253000000000001</v>
      </c>
      <c r="D74" s="1">
        <v>716033410</v>
      </c>
      <c r="E74">
        <v>6481.7259000000004</v>
      </c>
      <c r="F74" s="1">
        <f t="shared" si="2"/>
        <v>2524.2325802730002</v>
      </c>
      <c r="G74" s="1">
        <f t="shared" si="3"/>
        <v>0.71639791179918788</v>
      </c>
      <c r="H74">
        <v>0.11666517999999999</v>
      </c>
      <c r="I74">
        <v>2.0666650000000002E-2</v>
      </c>
      <c r="J74" s="1">
        <v>4.3818578999999997E-5</v>
      </c>
      <c r="K74" s="5">
        <v>8.4568436000000003E-7</v>
      </c>
      <c r="L74" s="1">
        <v>2.4420106E-8</v>
      </c>
      <c r="M74" s="1">
        <v>5.4710516999999997E-6</v>
      </c>
      <c r="N74">
        <v>5.0806738000000002E-3</v>
      </c>
      <c r="O74" s="1">
        <v>8.7424445000000006E-5</v>
      </c>
      <c r="P74">
        <v>1.4599503</v>
      </c>
      <c r="Q74">
        <v>1.2019485E-2</v>
      </c>
      <c r="R74" s="1">
        <v>2.7298649999999999E-8</v>
      </c>
      <c r="S74" s="1">
        <v>6.3163917000000003E-10</v>
      </c>
      <c r="T74">
        <v>1.5011249E-3</v>
      </c>
      <c r="U74" s="1">
        <v>1.0805115E-5</v>
      </c>
      <c r="V74" s="2">
        <v>700</v>
      </c>
    </row>
    <row r="75" spans="1:26" x14ac:dyDescent="0.25">
      <c r="A75" t="s">
        <v>156</v>
      </c>
      <c r="B75" t="s">
        <v>157</v>
      </c>
      <c r="C75">
        <v>3.5253000000000001</v>
      </c>
      <c r="D75" s="1">
        <v>717948370</v>
      </c>
      <c r="E75">
        <v>6197.1099000000004</v>
      </c>
      <c r="F75" s="1">
        <f t="shared" si="2"/>
        <v>2530.9833887610002</v>
      </c>
      <c r="G75" s="1">
        <f t="shared" si="3"/>
        <v>0.71828068263222633</v>
      </c>
      <c r="H75">
        <v>0.12143037</v>
      </c>
      <c r="I75">
        <v>1.8283378999999999E-2</v>
      </c>
      <c r="J75" s="1">
        <v>4.1817126000000001E-5</v>
      </c>
      <c r="K75" s="5">
        <v>6.9006403999999996E-7</v>
      </c>
      <c r="L75" s="1">
        <v>7.1211647000000006E-8</v>
      </c>
      <c r="M75" s="1">
        <v>4.7486345999999999E-6</v>
      </c>
      <c r="N75">
        <v>7.0259559999999999E-3</v>
      </c>
      <c r="O75" s="1">
        <v>9.3585622000000001E-5</v>
      </c>
      <c r="P75">
        <v>0.71465712999999997</v>
      </c>
      <c r="Q75">
        <v>9.3197148E-3</v>
      </c>
      <c r="R75" s="1">
        <v>2.2014824999999999E-8</v>
      </c>
      <c r="S75" s="1">
        <v>3.8542001999999998E-10</v>
      </c>
      <c r="T75">
        <v>7.9166423000000003E-4</v>
      </c>
      <c r="U75" s="1">
        <v>9.9146035999999994E-6</v>
      </c>
      <c r="V75" s="2">
        <v>700</v>
      </c>
    </row>
    <row r="76" spans="1:26" x14ac:dyDescent="0.25">
      <c r="A76" t="s">
        <v>158</v>
      </c>
      <c r="B76" t="s">
        <v>159</v>
      </c>
      <c r="C76">
        <v>3.5253000000000001</v>
      </c>
      <c r="D76" s="1">
        <v>716827230</v>
      </c>
      <c r="E76">
        <v>5722.6109999999999</v>
      </c>
      <c r="F76" s="1">
        <f t="shared" si="2"/>
        <v>2527.031033919</v>
      </c>
      <c r="G76" s="1">
        <f t="shared" si="3"/>
        <v>0.71711105467714387</v>
      </c>
      <c r="H76">
        <v>0.10608360999999999</v>
      </c>
      <c r="I76">
        <v>1.6279120000000001E-2</v>
      </c>
      <c r="J76" s="1">
        <v>4.1746061000000003E-5</v>
      </c>
      <c r="K76" s="5">
        <v>7.4171144000000002E-7</v>
      </c>
      <c r="L76" s="1">
        <v>4.0468886999999997E-8</v>
      </c>
      <c r="M76" s="1">
        <v>4.7905372000000004E-6</v>
      </c>
      <c r="N76">
        <v>5.2603296000000004E-3</v>
      </c>
      <c r="O76" s="1">
        <v>8.0495021000000005E-5</v>
      </c>
      <c r="P76">
        <v>1.8516651</v>
      </c>
      <c r="Q76">
        <v>1.0707664E-2</v>
      </c>
      <c r="R76" s="1">
        <v>2.7404095999999999E-8</v>
      </c>
      <c r="S76" s="1">
        <v>5.6597011999999998E-10</v>
      </c>
      <c r="T76">
        <v>1.0864430999999999E-3</v>
      </c>
      <c r="U76" s="1">
        <v>1.0073760000000001E-5</v>
      </c>
      <c r="V76" s="2">
        <v>700</v>
      </c>
      <c r="W76" s="3">
        <f>AVERAGE(F72:F76)</f>
        <v>2527.7624561124003</v>
      </c>
      <c r="X76" s="3">
        <f>SQRT(SUMSQ((1/COUNT(F72:F76))*SQRT(SUMSQ(G72:G76)),_xlfn.STDEV.S(F72:F76)))</f>
        <v>2.85688735904125</v>
      </c>
      <c r="Y76" s="3">
        <f>AVERAGE(J73:J76)</f>
        <v>4.24880925E-5</v>
      </c>
      <c r="Z76" s="3">
        <f>SQRT(SUMSQ((1/COUNT(J73:J76))*SQRT(SUMSQ(K73:K76)),_xlfn.STDEV.S(J73:J76)))</f>
        <v>1.0188834366346165E-6</v>
      </c>
    </row>
    <row r="77" spans="1:26" x14ac:dyDescent="0.25">
      <c r="A77" t="s">
        <v>160</v>
      </c>
      <c r="B77" t="s">
        <v>161</v>
      </c>
      <c r="C77">
        <v>3.5253000000000001</v>
      </c>
      <c r="D77" s="1">
        <v>715420850</v>
      </c>
      <c r="E77">
        <v>9971.9596999999994</v>
      </c>
      <c r="F77" s="1">
        <f t="shared" si="2"/>
        <v>2522.0731225049999</v>
      </c>
      <c r="G77" s="1">
        <f t="shared" si="3"/>
        <v>0.71628402665697422</v>
      </c>
      <c r="H77">
        <v>8.2588239999999993E-2</v>
      </c>
      <c r="I77">
        <v>2.5571865E-4</v>
      </c>
      <c r="J77" s="1">
        <v>3.5957020000000003E-5</v>
      </c>
      <c r="K77" s="4" t="s">
        <v>29</v>
      </c>
      <c r="L77" s="1">
        <v>4.4386140000000001E-14</v>
      </c>
      <c r="M77" t="s">
        <v>29</v>
      </c>
      <c r="N77">
        <v>5.8271801999999996E-3</v>
      </c>
      <c r="O77">
        <v>1.0001156E-4</v>
      </c>
      <c r="P77">
        <v>1.1039968</v>
      </c>
      <c r="Q77">
        <v>1.2094895E-2</v>
      </c>
      <c r="R77" s="1">
        <v>2.1495592999999999E-8</v>
      </c>
      <c r="S77" s="1">
        <v>4.8790427000000004E-10</v>
      </c>
      <c r="T77">
        <v>1.9333416999999999E-3</v>
      </c>
      <c r="U77" s="1">
        <v>9.9803509999999995E-6</v>
      </c>
      <c r="V77" s="2">
        <v>750</v>
      </c>
    </row>
    <row r="78" spans="1:26" x14ac:dyDescent="0.25">
      <c r="A78" t="s">
        <v>162</v>
      </c>
      <c r="B78" t="s">
        <v>163</v>
      </c>
      <c r="C78">
        <v>3.5253000000000001</v>
      </c>
      <c r="D78" s="1">
        <v>717829730</v>
      </c>
      <c r="E78">
        <v>8521.2580999999991</v>
      </c>
      <c r="F78" s="1">
        <f t="shared" si="2"/>
        <v>2530.5651471689998</v>
      </c>
      <c r="G78" s="1">
        <f t="shared" si="3"/>
        <v>0.71845801710466228</v>
      </c>
      <c r="H78">
        <v>9.9218790000000001E-2</v>
      </c>
      <c r="I78">
        <v>1.7992012000000002E-2</v>
      </c>
      <c r="J78" s="1">
        <v>4.1834395E-5</v>
      </c>
      <c r="K78" s="5">
        <v>8.6165470000000005E-7</v>
      </c>
      <c r="L78" s="1">
        <v>9.3338750999999996E-8</v>
      </c>
      <c r="M78" s="1">
        <v>5.6704904000000001E-6</v>
      </c>
      <c r="N78">
        <v>4.6138548999999996E-3</v>
      </c>
      <c r="O78" s="1">
        <v>9.2208311E-5</v>
      </c>
      <c r="P78">
        <v>1.2242549</v>
      </c>
      <c r="Q78">
        <v>1.3915284999999999E-2</v>
      </c>
      <c r="R78" s="1">
        <v>2.4478468E-8</v>
      </c>
      <c r="S78" s="1">
        <v>6.5184697000000002E-10</v>
      </c>
      <c r="T78">
        <v>1.1845813E-3</v>
      </c>
      <c r="U78" s="1">
        <v>1.0605615999999999E-5</v>
      </c>
      <c r="V78" s="2">
        <v>750</v>
      </c>
    </row>
    <row r="79" spans="1:26" x14ac:dyDescent="0.25">
      <c r="A79" t="s">
        <v>164</v>
      </c>
      <c r="B79" t="s">
        <v>165</v>
      </c>
      <c r="C79">
        <v>3.5253000000000001</v>
      </c>
      <c r="D79" s="1">
        <v>714241450</v>
      </c>
      <c r="E79">
        <v>5113.7668000000003</v>
      </c>
      <c r="F79" s="1">
        <f t="shared" si="2"/>
        <v>2517.9153836850001</v>
      </c>
      <c r="G79" s="1">
        <f t="shared" si="3"/>
        <v>0.71446892297242248</v>
      </c>
      <c r="H79">
        <v>8.5976655999999999E-2</v>
      </c>
      <c r="I79">
        <v>8.6304044999999997E-4</v>
      </c>
      <c r="J79" s="1">
        <v>3.9427629999999997E-5</v>
      </c>
      <c r="K79" s="5">
        <v>2.8897665000000001E-7</v>
      </c>
      <c r="L79" s="1">
        <v>3.7609408999999999E-9</v>
      </c>
      <c r="M79" t="s">
        <v>29</v>
      </c>
      <c r="N79">
        <v>5.5072317000000003E-3</v>
      </c>
      <c r="O79" s="1">
        <v>8.2826016999999996E-5</v>
      </c>
      <c r="P79">
        <v>1.0128518</v>
      </c>
      <c r="Q79">
        <v>1.0500779E-2</v>
      </c>
      <c r="R79" s="1">
        <v>2.5573463999999999E-8</v>
      </c>
      <c r="S79" s="1">
        <v>5.1091714000000001E-10</v>
      </c>
      <c r="T79">
        <v>6.5635004000000005E-4</v>
      </c>
      <c r="U79" s="1">
        <v>9.5835451000000004E-6</v>
      </c>
      <c r="V79" s="2">
        <v>750</v>
      </c>
    </row>
    <row r="80" spans="1:26" x14ac:dyDescent="0.25">
      <c r="A80" t="s">
        <v>166</v>
      </c>
      <c r="B80" t="s">
        <v>167</v>
      </c>
      <c r="C80">
        <v>3.5253000000000001</v>
      </c>
      <c r="D80" s="1">
        <v>716664010</v>
      </c>
      <c r="E80">
        <v>5124.0887000000002</v>
      </c>
      <c r="F80" s="1">
        <f t="shared" si="2"/>
        <v>2526.4556344530001</v>
      </c>
      <c r="G80" s="1">
        <f t="shared" si="3"/>
        <v>0.71689163024480695</v>
      </c>
      <c r="H80">
        <v>9.1644509999999998E-2</v>
      </c>
      <c r="I80">
        <v>1.5871894000000001E-2</v>
      </c>
      <c r="J80" s="1">
        <v>3.9853778999999997E-5</v>
      </c>
      <c r="K80" s="5">
        <v>8.3289735000000002E-7</v>
      </c>
      <c r="L80" s="1">
        <v>1.1514656E-7</v>
      </c>
      <c r="M80" s="1">
        <v>5.4725178999999998E-6</v>
      </c>
      <c r="N80">
        <v>5.1722176E-3</v>
      </c>
      <c r="O80" s="1">
        <v>8.2071154000000002E-5</v>
      </c>
      <c r="P80">
        <v>1.522114</v>
      </c>
      <c r="Q80">
        <v>1.102646E-2</v>
      </c>
      <c r="R80" s="1">
        <v>3.0599113999999998E-8</v>
      </c>
      <c r="S80" s="1">
        <v>6.5838174999999999E-10</v>
      </c>
      <c r="T80">
        <v>8.9519961000000001E-4</v>
      </c>
      <c r="U80" s="1">
        <v>1.1046644000000001E-5</v>
      </c>
      <c r="V80" s="2">
        <v>750</v>
      </c>
    </row>
    <row r="81" spans="1:26" x14ac:dyDescent="0.25">
      <c r="A81" t="s">
        <v>168</v>
      </c>
      <c r="B81" t="s">
        <v>169</v>
      </c>
      <c r="C81">
        <v>3.5253000000000001</v>
      </c>
      <c r="D81" s="1">
        <v>714259550</v>
      </c>
      <c r="E81">
        <v>5382.3419000000004</v>
      </c>
      <c r="F81" s="1">
        <f t="shared" si="2"/>
        <v>2517.9791916150002</v>
      </c>
      <c r="G81" s="1">
        <f t="shared" si="3"/>
        <v>0.71451153348235552</v>
      </c>
      <c r="H81">
        <v>9.6613634000000004E-2</v>
      </c>
      <c r="I81">
        <v>1.9020723999999999E-2</v>
      </c>
      <c r="J81" s="1">
        <v>4.0849207999999997E-5</v>
      </c>
      <c r="K81" s="5">
        <v>9.4837771000000003E-7</v>
      </c>
      <c r="L81" s="1">
        <v>2.0176275E-8</v>
      </c>
      <c r="M81" s="1">
        <v>6.1917676999999999E-6</v>
      </c>
      <c r="N81">
        <v>4.4997244000000002E-3</v>
      </c>
      <c r="O81" s="1">
        <v>9.5324915E-5</v>
      </c>
      <c r="P81">
        <v>1.4621138</v>
      </c>
      <c r="Q81">
        <v>1.4689288999999999E-2</v>
      </c>
      <c r="R81" s="1">
        <v>2.9356833999999999E-8</v>
      </c>
      <c r="S81" s="1">
        <v>8.4034991000000001E-10</v>
      </c>
      <c r="T81">
        <v>1.0061650000000001E-3</v>
      </c>
      <c r="U81" s="1">
        <v>1.2441948E-5</v>
      </c>
      <c r="V81" s="2">
        <v>750</v>
      </c>
      <c r="W81" s="3">
        <f>AVERAGE(F77:F81)</f>
        <v>2522.9976958854004</v>
      </c>
      <c r="X81" s="3">
        <f>SQRT(SUMSQ((1/COUNT(F77:F81))*SQRT(SUMSQ(G77:G81)),_xlfn.STDEV.S(F77:F81)))</f>
        <v>5.5114436349060218</v>
      </c>
      <c r="Y81" s="3">
        <f>AVERAGE(J78:J81)</f>
        <v>4.0491252999999994E-5</v>
      </c>
      <c r="Z81" s="3">
        <f>SQRT(SUMSQ((1/COUNT(J78:J81))*SQRT(SUMSQ(K78:K81)),_xlfn.STDEV.S(J78:J81)))</f>
        <v>1.143592211557891E-6</v>
      </c>
    </row>
    <row r="82" spans="1:26" x14ac:dyDescent="0.25">
      <c r="A82" t="s">
        <v>170</v>
      </c>
      <c r="B82" t="s">
        <v>171</v>
      </c>
      <c r="C82">
        <v>3.5253000000000001</v>
      </c>
      <c r="D82" s="1">
        <v>715689660</v>
      </c>
      <c r="E82">
        <v>4082.2973000000002</v>
      </c>
      <c r="F82" s="1">
        <f t="shared" si="2"/>
        <v>2523.020758398</v>
      </c>
      <c r="G82" s="1">
        <f t="shared" si="3"/>
        <v>0.71583433809726982</v>
      </c>
      <c r="H82">
        <v>0.11861526</v>
      </c>
      <c r="I82">
        <v>7.8958081000000003E-4</v>
      </c>
      <c r="J82" s="1">
        <v>3.7838922000000001E-5</v>
      </c>
      <c r="K82" s="5">
        <v>1.9158870999999999E-7</v>
      </c>
      <c r="L82" s="1">
        <v>9.4500982000000005E-10</v>
      </c>
      <c r="M82" t="s">
        <v>29</v>
      </c>
      <c r="N82">
        <v>8.2815059999999992E-3</v>
      </c>
      <c r="O82" s="1">
        <v>8.9300770000000002E-5</v>
      </c>
      <c r="P82">
        <v>0.88696089</v>
      </c>
      <c r="Q82">
        <v>7.5468341000000001E-3</v>
      </c>
      <c r="R82" s="1">
        <v>2.3712644000000001E-8</v>
      </c>
      <c r="S82" s="1">
        <v>3.3995359000000002E-10</v>
      </c>
      <c r="T82">
        <v>8.9757319000000003E-4</v>
      </c>
      <c r="U82" s="1">
        <v>9.9441077000000006E-6</v>
      </c>
      <c r="V82" s="2">
        <v>800</v>
      </c>
    </row>
    <row r="83" spans="1:26" x14ac:dyDescent="0.25">
      <c r="A83" t="s">
        <v>172</v>
      </c>
      <c r="B83" t="s">
        <v>173</v>
      </c>
      <c r="C83">
        <v>3.5253000000000001</v>
      </c>
      <c r="D83" s="1">
        <v>711626860</v>
      </c>
      <c r="E83">
        <v>8012.6917000000003</v>
      </c>
      <c r="F83" s="1">
        <f t="shared" si="2"/>
        <v>2508.6981695579998</v>
      </c>
      <c r="G83" s="1">
        <f t="shared" si="3"/>
        <v>0.71218725691172902</v>
      </c>
      <c r="H83">
        <v>0.11419767</v>
      </c>
      <c r="I83">
        <v>1.6414873E-2</v>
      </c>
      <c r="J83" s="1">
        <v>4.0924774E-5</v>
      </c>
      <c r="K83" s="5">
        <v>6.8005915E-7</v>
      </c>
      <c r="L83" s="1">
        <v>2.0025331999999999E-8</v>
      </c>
      <c r="M83" s="1">
        <v>4.5363839999999999E-6</v>
      </c>
      <c r="N83">
        <v>5.1729864999999998E-3</v>
      </c>
      <c r="O83" s="1">
        <v>8.4591008999999995E-5</v>
      </c>
      <c r="P83">
        <v>1.5111903</v>
      </c>
      <c r="Q83">
        <v>1.1410205E-2</v>
      </c>
      <c r="R83" s="1">
        <v>2.6240942000000001E-8</v>
      </c>
      <c r="S83" s="1">
        <v>5.7519543999999999E-10</v>
      </c>
      <c r="T83">
        <v>8.8986309000000003E-4</v>
      </c>
      <c r="U83" s="1">
        <v>1.0240069000000001E-5</v>
      </c>
      <c r="V83" s="2">
        <v>800</v>
      </c>
    </row>
    <row r="84" spans="1:26" x14ac:dyDescent="0.25">
      <c r="A84" t="s">
        <v>174</v>
      </c>
      <c r="B84" t="s">
        <v>175</v>
      </c>
      <c r="C84">
        <v>3.5253000000000001</v>
      </c>
      <c r="D84" s="1">
        <v>709450250</v>
      </c>
      <c r="E84">
        <v>10613.811</v>
      </c>
      <c r="F84" s="1">
        <f t="shared" si="2"/>
        <v>2501.0249663250002</v>
      </c>
      <c r="G84" s="1">
        <f t="shared" si="3"/>
        <v>0.71043625979385228</v>
      </c>
      <c r="H84">
        <v>0.1217647</v>
      </c>
      <c r="I84">
        <v>8.8402230000000004E-4</v>
      </c>
      <c r="J84" s="1">
        <v>4.0673505999999999E-5</v>
      </c>
      <c r="K84" s="5">
        <v>2.1422428000000001E-7</v>
      </c>
      <c r="L84" s="1">
        <v>2.3373839999999999E-14</v>
      </c>
      <c r="M84" t="s">
        <v>29</v>
      </c>
      <c r="N84">
        <v>7.1185199999999997E-3</v>
      </c>
      <c r="O84" s="1">
        <v>6.8670307999999994E-5</v>
      </c>
      <c r="P84">
        <v>0.85689071999999999</v>
      </c>
      <c r="Q84">
        <v>9.7320392000000006E-3</v>
      </c>
      <c r="R84" s="1">
        <v>1.9678554E-8</v>
      </c>
      <c r="S84" t="s">
        <v>29</v>
      </c>
      <c r="T84">
        <v>9.8949909000000009E-4</v>
      </c>
      <c r="U84" s="1">
        <v>9.5073410000000001E-6</v>
      </c>
      <c r="V84" s="2">
        <v>800</v>
      </c>
    </row>
    <row r="85" spans="1:26" x14ac:dyDescent="0.25">
      <c r="A85" t="s">
        <v>176</v>
      </c>
      <c r="B85" t="s">
        <v>177</v>
      </c>
      <c r="C85">
        <v>3.5253000000000001</v>
      </c>
      <c r="D85" s="1">
        <v>712544670</v>
      </c>
      <c r="E85">
        <v>19436.584999999999</v>
      </c>
      <c r="F85" s="1">
        <f t="shared" si="2"/>
        <v>2511.9337251510001</v>
      </c>
      <c r="G85" s="1">
        <f t="shared" si="3"/>
        <v>0.71583159247964478</v>
      </c>
      <c r="H85">
        <v>0.15153266000000001</v>
      </c>
      <c r="I85">
        <v>1.0020616E-3</v>
      </c>
      <c r="J85" s="1">
        <v>4.3377829999999999E-5</v>
      </c>
      <c r="K85" s="5">
        <v>1.9687226000000001E-7</v>
      </c>
      <c r="L85" s="1">
        <v>2.6647898000000002E-9</v>
      </c>
      <c r="M85" t="s">
        <v>29</v>
      </c>
      <c r="N85">
        <v>8.2955335000000005E-3</v>
      </c>
      <c r="O85" s="1">
        <v>8.4137769000000001E-5</v>
      </c>
      <c r="P85">
        <v>0.11724269</v>
      </c>
      <c r="Q85">
        <v>1.029744E-2</v>
      </c>
      <c r="R85" s="1">
        <v>1.4498301E-8</v>
      </c>
      <c r="S85" t="s">
        <v>29</v>
      </c>
      <c r="T85">
        <v>3.1159377E-4</v>
      </c>
      <c r="U85" s="1">
        <v>9.0047517999999994E-6</v>
      </c>
      <c r="V85" s="2">
        <v>800</v>
      </c>
    </row>
    <row r="86" spans="1:26" x14ac:dyDescent="0.25">
      <c r="A86" t="s">
        <v>178</v>
      </c>
      <c r="B86" t="s">
        <v>179</v>
      </c>
      <c r="C86">
        <v>3.5253000000000001</v>
      </c>
      <c r="D86" s="1">
        <v>709618240</v>
      </c>
      <c r="E86">
        <v>9644.4958999999999</v>
      </c>
      <c r="F86" s="1">
        <f t="shared" si="2"/>
        <v>2501.6171814720001</v>
      </c>
      <c r="G86" s="1">
        <f t="shared" si="3"/>
        <v>0.71043228315984552</v>
      </c>
      <c r="H86">
        <v>0.15687138</v>
      </c>
      <c r="I86">
        <v>2.0161544E-2</v>
      </c>
      <c r="J86" s="1">
        <v>4.2578835999999998E-5</v>
      </c>
      <c r="K86" s="5">
        <v>5.7082999999999998E-7</v>
      </c>
      <c r="L86" s="1">
        <v>1.1147666999999999E-7</v>
      </c>
      <c r="M86" s="1">
        <v>4.0545449999999996E-6</v>
      </c>
      <c r="N86">
        <v>9.4803262999999995E-3</v>
      </c>
      <c r="O86" s="1">
        <v>7.1047633000000004E-5</v>
      </c>
      <c r="P86">
        <v>0.24503553</v>
      </c>
      <c r="Q86">
        <v>7.5705256999999996E-3</v>
      </c>
      <c r="R86" s="1">
        <v>1.8976405000000001E-8</v>
      </c>
      <c r="S86" t="s">
        <v>29</v>
      </c>
      <c r="T86">
        <v>7.3029794999999998E-4</v>
      </c>
      <c r="U86" s="1">
        <v>9.6068935E-6</v>
      </c>
      <c r="V86" s="2">
        <v>800</v>
      </c>
      <c r="W86" s="3">
        <f>AVERAGE(F82:F86)</f>
        <v>2509.2589601808004</v>
      </c>
      <c r="X86" s="3">
        <f>SQRT(SUMSQ((1/COUNT(F82:F86))*SQRT(SUMSQ(G82:G86)),_xlfn.STDEV.S(F82:F86)))</f>
        <v>8.9924693088363394</v>
      </c>
      <c r="Y86" s="3">
        <f>AVERAGE(J82:J86)</f>
        <v>4.10787736E-5</v>
      </c>
      <c r="Z86" s="3">
        <f>SQRT(SUMSQ((1/COUNT(J82:J86))*SQRT(SUMSQ(K82:K86)),_xlfn.STDEV.S(J82:J86)))</f>
        <v>2.1427781684394407E-6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2015-06-05T18:17:20Z</dcterms:created>
  <dcterms:modified xsi:type="dcterms:W3CDTF">2024-05-18T17:43:19Z</dcterms:modified>
</cp:coreProperties>
</file>