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佐藤翔太\Dropbox\モバイルプロダクション\仕様書\"/>
    </mc:Choice>
  </mc:AlternateContent>
  <bookViews>
    <workbookView xWindow="0" yWindow="0" windowWidth="24000" windowHeight="14400" firstSheet="2" activeTab="3"/>
  </bookViews>
  <sheets>
    <sheet name="OTOGI_SHINKA_SOZAI" sheetId="1" r:id="rId1"/>
    <sheet name="OTOGI_SHUKUFUKU_SOZAI" sheetId="4" r:id="rId2"/>
    <sheet name="必要祝福素材" sheetId="2" r:id="rId3"/>
    <sheet name="他ゲーム参考" sheetId="5" r:id="rId4"/>
  </sheets>
  <definedNames>
    <definedName name="Excel_BuiltIn__FilterDatabase" localSheetId="1">#REF!</definedName>
    <definedName name="Excel_BuiltIn__FilterDatabas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5" l="1"/>
  <c r="AA3" i="5"/>
  <c r="AC3" i="5"/>
  <c r="U7" i="5"/>
  <c r="W7" i="5"/>
  <c r="Y7" i="5"/>
  <c r="E3" i="4" l="1"/>
  <c r="G3" i="4"/>
  <c r="F3" i="4" s="1"/>
  <c r="I3" i="4"/>
  <c r="H3" i="4" s="1"/>
  <c r="K3" i="4"/>
  <c r="J3" i="4" s="1"/>
  <c r="M3" i="4"/>
  <c r="L3" i="4" s="1"/>
  <c r="E4" i="4"/>
  <c r="G4" i="4"/>
  <c r="F4" i="4" s="1"/>
  <c r="I4" i="4"/>
  <c r="H4" i="4" s="1"/>
  <c r="K4" i="4"/>
  <c r="J4" i="4" s="1"/>
  <c r="M4" i="4"/>
  <c r="L4" i="4" s="1"/>
  <c r="E5" i="4"/>
  <c r="G5" i="4"/>
  <c r="F5" i="4" s="1"/>
  <c r="I5" i="4"/>
  <c r="H5" i="4" s="1"/>
  <c r="K5" i="4"/>
  <c r="J5" i="4" s="1"/>
  <c r="M5" i="4"/>
  <c r="L5" i="4" s="1"/>
  <c r="E6" i="4"/>
  <c r="G6" i="4"/>
  <c r="F6" i="4" s="1"/>
  <c r="I6" i="4"/>
  <c r="H6" i="4" s="1"/>
  <c r="K6" i="4"/>
  <c r="J6" i="4" s="1"/>
  <c r="M6" i="4"/>
  <c r="L6" i="4" s="1"/>
  <c r="E7" i="4"/>
  <c r="G7" i="4"/>
  <c r="F7" i="4" s="1"/>
  <c r="I7" i="4"/>
  <c r="H7" i="4" s="1"/>
  <c r="K7" i="4"/>
  <c r="J7" i="4" s="1"/>
  <c r="M7" i="4"/>
  <c r="L7" i="4" s="1"/>
  <c r="E8" i="4"/>
  <c r="G8" i="4"/>
  <c r="F8" i="4" s="1"/>
  <c r="I8" i="4"/>
  <c r="H8" i="4" s="1"/>
  <c r="K8" i="4"/>
  <c r="J8" i="4" s="1"/>
  <c r="M8" i="4"/>
  <c r="L8" i="4" s="1"/>
  <c r="E9" i="4"/>
  <c r="G9" i="4"/>
  <c r="F9" i="4" s="1"/>
  <c r="I9" i="4"/>
  <c r="H9" i="4" s="1"/>
  <c r="K9" i="4"/>
  <c r="J9" i="4" s="1"/>
  <c r="M9" i="4"/>
  <c r="L9" i="4" s="1"/>
  <c r="E10" i="4"/>
  <c r="G10" i="4"/>
  <c r="F10" i="4" s="1"/>
  <c r="I10" i="4"/>
  <c r="H10" i="4" s="1"/>
  <c r="K10" i="4"/>
  <c r="J10" i="4" s="1"/>
  <c r="M10" i="4"/>
  <c r="L10" i="4" s="1"/>
  <c r="E11" i="4"/>
  <c r="G11" i="4"/>
  <c r="F11" i="4" s="1"/>
  <c r="I11" i="4"/>
  <c r="H11" i="4" s="1"/>
  <c r="K11" i="4"/>
  <c r="J11" i="4" s="1"/>
  <c r="M11" i="4"/>
  <c r="L11" i="4" s="1"/>
  <c r="E12" i="4"/>
  <c r="G12" i="4"/>
  <c r="F12" i="4" s="1"/>
  <c r="I12" i="4"/>
  <c r="H12" i="4" s="1"/>
  <c r="K12" i="4"/>
  <c r="J12" i="4" s="1"/>
  <c r="M12" i="4"/>
  <c r="L12" i="4" s="1"/>
  <c r="E13" i="4"/>
  <c r="G13" i="4"/>
  <c r="F13" i="4" s="1"/>
  <c r="I13" i="4"/>
  <c r="H13" i="4" s="1"/>
  <c r="K13" i="4"/>
  <c r="J13" i="4" s="1"/>
  <c r="M13" i="4"/>
  <c r="L13" i="4" s="1"/>
  <c r="E14" i="4"/>
  <c r="G14" i="4"/>
  <c r="F14" i="4" s="1"/>
  <c r="I14" i="4"/>
  <c r="H14" i="4" s="1"/>
  <c r="K14" i="4"/>
  <c r="J14" i="4" s="1"/>
  <c r="M14" i="4"/>
  <c r="L14" i="4" s="1"/>
  <c r="E15" i="4"/>
  <c r="G15" i="4"/>
  <c r="F15" i="4" s="1"/>
  <c r="I15" i="4"/>
  <c r="H15" i="4" s="1"/>
  <c r="K15" i="4"/>
  <c r="J15" i="4" s="1"/>
  <c r="M15" i="4"/>
  <c r="L15" i="4" s="1"/>
  <c r="E16" i="4"/>
  <c r="G16" i="4"/>
  <c r="F16" i="4" s="1"/>
  <c r="I16" i="4"/>
  <c r="H16" i="4" s="1"/>
  <c r="K16" i="4"/>
  <c r="J16" i="4" s="1"/>
  <c r="M16" i="4"/>
  <c r="L16" i="4" s="1"/>
  <c r="E17" i="4"/>
  <c r="G17" i="4"/>
  <c r="F17" i="4" s="1"/>
  <c r="I17" i="4"/>
  <c r="H17" i="4" s="1"/>
  <c r="K17" i="4"/>
  <c r="J17" i="4" s="1"/>
  <c r="M17" i="4"/>
  <c r="L17" i="4" s="1"/>
  <c r="E18" i="4"/>
  <c r="G18" i="4"/>
  <c r="F18" i="4" s="1"/>
  <c r="I18" i="4"/>
  <c r="H18" i="4" s="1"/>
  <c r="K18" i="4"/>
  <c r="J18" i="4" s="1"/>
  <c r="M18" i="4"/>
  <c r="L18" i="4" s="1"/>
  <c r="E19" i="4"/>
  <c r="G19" i="4"/>
  <c r="F19" i="4" s="1"/>
  <c r="I19" i="4"/>
  <c r="H19" i="4" s="1"/>
  <c r="K19" i="4"/>
  <c r="J19" i="4" s="1"/>
  <c r="M19" i="4"/>
  <c r="L19" i="4" s="1"/>
  <c r="E20" i="4"/>
  <c r="G20" i="4"/>
  <c r="F20" i="4" s="1"/>
  <c r="I20" i="4"/>
  <c r="H20" i="4" s="1"/>
  <c r="K20" i="4"/>
  <c r="J20" i="4" s="1"/>
  <c r="M20" i="4"/>
  <c r="L20" i="4" s="1"/>
  <c r="E21" i="4"/>
  <c r="G21" i="4"/>
  <c r="F21" i="4" s="1"/>
  <c r="I21" i="4"/>
  <c r="H21" i="4" s="1"/>
  <c r="K21" i="4"/>
  <c r="J21" i="4" s="1"/>
  <c r="M21" i="4"/>
  <c r="L21" i="4" s="1"/>
  <c r="E22" i="4"/>
  <c r="G22" i="4"/>
  <c r="F22" i="4" s="1"/>
  <c r="I22" i="4"/>
  <c r="H22" i="4" s="1"/>
  <c r="K22" i="4"/>
  <c r="J22" i="4" s="1"/>
  <c r="M22" i="4"/>
  <c r="L22" i="4" s="1"/>
  <c r="E23" i="4"/>
  <c r="G23" i="4"/>
  <c r="F23" i="4" s="1"/>
  <c r="I23" i="4"/>
  <c r="H23" i="4" s="1"/>
  <c r="K23" i="4"/>
  <c r="J23" i="4" s="1"/>
  <c r="M23" i="4"/>
  <c r="L23" i="4" s="1"/>
  <c r="E24" i="4"/>
  <c r="G24" i="4"/>
  <c r="F24" i="4" s="1"/>
  <c r="I24" i="4"/>
  <c r="H24" i="4" s="1"/>
  <c r="K24" i="4"/>
  <c r="J24" i="4" s="1"/>
  <c r="M24" i="4"/>
  <c r="L24" i="4" s="1"/>
  <c r="E25" i="4"/>
  <c r="G25" i="4"/>
  <c r="F25" i="4" s="1"/>
  <c r="I25" i="4"/>
  <c r="H25" i="4" s="1"/>
  <c r="K25" i="4"/>
  <c r="J25" i="4" s="1"/>
  <c r="M25" i="4"/>
  <c r="L25" i="4" s="1"/>
  <c r="E26" i="4"/>
  <c r="G26" i="4"/>
  <c r="F26" i="4" s="1"/>
  <c r="I26" i="4"/>
  <c r="H26" i="4" s="1"/>
  <c r="K26" i="4"/>
  <c r="J26" i="4" s="1"/>
  <c r="M26" i="4"/>
  <c r="L26" i="4" s="1"/>
  <c r="E27" i="4"/>
  <c r="G27" i="4"/>
  <c r="F27" i="4" s="1"/>
  <c r="I27" i="4"/>
  <c r="H27" i="4" s="1"/>
  <c r="K27" i="4"/>
  <c r="J27" i="4" s="1"/>
  <c r="M27" i="4"/>
  <c r="L27" i="4" s="1"/>
  <c r="E28" i="4"/>
  <c r="G28" i="4"/>
  <c r="F28" i="4" s="1"/>
  <c r="I28" i="4"/>
  <c r="H28" i="4" s="1"/>
  <c r="K28" i="4"/>
  <c r="J28" i="4" s="1"/>
  <c r="M28" i="4"/>
  <c r="L28" i="4" s="1"/>
  <c r="E29" i="4"/>
  <c r="G29" i="4"/>
  <c r="F29" i="4" s="1"/>
  <c r="I29" i="4"/>
  <c r="H29" i="4" s="1"/>
  <c r="K29" i="4"/>
  <c r="J29" i="4" s="1"/>
  <c r="M29" i="4"/>
  <c r="L29" i="4" s="1"/>
  <c r="E30" i="4"/>
  <c r="G30" i="4"/>
  <c r="F30" i="4" s="1"/>
  <c r="I30" i="4"/>
  <c r="H30" i="4" s="1"/>
  <c r="K30" i="4"/>
  <c r="J30" i="4" s="1"/>
  <c r="M30" i="4"/>
  <c r="L30" i="4" s="1"/>
  <c r="E31" i="4"/>
  <c r="G31" i="4"/>
  <c r="F31" i="4" s="1"/>
  <c r="I31" i="4"/>
  <c r="H31" i="4" s="1"/>
  <c r="K31" i="4"/>
  <c r="J31" i="4" s="1"/>
  <c r="M31" i="4"/>
  <c r="L31" i="4" s="1"/>
  <c r="M2" i="4"/>
  <c r="L2" i="4" s="1"/>
  <c r="K2" i="4"/>
  <c r="J2" i="4" s="1"/>
  <c r="I2" i="4"/>
  <c r="H2" i="4" s="1"/>
  <c r="G2" i="4"/>
  <c r="F2" i="4" s="1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H3" i="1"/>
  <c r="I3" i="1"/>
  <c r="J3" i="1"/>
  <c r="K3" i="1"/>
  <c r="M3" i="1"/>
  <c r="L3" i="1" s="1"/>
  <c r="O3" i="1"/>
  <c r="N3" i="1" s="1"/>
  <c r="Q3" i="1"/>
  <c r="P3" i="1" s="1"/>
  <c r="H4" i="1"/>
  <c r="I4" i="1"/>
  <c r="J4" i="1"/>
  <c r="K4" i="1"/>
  <c r="M4" i="1"/>
  <c r="L4" i="1" s="1"/>
  <c r="O4" i="1"/>
  <c r="N4" i="1" s="1"/>
  <c r="Q4" i="1"/>
  <c r="P4" i="1" s="1"/>
  <c r="H5" i="1"/>
  <c r="I5" i="1"/>
  <c r="J5" i="1"/>
  <c r="K5" i="1"/>
  <c r="M5" i="1"/>
  <c r="L5" i="1" s="1"/>
  <c r="O5" i="1"/>
  <c r="N5" i="1" s="1"/>
  <c r="Q5" i="1"/>
  <c r="P5" i="1" s="1"/>
  <c r="H6" i="1"/>
  <c r="I6" i="1"/>
  <c r="J6" i="1"/>
  <c r="K6" i="1"/>
  <c r="M6" i="1"/>
  <c r="L6" i="1" s="1"/>
  <c r="O6" i="1"/>
  <c r="N6" i="1" s="1"/>
  <c r="Q6" i="1"/>
  <c r="P6" i="1" s="1"/>
  <c r="H7" i="1"/>
  <c r="I7" i="1"/>
  <c r="J7" i="1"/>
  <c r="K7" i="1"/>
  <c r="M7" i="1"/>
  <c r="L7" i="1" s="1"/>
  <c r="O7" i="1"/>
  <c r="N7" i="1" s="1"/>
  <c r="Q7" i="1"/>
  <c r="P7" i="1" s="1"/>
  <c r="H8" i="1"/>
  <c r="I8" i="1"/>
  <c r="J8" i="1"/>
  <c r="K8" i="1"/>
  <c r="M8" i="1"/>
  <c r="L8" i="1" s="1"/>
  <c r="O8" i="1"/>
  <c r="N8" i="1" s="1"/>
  <c r="Q8" i="1"/>
  <c r="P8" i="1" s="1"/>
  <c r="H9" i="1"/>
  <c r="I9" i="1"/>
  <c r="J9" i="1"/>
  <c r="K9" i="1"/>
  <c r="M9" i="1"/>
  <c r="L9" i="1" s="1"/>
  <c r="O9" i="1"/>
  <c r="N9" i="1" s="1"/>
  <c r="Q9" i="1"/>
  <c r="P9" i="1" s="1"/>
  <c r="H10" i="1"/>
  <c r="I10" i="1"/>
  <c r="J10" i="1"/>
  <c r="K10" i="1"/>
  <c r="M10" i="1"/>
  <c r="L10" i="1" s="1"/>
  <c r="O10" i="1"/>
  <c r="N10" i="1" s="1"/>
  <c r="Q10" i="1"/>
  <c r="P10" i="1" s="1"/>
  <c r="H11" i="1"/>
  <c r="I11" i="1"/>
  <c r="J11" i="1"/>
  <c r="K11" i="1"/>
  <c r="M11" i="1"/>
  <c r="L11" i="1" s="1"/>
  <c r="O11" i="1"/>
  <c r="N11" i="1" s="1"/>
  <c r="Q11" i="1"/>
  <c r="P11" i="1" s="1"/>
  <c r="H12" i="1"/>
  <c r="I12" i="1"/>
  <c r="J12" i="1"/>
  <c r="K12" i="1"/>
  <c r="M12" i="1"/>
  <c r="L12" i="1" s="1"/>
  <c r="O12" i="1"/>
  <c r="N12" i="1" s="1"/>
  <c r="Q12" i="1"/>
  <c r="P12" i="1" s="1"/>
  <c r="H13" i="1"/>
  <c r="I13" i="1"/>
  <c r="J13" i="1"/>
  <c r="K13" i="1"/>
  <c r="M13" i="1"/>
  <c r="L13" i="1" s="1"/>
  <c r="O13" i="1"/>
  <c r="N13" i="1" s="1"/>
  <c r="Q13" i="1"/>
  <c r="P13" i="1" s="1"/>
  <c r="H14" i="1"/>
  <c r="I14" i="1"/>
  <c r="J14" i="1"/>
  <c r="K14" i="1"/>
  <c r="M14" i="1"/>
  <c r="L14" i="1" s="1"/>
  <c r="O14" i="1"/>
  <c r="N14" i="1" s="1"/>
  <c r="Q14" i="1"/>
  <c r="P14" i="1" s="1"/>
  <c r="H15" i="1"/>
  <c r="I15" i="1"/>
  <c r="J15" i="1"/>
  <c r="K15" i="1"/>
  <c r="M15" i="1"/>
  <c r="L15" i="1" s="1"/>
  <c r="O15" i="1"/>
  <c r="N15" i="1" s="1"/>
  <c r="Q15" i="1"/>
  <c r="P15" i="1" s="1"/>
  <c r="H16" i="1"/>
  <c r="I16" i="1"/>
  <c r="J16" i="1"/>
  <c r="K16" i="1"/>
  <c r="M16" i="1"/>
  <c r="L16" i="1" s="1"/>
  <c r="O16" i="1"/>
  <c r="N16" i="1" s="1"/>
  <c r="Q16" i="1"/>
  <c r="P16" i="1" s="1"/>
  <c r="H17" i="1"/>
  <c r="I17" i="1"/>
  <c r="J17" i="1"/>
  <c r="K17" i="1"/>
  <c r="M17" i="1"/>
  <c r="L17" i="1" s="1"/>
  <c r="O17" i="1"/>
  <c r="N17" i="1" s="1"/>
  <c r="Q17" i="1"/>
  <c r="P17" i="1" s="1"/>
  <c r="H18" i="1"/>
  <c r="I18" i="1"/>
  <c r="J18" i="1"/>
  <c r="K18" i="1"/>
  <c r="M18" i="1"/>
  <c r="L18" i="1" s="1"/>
  <c r="O18" i="1"/>
  <c r="N18" i="1" s="1"/>
  <c r="Q18" i="1"/>
  <c r="P18" i="1" s="1"/>
  <c r="H19" i="1"/>
  <c r="I19" i="1"/>
  <c r="J19" i="1"/>
  <c r="K19" i="1"/>
  <c r="M19" i="1"/>
  <c r="L19" i="1" s="1"/>
  <c r="O19" i="1"/>
  <c r="N19" i="1" s="1"/>
  <c r="Q19" i="1"/>
  <c r="P19" i="1" s="1"/>
  <c r="H20" i="1"/>
  <c r="I20" i="1"/>
  <c r="J20" i="1"/>
  <c r="K20" i="1"/>
  <c r="M20" i="1"/>
  <c r="L20" i="1" s="1"/>
  <c r="O20" i="1"/>
  <c r="N20" i="1" s="1"/>
  <c r="Q20" i="1"/>
  <c r="P20" i="1" s="1"/>
  <c r="H21" i="1"/>
  <c r="I21" i="1"/>
  <c r="J21" i="1"/>
  <c r="K21" i="1"/>
  <c r="M21" i="1"/>
  <c r="L21" i="1" s="1"/>
  <c r="O21" i="1"/>
  <c r="N21" i="1" s="1"/>
  <c r="Q21" i="1"/>
  <c r="P21" i="1" s="1"/>
  <c r="H22" i="1"/>
  <c r="I22" i="1"/>
  <c r="J22" i="1"/>
  <c r="K22" i="1"/>
  <c r="M22" i="1"/>
  <c r="L22" i="1" s="1"/>
  <c r="O22" i="1"/>
  <c r="N22" i="1" s="1"/>
  <c r="Q22" i="1"/>
  <c r="P22" i="1" s="1"/>
  <c r="H23" i="1"/>
  <c r="I23" i="1"/>
  <c r="J23" i="1"/>
  <c r="K23" i="1"/>
  <c r="M23" i="1"/>
  <c r="L23" i="1" s="1"/>
  <c r="O23" i="1"/>
  <c r="N23" i="1" s="1"/>
  <c r="Q23" i="1"/>
  <c r="P23" i="1" s="1"/>
  <c r="H24" i="1"/>
  <c r="I24" i="1"/>
  <c r="J24" i="1"/>
  <c r="K24" i="1"/>
  <c r="M24" i="1"/>
  <c r="L24" i="1" s="1"/>
  <c r="O24" i="1"/>
  <c r="N24" i="1" s="1"/>
  <c r="Q24" i="1"/>
  <c r="P24" i="1" s="1"/>
  <c r="H25" i="1"/>
  <c r="I25" i="1"/>
  <c r="J25" i="1"/>
  <c r="K25" i="1"/>
  <c r="M25" i="1"/>
  <c r="L25" i="1" s="1"/>
  <c r="O25" i="1"/>
  <c r="N25" i="1" s="1"/>
  <c r="Q25" i="1"/>
  <c r="P25" i="1" s="1"/>
  <c r="H26" i="1"/>
  <c r="I26" i="1"/>
  <c r="J26" i="1"/>
  <c r="K26" i="1"/>
  <c r="M26" i="1"/>
  <c r="L26" i="1" s="1"/>
  <c r="O26" i="1"/>
  <c r="N26" i="1" s="1"/>
  <c r="Q26" i="1"/>
  <c r="P26" i="1" s="1"/>
  <c r="H27" i="1"/>
  <c r="I27" i="1"/>
  <c r="J27" i="1"/>
  <c r="K27" i="1"/>
  <c r="M27" i="1"/>
  <c r="L27" i="1" s="1"/>
  <c r="O27" i="1"/>
  <c r="N27" i="1" s="1"/>
  <c r="Q27" i="1"/>
  <c r="P27" i="1" s="1"/>
  <c r="H28" i="1"/>
  <c r="I28" i="1"/>
  <c r="J28" i="1"/>
  <c r="K28" i="1"/>
  <c r="M28" i="1"/>
  <c r="L28" i="1" s="1"/>
  <c r="O28" i="1"/>
  <c r="N28" i="1" s="1"/>
  <c r="Q28" i="1"/>
  <c r="P28" i="1" s="1"/>
  <c r="H29" i="1"/>
  <c r="I29" i="1"/>
  <c r="J29" i="1"/>
  <c r="K29" i="1"/>
  <c r="M29" i="1"/>
  <c r="L29" i="1" s="1"/>
  <c r="O29" i="1"/>
  <c r="N29" i="1" s="1"/>
  <c r="Q29" i="1"/>
  <c r="P29" i="1" s="1"/>
  <c r="H30" i="1"/>
  <c r="I30" i="1"/>
  <c r="J30" i="1"/>
  <c r="K30" i="1"/>
  <c r="M30" i="1"/>
  <c r="L30" i="1" s="1"/>
  <c r="O30" i="1"/>
  <c r="N30" i="1" s="1"/>
  <c r="Q30" i="1"/>
  <c r="P30" i="1" s="1"/>
  <c r="H31" i="1"/>
  <c r="I31" i="1"/>
  <c r="J31" i="1"/>
  <c r="K31" i="1"/>
  <c r="M31" i="1"/>
  <c r="L31" i="1" s="1"/>
  <c r="O31" i="1"/>
  <c r="N31" i="1" s="1"/>
  <c r="Q31" i="1"/>
  <c r="P31" i="1" s="1"/>
  <c r="H32" i="1"/>
  <c r="I32" i="1"/>
  <c r="J32" i="1"/>
  <c r="K32" i="1"/>
  <c r="M32" i="1"/>
  <c r="L32" i="1" s="1"/>
  <c r="O32" i="1"/>
  <c r="N32" i="1" s="1"/>
  <c r="Q32" i="1"/>
  <c r="P32" i="1" s="1"/>
  <c r="H33" i="1"/>
  <c r="I33" i="1"/>
  <c r="J33" i="1"/>
  <c r="K33" i="1"/>
  <c r="M33" i="1"/>
  <c r="L33" i="1" s="1"/>
  <c r="O33" i="1"/>
  <c r="N33" i="1" s="1"/>
  <c r="Q33" i="1"/>
  <c r="P33" i="1" s="1"/>
  <c r="H34" i="1"/>
  <c r="I34" i="1"/>
  <c r="J34" i="1"/>
  <c r="K34" i="1"/>
  <c r="M34" i="1"/>
  <c r="L34" i="1" s="1"/>
  <c r="O34" i="1"/>
  <c r="N34" i="1" s="1"/>
  <c r="Q34" i="1"/>
  <c r="P34" i="1" s="1"/>
  <c r="H35" i="1"/>
  <c r="I35" i="1"/>
  <c r="J35" i="1"/>
  <c r="K35" i="1"/>
  <c r="M35" i="1"/>
  <c r="L35" i="1" s="1"/>
  <c r="O35" i="1"/>
  <c r="N35" i="1" s="1"/>
  <c r="Q35" i="1"/>
  <c r="P35" i="1" s="1"/>
  <c r="H36" i="1"/>
  <c r="I36" i="1"/>
  <c r="J36" i="1"/>
  <c r="K36" i="1"/>
  <c r="M36" i="1"/>
  <c r="L36" i="1" s="1"/>
  <c r="O36" i="1"/>
  <c r="N36" i="1" s="1"/>
  <c r="Q36" i="1"/>
  <c r="P36" i="1" s="1"/>
  <c r="H37" i="1"/>
  <c r="I37" i="1"/>
  <c r="J37" i="1"/>
  <c r="K37" i="1"/>
  <c r="M37" i="1"/>
  <c r="L37" i="1" s="1"/>
  <c r="O37" i="1"/>
  <c r="N37" i="1" s="1"/>
  <c r="Q37" i="1"/>
  <c r="P37" i="1" s="1"/>
  <c r="H38" i="1"/>
  <c r="I38" i="1"/>
  <c r="J38" i="1"/>
  <c r="K38" i="1"/>
  <c r="M38" i="1"/>
  <c r="L38" i="1" s="1"/>
  <c r="O38" i="1"/>
  <c r="N38" i="1" s="1"/>
  <c r="Q38" i="1"/>
  <c r="P38" i="1" s="1"/>
  <c r="H39" i="1"/>
  <c r="I39" i="1"/>
  <c r="J39" i="1"/>
  <c r="K39" i="1"/>
  <c r="M39" i="1"/>
  <c r="L39" i="1" s="1"/>
  <c r="O39" i="1"/>
  <c r="N39" i="1" s="1"/>
  <c r="Q39" i="1"/>
  <c r="P39" i="1" s="1"/>
  <c r="H40" i="1"/>
  <c r="I40" i="1"/>
  <c r="J40" i="1"/>
  <c r="K40" i="1"/>
  <c r="M40" i="1"/>
  <c r="L40" i="1" s="1"/>
  <c r="O40" i="1"/>
  <c r="N40" i="1" s="1"/>
  <c r="Q40" i="1"/>
  <c r="P40" i="1" s="1"/>
  <c r="H41" i="1"/>
  <c r="I41" i="1"/>
  <c r="J41" i="1"/>
  <c r="K41" i="1"/>
  <c r="M41" i="1"/>
  <c r="L41" i="1" s="1"/>
  <c r="O41" i="1"/>
  <c r="N41" i="1" s="1"/>
  <c r="Q41" i="1"/>
  <c r="P41" i="1" s="1"/>
  <c r="H42" i="1"/>
  <c r="I42" i="1"/>
  <c r="J42" i="1"/>
  <c r="K42" i="1"/>
  <c r="M42" i="1"/>
  <c r="L42" i="1" s="1"/>
  <c r="O42" i="1"/>
  <c r="N42" i="1" s="1"/>
  <c r="Q42" i="1"/>
  <c r="P42" i="1" s="1"/>
  <c r="H43" i="1"/>
  <c r="I43" i="1"/>
  <c r="J43" i="1"/>
  <c r="K43" i="1"/>
  <c r="M43" i="1"/>
  <c r="L43" i="1" s="1"/>
  <c r="O43" i="1"/>
  <c r="N43" i="1" s="1"/>
  <c r="Q43" i="1"/>
  <c r="P43" i="1" s="1"/>
  <c r="H44" i="1"/>
  <c r="I44" i="1"/>
  <c r="J44" i="1"/>
  <c r="K44" i="1"/>
  <c r="M44" i="1"/>
  <c r="L44" i="1" s="1"/>
  <c r="O44" i="1"/>
  <c r="N44" i="1" s="1"/>
  <c r="Q44" i="1"/>
  <c r="P44" i="1" s="1"/>
  <c r="H45" i="1"/>
  <c r="I45" i="1"/>
  <c r="J45" i="1"/>
  <c r="K45" i="1"/>
  <c r="M45" i="1"/>
  <c r="L45" i="1" s="1"/>
  <c r="O45" i="1"/>
  <c r="N45" i="1" s="1"/>
  <c r="Q45" i="1"/>
  <c r="P45" i="1" s="1"/>
  <c r="H46" i="1"/>
  <c r="I46" i="1"/>
  <c r="J46" i="1"/>
  <c r="K46" i="1"/>
  <c r="M46" i="1"/>
  <c r="L46" i="1" s="1"/>
  <c r="O46" i="1"/>
  <c r="N46" i="1" s="1"/>
  <c r="Q46" i="1"/>
  <c r="P46" i="1" s="1"/>
  <c r="H47" i="1"/>
  <c r="I47" i="1"/>
  <c r="J47" i="1"/>
  <c r="K47" i="1"/>
  <c r="M47" i="1"/>
  <c r="L47" i="1" s="1"/>
  <c r="O47" i="1"/>
  <c r="N47" i="1" s="1"/>
  <c r="Q47" i="1"/>
  <c r="P47" i="1" s="1"/>
  <c r="H48" i="1"/>
  <c r="I48" i="1"/>
  <c r="J48" i="1"/>
  <c r="K48" i="1"/>
  <c r="M48" i="1"/>
  <c r="L48" i="1" s="1"/>
  <c r="O48" i="1"/>
  <c r="N48" i="1" s="1"/>
  <c r="Q48" i="1"/>
  <c r="P48" i="1" s="1"/>
  <c r="H49" i="1"/>
  <c r="I49" i="1"/>
  <c r="J49" i="1"/>
  <c r="K49" i="1"/>
  <c r="M49" i="1"/>
  <c r="L49" i="1" s="1"/>
  <c r="O49" i="1"/>
  <c r="N49" i="1" s="1"/>
  <c r="Q49" i="1"/>
  <c r="P49" i="1" s="1"/>
  <c r="H50" i="1"/>
  <c r="I50" i="1"/>
  <c r="J50" i="1"/>
  <c r="K50" i="1"/>
  <c r="M50" i="1"/>
  <c r="L50" i="1" s="1"/>
  <c r="O50" i="1"/>
  <c r="N50" i="1" s="1"/>
  <c r="Q50" i="1"/>
  <c r="P50" i="1" s="1"/>
  <c r="H51" i="1"/>
  <c r="I51" i="1"/>
  <c r="J51" i="1"/>
  <c r="K51" i="1"/>
  <c r="M51" i="1"/>
  <c r="L51" i="1" s="1"/>
  <c r="O51" i="1"/>
  <c r="N51" i="1" s="1"/>
  <c r="Q51" i="1"/>
  <c r="P51" i="1" s="1"/>
  <c r="H52" i="1"/>
  <c r="I52" i="1"/>
  <c r="J52" i="1"/>
  <c r="K52" i="1"/>
  <c r="M52" i="1"/>
  <c r="L52" i="1" s="1"/>
  <c r="O52" i="1"/>
  <c r="N52" i="1" s="1"/>
  <c r="Q52" i="1"/>
  <c r="P52" i="1" s="1"/>
  <c r="H53" i="1"/>
  <c r="I53" i="1"/>
  <c r="J53" i="1"/>
  <c r="K53" i="1"/>
  <c r="M53" i="1"/>
  <c r="L53" i="1" s="1"/>
  <c r="O53" i="1"/>
  <c r="N53" i="1" s="1"/>
  <c r="Q53" i="1"/>
  <c r="P53" i="1" s="1"/>
  <c r="H54" i="1"/>
  <c r="I54" i="1"/>
  <c r="J54" i="1"/>
  <c r="K54" i="1"/>
  <c r="M54" i="1"/>
  <c r="L54" i="1" s="1"/>
  <c r="O54" i="1"/>
  <c r="N54" i="1" s="1"/>
  <c r="Q54" i="1"/>
  <c r="P54" i="1" s="1"/>
  <c r="H55" i="1"/>
  <c r="I55" i="1"/>
  <c r="J55" i="1"/>
  <c r="K55" i="1"/>
  <c r="M55" i="1"/>
  <c r="L55" i="1" s="1"/>
  <c r="O55" i="1"/>
  <c r="N55" i="1" s="1"/>
  <c r="Q55" i="1"/>
  <c r="P55" i="1" s="1"/>
  <c r="H56" i="1"/>
  <c r="I56" i="1"/>
  <c r="J56" i="1"/>
  <c r="K56" i="1"/>
  <c r="M56" i="1"/>
  <c r="L56" i="1" s="1"/>
  <c r="O56" i="1"/>
  <c r="N56" i="1" s="1"/>
  <c r="Q56" i="1"/>
  <c r="P56" i="1" s="1"/>
  <c r="H57" i="1"/>
  <c r="I57" i="1"/>
  <c r="J57" i="1"/>
  <c r="K57" i="1"/>
  <c r="M57" i="1"/>
  <c r="L57" i="1" s="1"/>
  <c r="O57" i="1"/>
  <c r="N57" i="1" s="1"/>
  <c r="Q57" i="1"/>
  <c r="P57" i="1" s="1"/>
  <c r="H58" i="1"/>
  <c r="I58" i="1"/>
  <c r="J58" i="1"/>
  <c r="K58" i="1"/>
  <c r="M58" i="1"/>
  <c r="L58" i="1" s="1"/>
  <c r="O58" i="1"/>
  <c r="N58" i="1" s="1"/>
  <c r="Q58" i="1"/>
  <c r="P58" i="1" s="1"/>
  <c r="H59" i="1"/>
  <c r="I59" i="1"/>
  <c r="J59" i="1"/>
  <c r="K59" i="1"/>
  <c r="M59" i="1"/>
  <c r="L59" i="1" s="1"/>
  <c r="O59" i="1"/>
  <c r="N59" i="1" s="1"/>
  <c r="Q59" i="1"/>
  <c r="P59" i="1" s="1"/>
  <c r="H60" i="1"/>
  <c r="I60" i="1"/>
  <c r="J60" i="1"/>
  <c r="K60" i="1"/>
  <c r="M60" i="1"/>
  <c r="L60" i="1" s="1"/>
  <c r="O60" i="1"/>
  <c r="N60" i="1" s="1"/>
  <c r="Q60" i="1"/>
  <c r="P60" i="1" s="1"/>
  <c r="H61" i="1"/>
  <c r="I61" i="1"/>
  <c r="J61" i="1"/>
  <c r="K61" i="1"/>
  <c r="M61" i="1"/>
  <c r="L61" i="1" s="1"/>
  <c r="O61" i="1"/>
  <c r="N61" i="1" s="1"/>
  <c r="Q61" i="1"/>
  <c r="P61" i="1" s="1"/>
  <c r="H62" i="1"/>
  <c r="I62" i="1"/>
  <c r="J62" i="1"/>
  <c r="K62" i="1"/>
  <c r="M62" i="1"/>
  <c r="L62" i="1" s="1"/>
  <c r="O62" i="1"/>
  <c r="N62" i="1" s="1"/>
  <c r="Q62" i="1"/>
  <c r="P62" i="1" s="1"/>
  <c r="H63" i="1"/>
  <c r="I63" i="1"/>
  <c r="J63" i="1"/>
  <c r="K63" i="1"/>
  <c r="M63" i="1"/>
  <c r="L63" i="1" s="1"/>
  <c r="O63" i="1"/>
  <c r="N63" i="1" s="1"/>
  <c r="Q63" i="1"/>
  <c r="P63" i="1" s="1"/>
  <c r="H64" i="1"/>
  <c r="I64" i="1"/>
  <c r="J64" i="1"/>
  <c r="K64" i="1"/>
  <c r="M64" i="1"/>
  <c r="L64" i="1" s="1"/>
  <c r="O64" i="1"/>
  <c r="N64" i="1" s="1"/>
  <c r="Q64" i="1"/>
  <c r="P64" i="1" s="1"/>
  <c r="H65" i="1"/>
  <c r="I65" i="1"/>
  <c r="J65" i="1"/>
  <c r="K65" i="1"/>
  <c r="M65" i="1"/>
  <c r="L65" i="1" s="1"/>
  <c r="O65" i="1"/>
  <c r="N65" i="1" s="1"/>
  <c r="Q65" i="1"/>
  <c r="P65" i="1" s="1"/>
  <c r="H66" i="1"/>
  <c r="I66" i="1"/>
  <c r="J66" i="1"/>
  <c r="K66" i="1"/>
  <c r="M66" i="1"/>
  <c r="L66" i="1" s="1"/>
  <c r="O66" i="1"/>
  <c r="N66" i="1" s="1"/>
  <c r="Q66" i="1"/>
  <c r="P66" i="1" s="1"/>
  <c r="H67" i="1"/>
  <c r="I67" i="1"/>
  <c r="J67" i="1"/>
  <c r="K67" i="1"/>
  <c r="M67" i="1"/>
  <c r="L67" i="1" s="1"/>
  <c r="O67" i="1"/>
  <c r="N67" i="1" s="1"/>
  <c r="Q67" i="1"/>
  <c r="P67" i="1" s="1"/>
  <c r="H68" i="1"/>
  <c r="I68" i="1"/>
  <c r="J68" i="1"/>
  <c r="K68" i="1"/>
  <c r="M68" i="1"/>
  <c r="L68" i="1" s="1"/>
  <c r="O68" i="1"/>
  <c r="N68" i="1" s="1"/>
  <c r="Q68" i="1"/>
  <c r="P68" i="1" s="1"/>
  <c r="H69" i="1"/>
  <c r="I69" i="1"/>
  <c r="J69" i="1"/>
  <c r="K69" i="1"/>
  <c r="M69" i="1"/>
  <c r="L69" i="1" s="1"/>
  <c r="O69" i="1"/>
  <c r="N69" i="1" s="1"/>
  <c r="Q69" i="1"/>
  <c r="P69" i="1" s="1"/>
  <c r="H70" i="1"/>
  <c r="I70" i="1"/>
  <c r="J70" i="1"/>
  <c r="K70" i="1"/>
  <c r="M70" i="1"/>
  <c r="L70" i="1" s="1"/>
  <c r="O70" i="1"/>
  <c r="N70" i="1" s="1"/>
  <c r="Q70" i="1"/>
  <c r="P70" i="1" s="1"/>
  <c r="H71" i="1"/>
  <c r="I71" i="1"/>
  <c r="J71" i="1"/>
  <c r="K71" i="1"/>
  <c r="M71" i="1"/>
  <c r="L71" i="1" s="1"/>
  <c r="O71" i="1"/>
  <c r="N71" i="1" s="1"/>
  <c r="Q71" i="1"/>
  <c r="P71" i="1" s="1"/>
  <c r="H72" i="1"/>
  <c r="I72" i="1"/>
  <c r="J72" i="1"/>
  <c r="K72" i="1"/>
  <c r="M72" i="1"/>
  <c r="L72" i="1" s="1"/>
  <c r="O72" i="1"/>
  <c r="N72" i="1" s="1"/>
  <c r="Q72" i="1"/>
  <c r="P72" i="1" s="1"/>
  <c r="H73" i="1"/>
  <c r="I73" i="1"/>
  <c r="J73" i="1"/>
  <c r="K73" i="1"/>
  <c r="M73" i="1"/>
  <c r="L73" i="1" s="1"/>
  <c r="O73" i="1"/>
  <c r="N73" i="1" s="1"/>
  <c r="Q73" i="1"/>
  <c r="P73" i="1" s="1"/>
  <c r="H74" i="1"/>
  <c r="I74" i="1"/>
  <c r="J74" i="1"/>
  <c r="K74" i="1"/>
  <c r="M74" i="1"/>
  <c r="L74" i="1" s="1"/>
  <c r="O74" i="1"/>
  <c r="N74" i="1" s="1"/>
  <c r="Q74" i="1"/>
  <c r="P74" i="1" s="1"/>
  <c r="H75" i="1"/>
  <c r="I75" i="1"/>
  <c r="J75" i="1"/>
  <c r="K75" i="1"/>
  <c r="M75" i="1"/>
  <c r="L75" i="1" s="1"/>
  <c r="O75" i="1"/>
  <c r="N75" i="1" s="1"/>
  <c r="Q75" i="1"/>
  <c r="P75" i="1" s="1"/>
  <c r="H76" i="1"/>
  <c r="I76" i="1"/>
  <c r="J76" i="1"/>
  <c r="K76" i="1"/>
  <c r="M76" i="1"/>
  <c r="L76" i="1" s="1"/>
  <c r="O76" i="1"/>
  <c r="N76" i="1" s="1"/>
  <c r="Q76" i="1"/>
  <c r="P76" i="1" s="1"/>
  <c r="H77" i="1"/>
  <c r="I77" i="1"/>
  <c r="J77" i="1"/>
  <c r="K77" i="1"/>
  <c r="M77" i="1"/>
  <c r="L77" i="1" s="1"/>
  <c r="O77" i="1"/>
  <c r="N77" i="1" s="1"/>
  <c r="Q77" i="1"/>
  <c r="P77" i="1" s="1"/>
  <c r="H78" i="1"/>
  <c r="I78" i="1"/>
  <c r="J78" i="1"/>
  <c r="K78" i="1"/>
  <c r="M78" i="1"/>
  <c r="L78" i="1" s="1"/>
  <c r="O78" i="1"/>
  <c r="N78" i="1" s="1"/>
  <c r="Q78" i="1"/>
  <c r="P78" i="1" s="1"/>
  <c r="H79" i="1"/>
  <c r="I79" i="1"/>
  <c r="J79" i="1"/>
  <c r="K79" i="1"/>
  <c r="M79" i="1"/>
  <c r="L79" i="1" s="1"/>
  <c r="O79" i="1"/>
  <c r="N79" i="1" s="1"/>
  <c r="Q79" i="1"/>
  <c r="P79" i="1" s="1"/>
  <c r="H80" i="1"/>
  <c r="I80" i="1"/>
  <c r="J80" i="1"/>
  <c r="K80" i="1"/>
  <c r="M80" i="1"/>
  <c r="L80" i="1" s="1"/>
  <c r="O80" i="1"/>
  <c r="N80" i="1" s="1"/>
  <c r="Q80" i="1"/>
  <c r="P80" i="1" s="1"/>
  <c r="H81" i="1"/>
  <c r="I81" i="1"/>
  <c r="J81" i="1"/>
  <c r="K81" i="1"/>
  <c r="M81" i="1"/>
  <c r="L81" i="1" s="1"/>
  <c r="O81" i="1"/>
  <c r="N81" i="1" s="1"/>
  <c r="Q81" i="1"/>
  <c r="P81" i="1" s="1"/>
  <c r="H82" i="1"/>
  <c r="I82" i="1"/>
  <c r="J82" i="1"/>
  <c r="K82" i="1"/>
  <c r="M82" i="1"/>
  <c r="L82" i="1" s="1"/>
  <c r="O82" i="1"/>
  <c r="N82" i="1" s="1"/>
  <c r="Q82" i="1"/>
  <c r="P82" i="1" s="1"/>
  <c r="H83" i="1"/>
  <c r="I83" i="1"/>
  <c r="J83" i="1"/>
  <c r="K83" i="1"/>
  <c r="M83" i="1"/>
  <c r="L83" i="1" s="1"/>
  <c r="O83" i="1"/>
  <c r="N83" i="1" s="1"/>
  <c r="Q83" i="1"/>
  <c r="P83" i="1" s="1"/>
  <c r="H84" i="1"/>
  <c r="I84" i="1"/>
  <c r="J84" i="1"/>
  <c r="K84" i="1"/>
  <c r="M84" i="1"/>
  <c r="L84" i="1" s="1"/>
  <c r="O84" i="1"/>
  <c r="N84" i="1" s="1"/>
  <c r="Q84" i="1"/>
  <c r="P84" i="1" s="1"/>
  <c r="H85" i="1"/>
  <c r="I85" i="1"/>
  <c r="J85" i="1"/>
  <c r="K85" i="1"/>
  <c r="M85" i="1"/>
  <c r="L85" i="1" s="1"/>
  <c r="O85" i="1"/>
  <c r="N85" i="1" s="1"/>
  <c r="Q85" i="1"/>
  <c r="P85" i="1" s="1"/>
  <c r="H86" i="1"/>
  <c r="I86" i="1"/>
  <c r="J86" i="1"/>
  <c r="K86" i="1"/>
  <c r="M86" i="1"/>
  <c r="L86" i="1" s="1"/>
  <c r="O86" i="1"/>
  <c r="N86" i="1" s="1"/>
  <c r="Q86" i="1"/>
  <c r="P86" i="1" s="1"/>
  <c r="H87" i="1"/>
  <c r="I87" i="1"/>
  <c r="J87" i="1"/>
  <c r="K87" i="1"/>
  <c r="M87" i="1"/>
  <c r="L87" i="1" s="1"/>
  <c r="O87" i="1"/>
  <c r="N87" i="1" s="1"/>
  <c r="Q87" i="1"/>
  <c r="P87" i="1" s="1"/>
  <c r="H88" i="1"/>
  <c r="I88" i="1"/>
  <c r="J88" i="1"/>
  <c r="K88" i="1"/>
  <c r="M88" i="1"/>
  <c r="L88" i="1" s="1"/>
  <c r="O88" i="1"/>
  <c r="N88" i="1" s="1"/>
  <c r="Q88" i="1"/>
  <c r="P88" i="1" s="1"/>
  <c r="H89" i="1"/>
  <c r="I89" i="1"/>
  <c r="J89" i="1"/>
  <c r="K89" i="1"/>
  <c r="M89" i="1"/>
  <c r="L89" i="1" s="1"/>
  <c r="O89" i="1"/>
  <c r="N89" i="1" s="1"/>
  <c r="Q89" i="1"/>
  <c r="P89" i="1" s="1"/>
  <c r="H90" i="1"/>
  <c r="I90" i="1"/>
  <c r="J90" i="1"/>
  <c r="K90" i="1"/>
  <c r="M90" i="1"/>
  <c r="L90" i="1" s="1"/>
  <c r="O90" i="1"/>
  <c r="N90" i="1" s="1"/>
  <c r="Q90" i="1"/>
  <c r="P90" i="1" s="1"/>
  <c r="H91" i="1"/>
  <c r="I91" i="1"/>
  <c r="J91" i="1"/>
  <c r="K91" i="1"/>
  <c r="M91" i="1"/>
  <c r="L91" i="1" s="1"/>
  <c r="O91" i="1"/>
  <c r="N91" i="1" s="1"/>
  <c r="Q91" i="1"/>
  <c r="P91" i="1" s="1"/>
  <c r="H92" i="1"/>
  <c r="I92" i="1"/>
  <c r="J92" i="1"/>
  <c r="K92" i="1"/>
  <c r="M92" i="1"/>
  <c r="L92" i="1" s="1"/>
  <c r="O92" i="1"/>
  <c r="N92" i="1" s="1"/>
  <c r="Q92" i="1"/>
  <c r="P92" i="1" s="1"/>
  <c r="H93" i="1"/>
  <c r="I93" i="1"/>
  <c r="J93" i="1"/>
  <c r="K93" i="1"/>
  <c r="M93" i="1"/>
  <c r="L93" i="1" s="1"/>
  <c r="O93" i="1"/>
  <c r="N93" i="1" s="1"/>
  <c r="Q93" i="1"/>
  <c r="P93" i="1" s="1"/>
  <c r="H94" i="1"/>
  <c r="I94" i="1"/>
  <c r="J94" i="1"/>
  <c r="K94" i="1"/>
  <c r="M94" i="1"/>
  <c r="L94" i="1" s="1"/>
  <c r="O94" i="1"/>
  <c r="N94" i="1" s="1"/>
  <c r="Q94" i="1"/>
  <c r="P94" i="1" s="1"/>
  <c r="H95" i="1"/>
  <c r="I95" i="1"/>
  <c r="J95" i="1"/>
  <c r="K95" i="1"/>
  <c r="M95" i="1"/>
  <c r="L95" i="1" s="1"/>
  <c r="O95" i="1"/>
  <c r="N95" i="1" s="1"/>
  <c r="Q95" i="1"/>
  <c r="P95" i="1" s="1"/>
  <c r="H96" i="1"/>
  <c r="I96" i="1"/>
  <c r="J96" i="1"/>
  <c r="K96" i="1"/>
  <c r="M96" i="1"/>
  <c r="L96" i="1" s="1"/>
  <c r="O96" i="1"/>
  <c r="N96" i="1" s="1"/>
  <c r="Q96" i="1"/>
  <c r="P96" i="1" s="1"/>
  <c r="H97" i="1"/>
  <c r="I97" i="1"/>
  <c r="J97" i="1"/>
  <c r="K97" i="1"/>
  <c r="M97" i="1"/>
  <c r="L97" i="1" s="1"/>
  <c r="O97" i="1"/>
  <c r="N97" i="1" s="1"/>
  <c r="Q97" i="1"/>
  <c r="P97" i="1" s="1"/>
  <c r="H98" i="1"/>
  <c r="I98" i="1"/>
  <c r="J98" i="1"/>
  <c r="K98" i="1"/>
  <c r="M98" i="1"/>
  <c r="L98" i="1" s="1"/>
  <c r="O98" i="1"/>
  <c r="N98" i="1" s="1"/>
  <c r="Q98" i="1"/>
  <c r="P98" i="1" s="1"/>
  <c r="H99" i="1"/>
  <c r="I99" i="1"/>
  <c r="J99" i="1"/>
  <c r="K99" i="1"/>
  <c r="M99" i="1"/>
  <c r="L99" i="1" s="1"/>
  <c r="O99" i="1"/>
  <c r="N99" i="1" s="1"/>
  <c r="Q99" i="1"/>
  <c r="P99" i="1" s="1"/>
  <c r="H100" i="1"/>
  <c r="I100" i="1"/>
  <c r="J100" i="1"/>
  <c r="K100" i="1"/>
  <c r="M100" i="1"/>
  <c r="L100" i="1" s="1"/>
  <c r="O100" i="1"/>
  <c r="N100" i="1" s="1"/>
  <c r="Q100" i="1"/>
  <c r="P100" i="1" s="1"/>
  <c r="H101" i="1"/>
  <c r="I101" i="1"/>
  <c r="J101" i="1"/>
  <c r="K101" i="1"/>
  <c r="M101" i="1"/>
  <c r="L101" i="1" s="1"/>
  <c r="O101" i="1"/>
  <c r="N101" i="1" s="1"/>
  <c r="Q101" i="1"/>
  <c r="P101" i="1" s="1"/>
  <c r="H102" i="1"/>
  <c r="I102" i="1"/>
  <c r="J102" i="1"/>
  <c r="K102" i="1"/>
  <c r="M102" i="1"/>
  <c r="L102" i="1" s="1"/>
  <c r="O102" i="1"/>
  <c r="N102" i="1" s="1"/>
  <c r="Q102" i="1"/>
  <c r="P102" i="1" s="1"/>
  <c r="H103" i="1"/>
  <c r="I103" i="1"/>
  <c r="J103" i="1"/>
  <c r="K103" i="1"/>
  <c r="M103" i="1"/>
  <c r="L103" i="1" s="1"/>
  <c r="O103" i="1"/>
  <c r="N103" i="1" s="1"/>
  <c r="Q103" i="1"/>
  <c r="P103" i="1" s="1"/>
  <c r="H104" i="1"/>
  <c r="I104" i="1"/>
  <c r="J104" i="1"/>
  <c r="K104" i="1"/>
  <c r="M104" i="1"/>
  <c r="L104" i="1" s="1"/>
  <c r="O104" i="1"/>
  <c r="N104" i="1" s="1"/>
  <c r="Q104" i="1"/>
  <c r="P104" i="1" s="1"/>
  <c r="H105" i="1"/>
  <c r="I105" i="1"/>
  <c r="J105" i="1"/>
  <c r="K105" i="1"/>
  <c r="M105" i="1"/>
  <c r="L105" i="1" s="1"/>
  <c r="O105" i="1"/>
  <c r="N105" i="1" s="1"/>
  <c r="Q105" i="1"/>
  <c r="P105" i="1" s="1"/>
  <c r="H106" i="1"/>
  <c r="I106" i="1"/>
  <c r="J106" i="1"/>
  <c r="K106" i="1"/>
  <c r="M106" i="1"/>
  <c r="L106" i="1" s="1"/>
  <c r="O106" i="1"/>
  <c r="N106" i="1" s="1"/>
  <c r="Q106" i="1"/>
  <c r="P106" i="1" s="1"/>
  <c r="H107" i="1"/>
  <c r="I107" i="1"/>
  <c r="J107" i="1"/>
  <c r="K107" i="1"/>
  <c r="M107" i="1"/>
  <c r="L107" i="1" s="1"/>
  <c r="O107" i="1"/>
  <c r="N107" i="1" s="1"/>
  <c r="Q107" i="1"/>
  <c r="P107" i="1" s="1"/>
  <c r="H108" i="1"/>
  <c r="I108" i="1"/>
  <c r="J108" i="1"/>
  <c r="K108" i="1"/>
  <c r="M108" i="1"/>
  <c r="L108" i="1" s="1"/>
  <c r="O108" i="1"/>
  <c r="N108" i="1" s="1"/>
  <c r="Q108" i="1"/>
  <c r="P108" i="1" s="1"/>
  <c r="H109" i="1"/>
  <c r="I109" i="1"/>
  <c r="J109" i="1"/>
  <c r="K109" i="1"/>
  <c r="M109" i="1"/>
  <c r="L109" i="1" s="1"/>
  <c r="O109" i="1"/>
  <c r="N109" i="1" s="1"/>
  <c r="Q109" i="1"/>
  <c r="P109" i="1" s="1"/>
  <c r="H110" i="1"/>
  <c r="I110" i="1"/>
  <c r="J110" i="1"/>
  <c r="K110" i="1"/>
  <c r="M110" i="1"/>
  <c r="L110" i="1" s="1"/>
  <c r="O110" i="1"/>
  <c r="N110" i="1" s="1"/>
  <c r="Q110" i="1"/>
  <c r="P110" i="1" s="1"/>
  <c r="H111" i="1"/>
  <c r="I111" i="1"/>
  <c r="J111" i="1"/>
  <c r="K111" i="1"/>
  <c r="M111" i="1"/>
  <c r="L111" i="1" s="1"/>
  <c r="O111" i="1"/>
  <c r="N111" i="1" s="1"/>
  <c r="Q111" i="1"/>
  <c r="P111" i="1" s="1"/>
  <c r="H112" i="1"/>
  <c r="I112" i="1"/>
  <c r="J112" i="1"/>
  <c r="K112" i="1"/>
  <c r="M112" i="1"/>
  <c r="L112" i="1" s="1"/>
  <c r="O112" i="1"/>
  <c r="N112" i="1" s="1"/>
  <c r="Q112" i="1"/>
  <c r="P112" i="1" s="1"/>
  <c r="H113" i="1"/>
  <c r="I113" i="1"/>
  <c r="J113" i="1"/>
  <c r="K113" i="1"/>
  <c r="M113" i="1"/>
  <c r="L113" i="1" s="1"/>
  <c r="O113" i="1"/>
  <c r="N113" i="1" s="1"/>
  <c r="Q113" i="1"/>
  <c r="P113" i="1" s="1"/>
  <c r="H114" i="1"/>
  <c r="I114" i="1"/>
  <c r="J114" i="1"/>
  <c r="K114" i="1"/>
  <c r="M114" i="1"/>
  <c r="L114" i="1" s="1"/>
  <c r="O114" i="1"/>
  <c r="N114" i="1" s="1"/>
  <c r="Q114" i="1"/>
  <c r="P114" i="1" s="1"/>
  <c r="H115" i="1"/>
  <c r="I115" i="1"/>
  <c r="J115" i="1"/>
  <c r="K115" i="1"/>
  <c r="M115" i="1"/>
  <c r="L115" i="1" s="1"/>
  <c r="O115" i="1"/>
  <c r="N115" i="1" s="1"/>
  <c r="Q115" i="1"/>
  <c r="P115" i="1" s="1"/>
  <c r="H116" i="1"/>
  <c r="I116" i="1"/>
  <c r="J116" i="1"/>
  <c r="K116" i="1"/>
  <c r="M116" i="1"/>
  <c r="L116" i="1" s="1"/>
  <c r="O116" i="1"/>
  <c r="N116" i="1" s="1"/>
  <c r="Q116" i="1"/>
  <c r="P116" i="1" s="1"/>
  <c r="H117" i="1"/>
  <c r="I117" i="1"/>
  <c r="J117" i="1"/>
  <c r="K117" i="1"/>
  <c r="M117" i="1"/>
  <c r="L117" i="1" s="1"/>
  <c r="O117" i="1"/>
  <c r="N117" i="1" s="1"/>
  <c r="Q117" i="1"/>
  <c r="P117" i="1" s="1"/>
  <c r="H118" i="1"/>
  <c r="I118" i="1"/>
  <c r="J118" i="1"/>
  <c r="K118" i="1"/>
  <c r="M118" i="1"/>
  <c r="L118" i="1" s="1"/>
  <c r="O118" i="1"/>
  <c r="N118" i="1" s="1"/>
  <c r="Q118" i="1"/>
  <c r="P118" i="1" s="1"/>
  <c r="H119" i="1"/>
  <c r="I119" i="1"/>
  <c r="J119" i="1"/>
  <c r="K119" i="1"/>
  <c r="M119" i="1"/>
  <c r="L119" i="1" s="1"/>
  <c r="O119" i="1"/>
  <c r="N119" i="1" s="1"/>
  <c r="Q119" i="1"/>
  <c r="P119" i="1" s="1"/>
  <c r="H120" i="1"/>
  <c r="I120" i="1"/>
  <c r="J120" i="1"/>
  <c r="K120" i="1"/>
  <c r="M120" i="1"/>
  <c r="L120" i="1" s="1"/>
  <c r="O120" i="1"/>
  <c r="N120" i="1" s="1"/>
  <c r="Q120" i="1"/>
  <c r="P120" i="1" s="1"/>
  <c r="H121" i="1"/>
  <c r="I121" i="1"/>
  <c r="J121" i="1"/>
  <c r="K121" i="1"/>
  <c r="M121" i="1"/>
  <c r="L121" i="1" s="1"/>
  <c r="O121" i="1"/>
  <c r="N121" i="1" s="1"/>
  <c r="Q121" i="1"/>
  <c r="P121" i="1" s="1"/>
  <c r="H122" i="1"/>
  <c r="I122" i="1"/>
  <c r="J122" i="1"/>
  <c r="K122" i="1"/>
  <c r="M122" i="1"/>
  <c r="L122" i="1" s="1"/>
  <c r="O122" i="1"/>
  <c r="N122" i="1" s="1"/>
  <c r="Q122" i="1"/>
  <c r="P122" i="1" s="1"/>
  <c r="H123" i="1"/>
  <c r="I123" i="1"/>
  <c r="J123" i="1"/>
  <c r="K123" i="1"/>
  <c r="M123" i="1"/>
  <c r="L123" i="1" s="1"/>
  <c r="O123" i="1"/>
  <c r="N123" i="1" s="1"/>
  <c r="Q123" i="1"/>
  <c r="P123" i="1" s="1"/>
  <c r="H124" i="1"/>
  <c r="I124" i="1"/>
  <c r="J124" i="1"/>
  <c r="K124" i="1"/>
  <c r="M124" i="1"/>
  <c r="L124" i="1" s="1"/>
  <c r="O124" i="1"/>
  <c r="N124" i="1" s="1"/>
  <c r="Q124" i="1"/>
  <c r="P124" i="1" s="1"/>
  <c r="H125" i="1"/>
  <c r="I125" i="1"/>
  <c r="J125" i="1"/>
  <c r="K125" i="1"/>
  <c r="M125" i="1"/>
  <c r="L125" i="1" s="1"/>
  <c r="O125" i="1"/>
  <c r="N125" i="1" s="1"/>
  <c r="Q125" i="1"/>
  <c r="P125" i="1" s="1"/>
  <c r="H126" i="1"/>
  <c r="I126" i="1"/>
  <c r="J126" i="1"/>
  <c r="K126" i="1"/>
  <c r="M126" i="1"/>
  <c r="L126" i="1" s="1"/>
  <c r="O126" i="1"/>
  <c r="N126" i="1" s="1"/>
  <c r="Q126" i="1"/>
  <c r="P126" i="1" s="1"/>
  <c r="H127" i="1"/>
  <c r="I127" i="1"/>
  <c r="J127" i="1"/>
  <c r="K127" i="1"/>
  <c r="M127" i="1"/>
  <c r="L127" i="1" s="1"/>
  <c r="O127" i="1"/>
  <c r="N127" i="1" s="1"/>
  <c r="Q127" i="1"/>
  <c r="P127" i="1" s="1"/>
  <c r="H128" i="1"/>
  <c r="I128" i="1"/>
  <c r="J128" i="1"/>
  <c r="K128" i="1"/>
  <c r="M128" i="1"/>
  <c r="L128" i="1" s="1"/>
  <c r="O128" i="1"/>
  <c r="N128" i="1" s="1"/>
  <c r="Q128" i="1"/>
  <c r="P128" i="1" s="1"/>
  <c r="H129" i="1"/>
  <c r="I129" i="1"/>
  <c r="J129" i="1"/>
  <c r="K129" i="1"/>
  <c r="M129" i="1"/>
  <c r="L129" i="1" s="1"/>
  <c r="O129" i="1"/>
  <c r="N129" i="1" s="1"/>
  <c r="Q129" i="1"/>
  <c r="P129" i="1" s="1"/>
  <c r="H130" i="1"/>
  <c r="I130" i="1"/>
  <c r="J130" i="1"/>
  <c r="K130" i="1"/>
  <c r="M130" i="1"/>
  <c r="L130" i="1" s="1"/>
  <c r="O130" i="1"/>
  <c r="N130" i="1" s="1"/>
  <c r="Q130" i="1"/>
  <c r="P130" i="1" s="1"/>
  <c r="H131" i="1"/>
  <c r="I131" i="1"/>
  <c r="J131" i="1"/>
  <c r="K131" i="1"/>
  <c r="M131" i="1"/>
  <c r="L131" i="1" s="1"/>
  <c r="O131" i="1"/>
  <c r="N131" i="1" s="1"/>
  <c r="Q131" i="1"/>
  <c r="P131" i="1" s="1"/>
  <c r="H132" i="1"/>
  <c r="I132" i="1"/>
  <c r="J132" i="1"/>
  <c r="K132" i="1"/>
  <c r="M132" i="1"/>
  <c r="L132" i="1" s="1"/>
  <c r="O132" i="1"/>
  <c r="N132" i="1" s="1"/>
  <c r="Q132" i="1"/>
  <c r="P132" i="1" s="1"/>
  <c r="H133" i="1"/>
  <c r="I133" i="1"/>
  <c r="J133" i="1"/>
  <c r="K133" i="1"/>
  <c r="M133" i="1"/>
  <c r="L133" i="1" s="1"/>
  <c r="O133" i="1"/>
  <c r="N133" i="1" s="1"/>
  <c r="Q133" i="1"/>
  <c r="P133" i="1" s="1"/>
  <c r="H134" i="1"/>
  <c r="I134" i="1"/>
  <c r="J134" i="1"/>
  <c r="K134" i="1"/>
  <c r="M134" i="1"/>
  <c r="L134" i="1" s="1"/>
  <c r="O134" i="1"/>
  <c r="N134" i="1" s="1"/>
  <c r="Q134" i="1"/>
  <c r="P134" i="1" s="1"/>
  <c r="H135" i="1"/>
  <c r="I135" i="1"/>
  <c r="J135" i="1"/>
  <c r="K135" i="1"/>
  <c r="M135" i="1"/>
  <c r="L135" i="1" s="1"/>
  <c r="O135" i="1"/>
  <c r="N135" i="1" s="1"/>
  <c r="Q135" i="1"/>
  <c r="P135" i="1" s="1"/>
  <c r="H136" i="1"/>
  <c r="I136" i="1"/>
  <c r="J136" i="1"/>
  <c r="K136" i="1"/>
  <c r="M136" i="1"/>
  <c r="L136" i="1" s="1"/>
  <c r="O136" i="1"/>
  <c r="N136" i="1" s="1"/>
  <c r="Q136" i="1"/>
  <c r="P136" i="1" s="1"/>
  <c r="H137" i="1"/>
  <c r="I137" i="1"/>
  <c r="J137" i="1"/>
  <c r="K137" i="1"/>
  <c r="M137" i="1"/>
  <c r="L137" i="1" s="1"/>
  <c r="O137" i="1"/>
  <c r="N137" i="1" s="1"/>
  <c r="Q137" i="1"/>
  <c r="P137" i="1" s="1"/>
  <c r="H138" i="1"/>
  <c r="I138" i="1"/>
  <c r="J138" i="1"/>
  <c r="K138" i="1"/>
  <c r="M138" i="1"/>
  <c r="L138" i="1" s="1"/>
  <c r="O138" i="1"/>
  <c r="N138" i="1" s="1"/>
  <c r="Q138" i="1"/>
  <c r="P138" i="1" s="1"/>
  <c r="H139" i="1"/>
  <c r="I139" i="1"/>
  <c r="J139" i="1"/>
  <c r="K139" i="1"/>
  <c r="M139" i="1"/>
  <c r="L139" i="1" s="1"/>
  <c r="O139" i="1"/>
  <c r="N139" i="1" s="1"/>
  <c r="Q139" i="1"/>
  <c r="P139" i="1" s="1"/>
  <c r="H140" i="1"/>
  <c r="I140" i="1"/>
  <c r="J140" i="1"/>
  <c r="K140" i="1"/>
  <c r="M140" i="1"/>
  <c r="L140" i="1" s="1"/>
  <c r="O140" i="1"/>
  <c r="N140" i="1" s="1"/>
  <c r="Q140" i="1"/>
  <c r="P140" i="1" s="1"/>
  <c r="H141" i="1"/>
  <c r="I141" i="1"/>
  <c r="J141" i="1"/>
  <c r="K141" i="1"/>
  <c r="M141" i="1"/>
  <c r="L141" i="1" s="1"/>
  <c r="O141" i="1"/>
  <c r="N141" i="1" s="1"/>
  <c r="Q141" i="1"/>
  <c r="P141" i="1" s="1"/>
  <c r="H142" i="1"/>
  <c r="I142" i="1"/>
  <c r="J142" i="1"/>
  <c r="K142" i="1"/>
  <c r="M142" i="1"/>
  <c r="L142" i="1" s="1"/>
  <c r="O142" i="1"/>
  <c r="N142" i="1" s="1"/>
  <c r="Q142" i="1"/>
  <c r="P142" i="1" s="1"/>
  <c r="H143" i="1"/>
  <c r="I143" i="1"/>
  <c r="J143" i="1"/>
  <c r="K143" i="1"/>
  <c r="M143" i="1"/>
  <c r="L143" i="1" s="1"/>
  <c r="O143" i="1"/>
  <c r="N143" i="1" s="1"/>
  <c r="Q143" i="1"/>
  <c r="P143" i="1" s="1"/>
  <c r="H144" i="1"/>
  <c r="I144" i="1"/>
  <c r="J144" i="1"/>
  <c r="K144" i="1"/>
  <c r="M144" i="1"/>
  <c r="L144" i="1" s="1"/>
  <c r="O144" i="1"/>
  <c r="N144" i="1" s="1"/>
  <c r="Q144" i="1"/>
  <c r="P144" i="1" s="1"/>
  <c r="H145" i="1"/>
  <c r="I145" i="1"/>
  <c r="J145" i="1"/>
  <c r="K145" i="1"/>
  <c r="M145" i="1"/>
  <c r="L145" i="1" s="1"/>
  <c r="O145" i="1"/>
  <c r="N145" i="1" s="1"/>
  <c r="Q145" i="1"/>
  <c r="P145" i="1" s="1"/>
  <c r="H146" i="1"/>
  <c r="I146" i="1"/>
  <c r="J146" i="1"/>
  <c r="K146" i="1"/>
  <c r="M146" i="1"/>
  <c r="L146" i="1" s="1"/>
  <c r="O146" i="1"/>
  <c r="N146" i="1" s="1"/>
  <c r="Q146" i="1"/>
  <c r="P146" i="1" s="1"/>
  <c r="H147" i="1"/>
  <c r="I147" i="1"/>
  <c r="J147" i="1"/>
  <c r="K147" i="1"/>
  <c r="M147" i="1"/>
  <c r="L147" i="1" s="1"/>
  <c r="O147" i="1"/>
  <c r="N147" i="1" s="1"/>
  <c r="Q147" i="1"/>
  <c r="P147" i="1" s="1"/>
  <c r="H148" i="1"/>
  <c r="I148" i="1"/>
  <c r="J148" i="1"/>
  <c r="K148" i="1"/>
  <c r="M148" i="1"/>
  <c r="L148" i="1" s="1"/>
  <c r="O148" i="1"/>
  <c r="N148" i="1" s="1"/>
  <c r="Q148" i="1"/>
  <c r="P148" i="1" s="1"/>
  <c r="H149" i="1"/>
  <c r="I149" i="1"/>
  <c r="J149" i="1"/>
  <c r="K149" i="1"/>
  <c r="M149" i="1"/>
  <c r="L149" i="1" s="1"/>
  <c r="O149" i="1"/>
  <c r="N149" i="1" s="1"/>
  <c r="Q149" i="1"/>
  <c r="P149" i="1" s="1"/>
  <c r="H150" i="1"/>
  <c r="I150" i="1"/>
  <c r="J150" i="1"/>
  <c r="K150" i="1"/>
  <c r="M150" i="1"/>
  <c r="L150" i="1" s="1"/>
  <c r="O150" i="1"/>
  <c r="N150" i="1" s="1"/>
  <c r="Q150" i="1"/>
  <c r="P150" i="1" s="1"/>
  <c r="H151" i="1"/>
  <c r="I151" i="1"/>
  <c r="J151" i="1"/>
  <c r="K151" i="1"/>
  <c r="M151" i="1"/>
  <c r="L151" i="1" s="1"/>
  <c r="O151" i="1"/>
  <c r="N151" i="1" s="1"/>
  <c r="Q151" i="1"/>
  <c r="P151" i="1" s="1"/>
  <c r="H152" i="1"/>
  <c r="I152" i="1"/>
  <c r="J152" i="1"/>
  <c r="K152" i="1"/>
  <c r="M152" i="1"/>
  <c r="L152" i="1" s="1"/>
  <c r="O152" i="1"/>
  <c r="N152" i="1" s="1"/>
  <c r="Q152" i="1"/>
  <c r="P152" i="1" s="1"/>
  <c r="H153" i="1"/>
  <c r="I153" i="1"/>
  <c r="J153" i="1"/>
  <c r="K153" i="1"/>
  <c r="M153" i="1"/>
  <c r="L153" i="1" s="1"/>
  <c r="O153" i="1"/>
  <c r="N153" i="1" s="1"/>
  <c r="Q153" i="1"/>
  <c r="P153" i="1" s="1"/>
  <c r="H154" i="1"/>
  <c r="I154" i="1"/>
  <c r="J154" i="1"/>
  <c r="K154" i="1"/>
  <c r="M154" i="1"/>
  <c r="L154" i="1" s="1"/>
  <c r="O154" i="1"/>
  <c r="N154" i="1" s="1"/>
  <c r="Q154" i="1"/>
  <c r="P154" i="1" s="1"/>
  <c r="H155" i="1"/>
  <c r="I155" i="1"/>
  <c r="J155" i="1"/>
  <c r="K155" i="1"/>
  <c r="M155" i="1"/>
  <c r="L155" i="1" s="1"/>
  <c r="O155" i="1"/>
  <c r="N155" i="1" s="1"/>
  <c r="Q155" i="1"/>
  <c r="P155" i="1" s="1"/>
  <c r="H156" i="1"/>
  <c r="I156" i="1"/>
  <c r="J156" i="1"/>
  <c r="K156" i="1"/>
  <c r="M156" i="1"/>
  <c r="L156" i="1" s="1"/>
  <c r="O156" i="1"/>
  <c r="N156" i="1" s="1"/>
  <c r="Q156" i="1"/>
  <c r="P156" i="1" s="1"/>
  <c r="H157" i="1"/>
  <c r="I157" i="1"/>
  <c r="J157" i="1"/>
  <c r="K157" i="1"/>
  <c r="M157" i="1"/>
  <c r="L157" i="1" s="1"/>
  <c r="O157" i="1"/>
  <c r="N157" i="1" s="1"/>
  <c r="Q157" i="1"/>
  <c r="P157" i="1" s="1"/>
  <c r="H158" i="1"/>
  <c r="I158" i="1"/>
  <c r="J158" i="1"/>
  <c r="K158" i="1"/>
  <c r="M158" i="1"/>
  <c r="L158" i="1" s="1"/>
  <c r="O158" i="1"/>
  <c r="N158" i="1" s="1"/>
  <c r="Q158" i="1"/>
  <c r="P158" i="1" s="1"/>
  <c r="H159" i="1"/>
  <c r="I159" i="1"/>
  <c r="J159" i="1"/>
  <c r="K159" i="1"/>
  <c r="M159" i="1"/>
  <c r="L159" i="1" s="1"/>
  <c r="O159" i="1"/>
  <c r="N159" i="1" s="1"/>
  <c r="Q159" i="1"/>
  <c r="P159" i="1" s="1"/>
  <c r="H160" i="1"/>
  <c r="I160" i="1"/>
  <c r="J160" i="1"/>
  <c r="K160" i="1"/>
  <c r="M160" i="1"/>
  <c r="L160" i="1" s="1"/>
  <c r="O160" i="1"/>
  <c r="N160" i="1" s="1"/>
  <c r="Q160" i="1"/>
  <c r="P160" i="1" s="1"/>
  <c r="H161" i="1"/>
  <c r="I161" i="1"/>
  <c r="J161" i="1"/>
  <c r="K161" i="1"/>
  <c r="M161" i="1"/>
  <c r="L161" i="1" s="1"/>
  <c r="O161" i="1"/>
  <c r="N161" i="1" s="1"/>
  <c r="Q161" i="1"/>
  <c r="P161" i="1" s="1"/>
  <c r="H162" i="1"/>
  <c r="I162" i="1"/>
  <c r="J162" i="1"/>
  <c r="K162" i="1"/>
  <c r="M162" i="1"/>
  <c r="L162" i="1" s="1"/>
  <c r="O162" i="1"/>
  <c r="N162" i="1" s="1"/>
  <c r="Q162" i="1"/>
  <c r="P162" i="1" s="1"/>
  <c r="H163" i="1"/>
  <c r="I163" i="1"/>
  <c r="J163" i="1"/>
  <c r="K163" i="1"/>
  <c r="M163" i="1"/>
  <c r="L163" i="1" s="1"/>
  <c r="O163" i="1"/>
  <c r="N163" i="1" s="1"/>
  <c r="Q163" i="1"/>
  <c r="P163" i="1" s="1"/>
  <c r="H164" i="1"/>
  <c r="I164" i="1"/>
  <c r="J164" i="1"/>
  <c r="K164" i="1"/>
  <c r="M164" i="1"/>
  <c r="L164" i="1" s="1"/>
  <c r="O164" i="1"/>
  <c r="N164" i="1" s="1"/>
  <c r="Q164" i="1"/>
  <c r="P164" i="1" s="1"/>
  <c r="H165" i="1"/>
  <c r="I165" i="1"/>
  <c r="J165" i="1"/>
  <c r="K165" i="1"/>
  <c r="M165" i="1"/>
  <c r="L165" i="1" s="1"/>
  <c r="O165" i="1"/>
  <c r="N165" i="1" s="1"/>
  <c r="Q165" i="1"/>
  <c r="P165" i="1" s="1"/>
  <c r="H166" i="1"/>
  <c r="I166" i="1"/>
  <c r="J166" i="1"/>
  <c r="K166" i="1"/>
  <c r="M166" i="1"/>
  <c r="L166" i="1" s="1"/>
  <c r="O166" i="1"/>
  <c r="N166" i="1" s="1"/>
  <c r="Q166" i="1"/>
  <c r="P166" i="1" s="1"/>
  <c r="H167" i="1"/>
  <c r="I167" i="1"/>
  <c r="J167" i="1"/>
  <c r="K167" i="1"/>
  <c r="M167" i="1"/>
  <c r="L167" i="1" s="1"/>
  <c r="O167" i="1"/>
  <c r="N167" i="1" s="1"/>
  <c r="Q167" i="1"/>
  <c r="P167" i="1" s="1"/>
  <c r="H168" i="1"/>
  <c r="I168" i="1"/>
  <c r="J168" i="1"/>
  <c r="K168" i="1"/>
  <c r="M168" i="1"/>
  <c r="L168" i="1" s="1"/>
  <c r="O168" i="1"/>
  <c r="N168" i="1" s="1"/>
  <c r="Q168" i="1"/>
  <c r="P168" i="1" s="1"/>
  <c r="H169" i="1"/>
  <c r="I169" i="1"/>
  <c r="J169" i="1"/>
  <c r="K169" i="1"/>
  <c r="M169" i="1"/>
  <c r="L169" i="1" s="1"/>
  <c r="O169" i="1"/>
  <c r="N169" i="1" s="1"/>
  <c r="Q169" i="1"/>
  <c r="P169" i="1" s="1"/>
  <c r="H170" i="1"/>
  <c r="I170" i="1"/>
  <c r="J170" i="1"/>
  <c r="K170" i="1"/>
  <c r="M170" i="1"/>
  <c r="L170" i="1" s="1"/>
  <c r="O170" i="1"/>
  <c r="N170" i="1" s="1"/>
  <c r="Q170" i="1"/>
  <c r="P170" i="1" s="1"/>
  <c r="H171" i="1"/>
  <c r="I171" i="1"/>
  <c r="J171" i="1"/>
  <c r="K171" i="1"/>
  <c r="M171" i="1"/>
  <c r="L171" i="1" s="1"/>
  <c r="O171" i="1"/>
  <c r="N171" i="1" s="1"/>
  <c r="Q171" i="1"/>
  <c r="P171" i="1" s="1"/>
  <c r="H172" i="1"/>
  <c r="I172" i="1"/>
  <c r="J172" i="1"/>
  <c r="K172" i="1"/>
  <c r="M172" i="1"/>
  <c r="L172" i="1" s="1"/>
  <c r="O172" i="1"/>
  <c r="N172" i="1" s="1"/>
  <c r="Q172" i="1"/>
  <c r="P172" i="1" s="1"/>
  <c r="H173" i="1"/>
  <c r="I173" i="1"/>
  <c r="J173" i="1"/>
  <c r="K173" i="1"/>
  <c r="M173" i="1"/>
  <c r="L173" i="1" s="1"/>
  <c r="O173" i="1"/>
  <c r="N173" i="1" s="1"/>
  <c r="Q173" i="1"/>
  <c r="P173" i="1" s="1"/>
  <c r="H174" i="1"/>
  <c r="I174" i="1"/>
  <c r="J174" i="1"/>
  <c r="K174" i="1"/>
  <c r="M174" i="1"/>
  <c r="L174" i="1" s="1"/>
  <c r="O174" i="1"/>
  <c r="N174" i="1" s="1"/>
  <c r="Q174" i="1"/>
  <c r="P174" i="1" s="1"/>
  <c r="H175" i="1"/>
  <c r="I175" i="1"/>
  <c r="J175" i="1"/>
  <c r="K175" i="1"/>
  <c r="M175" i="1"/>
  <c r="L175" i="1" s="1"/>
  <c r="O175" i="1"/>
  <c r="N175" i="1" s="1"/>
  <c r="Q175" i="1"/>
  <c r="P175" i="1" s="1"/>
  <c r="H176" i="1"/>
  <c r="I176" i="1"/>
  <c r="J176" i="1"/>
  <c r="K176" i="1"/>
  <c r="M176" i="1"/>
  <c r="L176" i="1" s="1"/>
  <c r="O176" i="1"/>
  <c r="N176" i="1" s="1"/>
  <c r="Q176" i="1"/>
  <c r="P176" i="1" s="1"/>
  <c r="Q2" i="1"/>
  <c r="P2" i="1" s="1"/>
  <c r="O2" i="1"/>
  <c r="N2" i="1" s="1"/>
  <c r="M2" i="1"/>
  <c r="L2" i="1" s="1"/>
  <c r="K2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</calcChain>
</file>

<file path=xl/sharedStrings.xml><?xml version="1.0" encoding="utf-8"?>
<sst xmlns="http://schemas.openxmlformats.org/spreadsheetml/2006/main" count="271" uniqueCount="239">
  <si>
    <t>進化に必要な祝福素材数　レア度別</t>
    <rPh sb="0" eb="2">
      <t>シンカ</t>
    </rPh>
    <rPh sb="3" eb="5">
      <t>ヒツヨウ</t>
    </rPh>
    <rPh sb="6" eb="8">
      <t>シュクフク</t>
    </rPh>
    <rPh sb="8" eb="10">
      <t>ソザイ</t>
    </rPh>
    <rPh sb="10" eb="11">
      <t>スウ</t>
    </rPh>
    <rPh sb="14" eb="15">
      <t>ド</t>
    </rPh>
    <rPh sb="15" eb="16">
      <t>ベツ</t>
    </rPh>
    <phoneticPr fontId="3"/>
  </si>
  <si>
    <t>★1葉</t>
    <rPh sb="2" eb="3">
      <t>ハ</t>
    </rPh>
    <phoneticPr fontId="3"/>
  </si>
  <si>
    <t>★2サボテン</t>
    <phoneticPr fontId="3"/>
  </si>
  <si>
    <t>★3花</t>
    <rPh sb="2" eb="3">
      <t>ハナ</t>
    </rPh>
    <phoneticPr fontId="3"/>
  </si>
  <si>
    <t>★4果実</t>
    <rPh sb="2" eb="4">
      <t>カジツ</t>
    </rPh>
    <phoneticPr fontId="3"/>
  </si>
  <si>
    <t>★5結晶</t>
    <rPh sb="2" eb="4">
      <t>ケッショウ</t>
    </rPh>
    <phoneticPr fontId="3"/>
  </si>
  <si>
    <t>レア度</t>
    <rPh sb="2" eb="3">
      <t>ド</t>
    </rPh>
    <phoneticPr fontId="3"/>
  </si>
  <si>
    <t>祝福素材1</t>
    <rPh sb="0" eb="2">
      <t>シュクフク</t>
    </rPh>
    <rPh sb="2" eb="4">
      <t>ソザイ</t>
    </rPh>
    <phoneticPr fontId="3"/>
  </si>
  <si>
    <t>祝福素材2</t>
    <rPh sb="0" eb="2">
      <t>シュクフク</t>
    </rPh>
    <rPh sb="2" eb="4">
      <t>ソザイ</t>
    </rPh>
    <phoneticPr fontId="3"/>
  </si>
  <si>
    <t>祝福素材3</t>
    <rPh sb="0" eb="2">
      <t>シュクフク</t>
    </rPh>
    <rPh sb="2" eb="4">
      <t>ソザイ</t>
    </rPh>
    <phoneticPr fontId="3"/>
  </si>
  <si>
    <t>祝福素材4</t>
    <rPh sb="0" eb="2">
      <t>シュクフク</t>
    </rPh>
    <rPh sb="2" eb="4">
      <t>ソザイ</t>
    </rPh>
    <phoneticPr fontId="3"/>
  </si>
  <si>
    <t>祝福素材5</t>
    <rPh sb="0" eb="2">
      <t>シュクフク</t>
    </rPh>
    <rPh sb="2" eb="4">
      <t>ソザイ</t>
    </rPh>
    <phoneticPr fontId="3"/>
  </si>
  <si>
    <t>祝福合成に必要な祝福素材数　祝福レベル別</t>
    <rPh sb="0" eb="2">
      <t>シュクフク</t>
    </rPh>
    <rPh sb="2" eb="4">
      <t>ゴウセイ</t>
    </rPh>
    <rPh sb="5" eb="7">
      <t>ヒツヨウ</t>
    </rPh>
    <rPh sb="8" eb="10">
      <t>シュクフク</t>
    </rPh>
    <rPh sb="10" eb="12">
      <t>ソザイ</t>
    </rPh>
    <rPh sb="12" eb="13">
      <t>スウ</t>
    </rPh>
    <rPh sb="14" eb="16">
      <t>シュクフク</t>
    </rPh>
    <rPh sb="19" eb="20">
      <t>ベツ</t>
    </rPh>
    <phoneticPr fontId="3"/>
  </si>
  <si>
    <t>★2サボテン</t>
    <phoneticPr fontId="3"/>
  </si>
  <si>
    <t>祝福レベル</t>
    <rPh sb="0" eb="2">
      <t>シュクフク</t>
    </rPh>
    <phoneticPr fontId="3"/>
  </si>
  <si>
    <t>オトギID</t>
    <phoneticPr fontId="6"/>
  </si>
  <si>
    <t>オトギ名</t>
    <rPh sb="3" eb="4">
      <t>メイ</t>
    </rPh>
    <phoneticPr fontId="6"/>
  </si>
  <si>
    <t>図鑑用通し番号</t>
    <rPh sb="0" eb="3">
      <t>ズカンヨウ</t>
    </rPh>
    <rPh sb="3" eb="4">
      <t>トオ</t>
    </rPh>
    <rPh sb="5" eb="7">
      <t>バンゴウ</t>
    </rPh>
    <phoneticPr fontId="6"/>
  </si>
  <si>
    <t>属性</t>
  </si>
  <si>
    <t>レア度</t>
    <rPh sb="2" eb="3">
      <t>ド</t>
    </rPh>
    <phoneticPr fontId="6"/>
  </si>
  <si>
    <t>コロポックル</t>
  </si>
  <si>
    <t>座敷わらし</t>
    <phoneticPr fontId="6"/>
  </si>
  <si>
    <t>カマイタチ</t>
    <phoneticPr fontId="6"/>
  </si>
  <si>
    <t>しろうさぎ</t>
    <phoneticPr fontId="6"/>
  </si>
  <si>
    <t>悪鬼</t>
    <phoneticPr fontId="6"/>
  </si>
  <si>
    <t>ノヅチ</t>
    <phoneticPr fontId="6"/>
  </si>
  <si>
    <t>カグツチ</t>
    <phoneticPr fontId="6"/>
  </si>
  <si>
    <t>藁人形</t>
  </si>
  <si>
    <t>猫又</t>
    <phoneticPr fontId="6"/>
  </si>
  <si>
    <t>赤鬼</t>
  </si>
  <si>
    <t>青鬼</t>
  </si>
  <si>
    <t>九尾</t>
    <rPh sb="0" eb="2">
      <t>キュウビ</t>
    </rPh>
    <phoneticPr fontId="6"/>
  </si>
  <si>
    <t>青竜</t>
    <rPh sb="1" eb="2">
      <t>リュウ</t>
    </rPh>
    <phoneticPr fontId="6"/>
  </si>
  <si>
    <t>朱雀</t>
    <phoneticPr fontId="6"/>
  </si>
  <si>
    <t>玄武</t>
    <phoneticPr fontId="6"/>
  </si>
  <si>
    <t>コントン</t>
    <phoneticPr fontId="6"/>
  </si>
  <si>
    <t>キョウコウ</t>
    <phoneticPr fontId="6"/>
  </si>
  <si>
    <t>金角</t>
    <phoneticPr fontId="6"/>
  </si>
  <si>
    <t>銀角</t>
    <phoneticPr fontId="6"/>
  </si>
  <si>
    <t>コビジョウ</t>
    <phoneticPr fontId="6"/>
  </si>
  <si>
    <t>ホウ</t>
    <phoneticPr fontId="6"/>
  </si>
  <si>
    <t>トウダ</t>
    <phoneticPr fontId="6"/>
  </si>
  <si>
    <t>天空</t>
    <rPh sb="0" eb="2">
      <t>テンクウ</t>
    </rPh>
    <phoneticPr fontId="6"/>
  </si>
  <si>
    <t>ヴイーヴル</t>
  </si>
  <si>
    <t>ニーズヘッグ</t>
    <phoneticPr fontId="6"/>
  </si>
  <si>
    <t>アーヴァンク</t>
  </si>
  <si>
    <t>アルラウネ</t>
    <phoneticPr fontId="6"/>
  </si>
  <si>
    <t>キキーモラ</t>
  </si>
  <si>
    <t>ケット・シー</t>
  </si>
  <si>
    <t>風神</t>
    <rPh sb="0" eb="2">
      <t>フウジン</t>
    </rPh>
    <phoneticPr fontId="6"/>
  </si>
  <si>
    <t>雷神</t>
    <rPh sb="0" eb="2">
      <t>ライジン</t>
    </rPh>
    <phoneticPr fontId="6"/>
  </si>
  <si>
    <t>カトブレパス</t>
  </si>
  <si>
    <t>ラミア</t>
  </si>
  <si>
    <t>天女</t>
    <rPh sb="0" eb="2">
      <t>テンニョ</t>
    </rPh>
    <phoneticPr fontId="6"/>
  </si>
  <si>
    <t>ミズチ</t>
    <phoneticPr fontId="6"/>
  </si>
  <si>
    <t>牛頭</t>
    <phoneticPr fontId="6"/>
  </si>
  <si>
    <t>馬頭</t>
    <phoneticPr fontId="6"/>
  </si>
  <si>
    <t>メリュジーヌ</t>
    <phoneticPr fontId="6"/>
  </si>
  <si>
    <t>やまわろ</t>
    <phoneticPr fontId="6"/>
  </si>
  <si>
    <t>バンシー</t>
    <phoneticPr fontId="6"/>
  </si>
  <si>
    <t>ゾンビ</t>
  </si>
  <si>
    <t>ガーゴイル</t>
  </si>
  <si>
    <t>ガルム</t>
  </si>
  <si>
    <t>貧乏神</t>
  </si>
  <si>
    <t>トロール</t>
  </si>
  <si>
    <t>比丘尼</t>
    <phoneticPr fontId="6"/>
  </si>
  <si>
    <t>ノッカー</t>
  </si>
  <si>
    <t>ジンコ</t>
    <phoneticPr fontId="6"/>
  </si>
  <si>
    <t>橋姫</t>
    <phoneticPr fontId="6"/>
  </si>
  <si>
    <t>イヅナ</t>
    <phoneticPr fontId="6"/>
  </si>
  <si>
    <t>化蛇</t>
    <phoneticPr fontId="6"/>
  </si>
  <si>
    <t>レプラコーン</t>
    <phoneticPr fontId="6"/>
  </si>
  <si>
    <t>ザントマン</t>
    <phoneticPr fontId="6"/>
  </si>
  <si>
    <t>ジャックフロスト</t>
    <phoneticPr fontId="6"/>
  </si>
  <si>
    <t>スプリガン</t>
    <phoneticPr fontId="6"/>
  </si>
  <si>
    <t>マミー</t>
    <phoneticPr fontId="6"/>
  </si>
  <si>
    <t>海坊主</t>
    <phoneticPr fontId="6"/>
  </si>
  <si>
    <t>スイコ</t>
    <phoneticPr fontId="6"/>
  </si>
  <si>
    <t>オーガ</t>
    <phoneticPr fontId="6"/>
  </si>
  <si>
    <t>ゴブリン</t>
    <phoneticPr fontId="6"/>
  </si>
  <si>
    <t>コボルト</t>
    <phoneticPr fontId="6"/>
  </si>
  <si>
    <t>ノーム</t>
    <phoneticPr fontId="6"/>
  </si>
  <si>
    <t>玉藻前</t>
    <phoneticPr fontId="6"/>
  </si>
  <si>
    <t>フランケンシュタイン</t>
    <phoneticPr fontId="6"/>
  </si>
  <si>
    <t>サラマンダー</t>
    <phoneticPr fontId="6"/>
  </si>
  <si>
    <t>ウンディーネ</t>
  </si>
  <si>
    <t>ウィッチ</t>
  </si>
  <si>
    <t>火車</t>
    <phoneticPr fontId="6"/>
  </si>
  <si>
    <t>クシナダヒメ</t>
    <phoneticPr fontId="6"/>
  </si>
  <si>
    <t>一目連</t>
    <phoneticPr fontId="6"/>
  </si>
  <si>
    <t>おり姫</t>
    <phoneticPr fontId="6"/>
  </si>
  <si>
    <t>ひこ星</t>
  </si>
  <si>
    <t>麒麟</t>
  </si>
  <si>
    <t>黒竜</t>
    <phoneticPr fontId="6"/>
  </si>
  <si>
    <t>白竜</t>
  </si>
  <si>
    <t>ホウオウ</t>
    <phoneticPr fontId="6"/>
  </si>
  <si>
    <t>カーリー</t>
  </si>
  <si>
    <t>パールヴァティー</t>
    <phoneticPr fontId="6"/>
  </si>
  <si>
    <t>ヘルメス</t>
  </si>
  <si>
    <t>ディオニュソス</t>
  </si>
  <si>
    <t>ブラフマー</t>
  </si>
  <si>
    <t>ミノタウロス</t>
    <phoneticPr fontId="6"/>
  </si>
  <si>
    <t>ハルピュイア</t>
  </si>
  <si>
    <t>ルサルカ</t>
  </si>
  <si>
    <t>エンジェル</t>
  </si>
  <si>
    <t>赤ずきん</t>
    <rPh sb="0" eb="1">
      <t>アカ</t>
    </rPh>
    <phoneticPr fontId="6"/>
  </si>
  <si>
    <t>フェアリー</t>
  </si>
  <si>
    <t>エルフ</t>
  </si>
  <si>
    <t>ユニコーン</t>
  </si>
  <si>
    <t>キマイラ</t>
  </si>
  <si>
    <t>オルトロス</t>
  </si>
  <si>
    <t>ドリアード</t>
  </si>
  <si>
    <t>シルフ</t>
  </si>
  <si>
    <t>金太郎</t>
    <rPh sb="0" eb="3">
      <t>キンタロウ</t>
    </rPh>
    <phoneticPr fontId="6"/>
  </si>
  <si>
    <t>セブンゴート</t>
    <phoneticPr fontId="6"/>
  </si>
  <si>
    <t>灰かぶり姫</t>
    <rPh sb="0" eb="1">
      <t>ハイ</t>
    </rPh>
    <rPh sb="4" eb="5">
      <t>ヒメ</t>
    </rPh>
    <phoneticPr fontId="6"/>
  </si>
  <si>
    <t>バロメッツ</t>
    <phoneticPr fontId="6"/>
  </si>
  <si>
    <t>バハムート</t>
    <phoneticPr fontId="6"/>
  </si>
  <si>
    <t>カルテット</t>
    <phoneticPr fontId="6"/>
  </si>
  <si>
    <t>ベルセルク</t>
    <phoneticPr fontId="6"/>
  </si>
  <si>
    <t>ぬらりひょん</t>
    <phoneticPr fontId="6"/>
  </si>
  <si>
    <t>アラジン</t>
    <phoneticPr fontId="6"/>
  </si>
  <si>
    <t>クー・シー</t>
    <phoneticPr fontId="6"/>
  </si>
  <si>
    <t>ヤタガラス</t>
    <phoneticPr fontId="6"/>
  </si>
  <si>
    <t>カラス天狗</t>
    <rPh sb="3" eb="5">
      <t>テング</t>
    </rPh>
    <phoneticPr fontId="6"/>
  </si>
  <si>
    <t>雪女</t>
    <phoneticPr fontId="6"/>
  </si>
  <si>
    <t>邪魅</t>
    <phoneticPr fontId="6"/>
  </si>
  <si>
    <t>土蜘蛛</t>
    <phoneticPr fontId="6"/>
  </si>
  <si>
    <t>犬神</t>
    <phoneticPr fontId="6"/>
  </si>
  <si>
    <t>死神</t>
    <phoneticPr fontId="6"/>
  </si>
  <si>
    <t>クエビコ</t>
    <phoneticPr fontId="6"/>
  </si>
  <si>
    <t>ククノチ</t>
    <phoneticPr fontId="6"/>
  </si>
  <si>
    <t>管狐</t>
  </si>
  <si>
    <t>ナキメ</t>
    <phoneticPr fontId="6"/>
  </si>
  <si>
    <t>虎鉄</t>
  </si>
  <si>
    <t>ハクジョウシ</t>
    <phoneticPr fontId="6"/>
  </si>
  <si>
    <t>白虎</t>
    <phoneticPr fontId="6"/>
  </si>
  <si>
    <t>シフゾウ</t>
    <phoneticPr fontId="6"/>
  </si>
  <si>
    <t>シュエン</t>
    <phoneticPr fontId="6"/>
  </si>
  <si>
    <t>孫悟空</t>
  </si>
  <si>
    <t>猪八戒</t>
    <phoneticPr fontId="6"/>
  </si>
  <si>
    <t>沙悟浄</t>
  </si>
  <si>
    <t>天一神</t>
    <rPh sb="0" eb="3">
      <t>テンイチジン</t>
    </rPh>
    <phoneticPr fontId="6"/>
  </si>
  <si>
    <t>ゴルゴーン</t>
  </si>
  <si>
    <t>キューピッド</t>
  </si>
  <si>
    <t>ワイバーン</t>
  </si>
  <si>
    <t>コカトリス</t>
  </si>
  <si>
    <t>グリフォン</t>
  </si>
  <si>
    <t xml:space="preserve">ローレライ </t>
  </si>
  <si>
    <t>ケンタウロス</t>
  </si>
  <si>
    <t>ジャックランタン</t>
  </si>
  <si>
    <t>シルキー</t>
  </si>
  <si>
    <t>コッペリア</t>
    <phoneticPr fontId="6"/>
  </si>
  <si>
    <t>カーバンクル</t>
  </si>
  <si>
    <t>おおがま</t>
    <phoneticPr fontId="6"/>
  </si>
  <si>
    <t>ショウセイ</t>
    <phoneticPr fontId="6"/>
  </si>
  <si>
    <t>キョンシー</t>
  </si>
  <si>
    <t>メロウ</t>
  </si>
  <si>
    <t>リャナンシー</t>
  </si>
  <si>
    <t>スキュラ</t>
  </si>
  <si>
    <t>ガネーシャ</t>
  </si>
  <si>
    <t>雷獣</t>
    <rPh sb="0" eb="1">
      <t>カミナリ</t>
    </rPh>
    <rPh sb="1" eb="2">
      <t>ケモノ</t>
    </rPh>
    <phoneticPr fontId="6"/>
  </si>
  <si>
    <t>泉の精</t>
    <rPh sb="0" eb="1">
      <t>イズミ</t>
    </rPh>
    <rPh sb="2" eb="3">
      <t>セイ</t>
    </rPh>
    <phoneticPr fontId="6"/>
  </si>
  <si>
    <t>ヤマタノオロチ</t>
    <phoneticPr fontId="6"/>
  </si>
  <si>
    <t>アマテラス</t>
    <phoneticPr fontId="6"/>
  </si>
  <si>
    <t>ツクヨミ</t>
    <phoneticPr fontId="6"/>
  </si>
  <si>
    <t>スサノオ</t>
    <phoneticPr fontId="6"/>
  </si>
  <si>
    <t>コノハナサクヤ</t>
    <phoneticPr fontId="6"/>
  </si>
  <si>
    <t>タケミカヅチ</t>
    <phoneticPr fontId="6"/>
  </si>
  <si>
    <t>阿修羅</t>
    <phoneticPr fontId="6"/>
  </si>
  <si>
    <t>迦楼羅</t>
    <rPh sb="0" eb="3">
      <t>カルラ</t>
    </rPh>
    <phoneticPr fontId="6"/>
  </si>
  <si>
    <t>シヴァ</t>
  </si>
  <si>
    <t>ファフニール</t>
  </si>
  <si>
    <t>ワルキューレ</t>
    <phoneticPr fontId="6"/>
  </si>
  <si>
    <t>ケルベロス</t>
  </si>
  <si>
    <t>リリス</t>
  </si>
  <si>
    <t>桃太郎</t>
    <rPh sb="0" eb="3">
      <t>モモタロウ</t>
    </rPh>
    <phoneticPr fontId="6"/>
  </si>
  <si>
    <t>浦島太郎</t>
    <rPh sb="0" eb="2">
      <t>ウラシマ</t>
    </rPh>
    <rPh sb="2" eb="4">
      <t>タロウ</t>
    </rPh>
    <phoneticPr fontId="6"/>
  </si>
  <si>
    <t>ヘンゼル</t>
    <phoneticPr fontId="6"/>
  </si>
  <si>
    <t>グレーテル</t>
    <phoneticPr fontId="6"/>
  </si>
  <si>
    <t>ホムンクルス</t>
    <phoneticPr fontId="6"/>
  </si>
  <si>
    <t>がしゃどくろ</t>
    <phoneticPr fontId="6"/>
  </si>
  <si>
    <t>獅子舞</t>
    <rPh sb="0" eb="3">
      <t>シシマイ</t>
    </rPh>
    <phoneticPr fontId="6"/>
  </si>
  <si>
    <t>ティターニア</t>
    <phoneticPr fontId="6"/>
  </si>
  <si>
    <t>牛魔王</t>
    <rPh sb="0" eb="1">
      <t>ウシ</t>
    </rPh>
    <rPh sb="1" eb="3">
      <t>マオウ</t>
    </rPh>
    <phoneticPr fontId="6"/>
  </si>
  <si>
    <t>いばら姫</t>
    <rPh sb="3" eb="4">
      <t>ヒメ</t>
    </rPh>
    <phoneticPr fontId="6"/>
  </si>
  <si>
    <t>かぐや姫</t>
    <rPh sb="3" eb="4">
      <t>ヒメ</t>
    </rPh>
    <phoneticPr fontId="6"/>
  </si>
  <si>
    <t>冬将軍</t>
    <rPh sb="0" eb="3">
      <t>フユショウグン</t>
    </rPh>
    <phoneticPr fontId="6"/>
  </si>
  <si>
    <t>白雪姫</t>
    <rPh sb="0" eb="2">
      <t>シラユキ</t>
    </rPh>
    <rPh sb="2" eb="3">
      <t>ヒメ</t>
    </rPh>
    <phoneticPr fontId="6"/>
  </si>
  <si>
    <t>夜叉</t>
    <rPh sb="0" eb="2">
      <t>ヤシャ</t>
    </rPh>
    <phoneticPr fontId="6"/>
  </si>
  <si>
    <t>フレースヴェルグ</t>
    <phoneticPr fontId="6"/>
  </si>
  <si>
    <t>人魚姫</t>
    <rPh sb="0" eb="3">
      <t>ニンギョヒメ</t>
    </rPh>
    <phoneticPr fontId="6"/>
  </si>
  <si>
    <t>キルケー</t>
  </si>
  <si>
    <t>フェンリル</t>
  </si>
  <si>
    <t>かさじぞう</t>
    <phoneticPr fontId="6"/>
  </si>
  <si>
    <t>otogi_id</t>
  </si>
  <si>
    <t>item_id_1</t>
  </si>
  <si>
    <t>item_count_1</t>
  </si>
  <si>
    <t>item_id_2</t>
  </si>
  <si>
    <t>item_count_2</t>
  </si>
  <si>
    <t>item_id_3</t>
  </si>
  <si>
    <t>item_count_3</t>
  </si>
  <si>
    <t>item_id_4</t>
  </si>
  <si>
    <t>item_count_4</t>
  </si>
  <si>
    <t>item_id_5</t>
  </si>
  <si>
    <t>item_count_5</t>
  </si>
  <si>
    <t>属性</t>
    <rPh sb="0" eb="2">
      <t>ゾクセイ</t>
    </rPh>
    <phoneticPr fontId="3"/>
  </si>
  <si>
    <t>param_type</t>
  </si>
  <si>
    <t>param_level</t>
  </si>
  <si>
    <t>param_value</t>
  </si>
  <si>
    <t>kane</t>
  </si>
  <si>
    <t>【変更不可】祝福素材　属性別</t>
    <rPh sb="1" eb="3">
      <t>ヘンコウ</t>
    </rPh>
    <rPh sb="3" eb="5">
      <t>フカ</t>
    </rPh>
    <rPh sb="6" eb="8">
      <t>シュクフク</t>
    </rPh>
    <rPh sb="8" eb="10">
      <t>ソザイ</t>
    </rPh>
    <rPh sb="11" eb="13">
      <t>ゾクセイ</t>
    </rPh>
    <rPh sb="13" eb="14">
      <t>ベツ</t>
    </rPh>
    <phoneticPr fontId="3"/>
  </si>
  <si>
    <t>玉①</t>
    <rPh sb="0" eb="1">
      <t>タマ</t>
    </rPh>
    <phoneticPr fontId="3"/>
  </si>
  <si>
    <t>10個で玉②と交換</t>
    <rPh sb="2" eb="3">
      <t>コ</t>
    </rPh>
    <rPh sb="4" eb="5">
      <t>タマ</t>
    </rPh>
    <rPh sb="7" eb="9">
      <t>コウカン</t>
    </rPh>
    <phoneticPr fontId="3"/>
  </si>
  <si>
    <t>巻①</t>
    <rPh sb="0" eb="1">
      <t>マキ</t>
    </rPh>
    <phoneticPr fontId="3"/>
  </si>
  <si>
    <t>巻②</t>
    <rPh sb="0" eb="1">
      <t>マキ</t>
    </rPh>
    <phoneticPr fontId="3"/>
  </si>
  <si>
    <t>5個で巻②と交換</t>
    <rPh sb="1" eb="2">
      <t>コ</t>
    </rPh>
    <rPh sb="3" eb="4">
      <t>マキ</t>
    </rPh>
    <rPh sb="6" eb="8">
      <t>コウカン</t>
    </rPh>
    <phoneticPr fontId="3"/>
  </si>
  <si>
    <t>5個で巻③と交換</t>
    <rPh sb="1" eb="2">
      <t>コ</t>
    </rPh>
    <rPh sb="3" eb="4">
      <t>マキ</t>
    </rPh>
    <rPh sb="6" eb="8">
      <t>コウカン</t>
    </rPh>
    <phoneticPr fontId="3"/>
  </si>
  <si>
    <t>星晶の欠片</t>
    <rPh sb="0" eb="1">
      <t>セイ</t>
    </rPh>
    <rPh sb="1" eb="2">
      <t>ショウ</t>
    </rPh>
    <rPh sb="3" eb="5">
      <t>カケラ</t>
    </rPh>
    <phoneticPr fontId="3"/>
  </si>
  <si>
    <t>月制限30</t>
    <rPh sb="0" eb="1">
      <t>ツキ</t>
    </rPh>
    <rPh sb="1" eb="3">
      <t>セイゲン</t>
    </rPh>
    <phoneticPr fontId="3"/>
  </si>
  <si>
    <t>星晶の破片を3個</t>
    <rPh sb="0" eb="1">
      <t>セイ</t>
    </rPh>
    <rPh sb="1" eb="2">
      <t>ショウ</t>
    </rPh>
    <rPh sb="3" eb="5">
      <t>ハヘン</t>
    </rPh>
    <rPh sb="7" eb="8">
      <t>コ</t>
    </rPh>
    <phoneticPr fontId="3"/>
  </si>
  <si>
    <t>星晶塊</t>
    <rPh sb="0" eb="1">
      <t>セイ</t>
    </rPh>
    <rPh sb="1" eb="2">
      <t>ショウ</t>
    </rPh>
    <rPh sb="2" eb="3">
      <t>カタマリ</t>
    </rPh>
    <phoneticPr fontId="3"/>
  </si>
  <si>
    <t>星晶の欠片を5個</t>
    <rPh sb="0" eb="2">
      <t>セイショウ</t>
    </rPh>
    <rPh sb="3" eb="5">
      <t>カケ</t>
    </rPh>
    <rPh sb="7" eb="8">
      <t>コ</t>
    </rPh>
    <phoneticPr fontId="3"/>
  </si>
  <si>
    <t>月制限15</t>
    <rPh sb="0" eb="1">
      <t>ツキ</t>
    </rPh>
    <rPh sb="1" eb="3">
      <t>セイゲン</t>
    </rPh>
    <phoneticPr fontId="3"/>
  </si>
  <si>
    <t>虹星晶</t>
    <rPh sb="0" eb="1">
      <t>ニジ</t>
    </rPh>
    <rPh sb="1" eb="2">
      <t>セイ</t>
    </rPh>
    <rPh sb="2" eb="3">
      <t>ショウ</t>
    </rPh>
    <phoneticPr fontId="3"/>
  </si>
  <si>
    <t>星晶塊を15個</t>
    <rPh sb="0" eb="1">
      <t>セイ</t>
    </rPh>
    <rPh sb="1" eb="2">
      <t>ショウ</t>
    </rPh>
    <rPh sb="2" eb="3">
      <t>カタマリ</t>
    </rPh>
    <rPh sb="6" eb="7">
      <t>コ</t>
    </rPh>
    <phoneticPr fontId="3"/>
  </si>
  <si>
    <t>月制限10</t>
    <rPh sb="0" eb="1">
      <t>ツキ</t>
    </rPh>
    <rPh sb="1" eb="3">
      <t>セイゲン</t>
    </rPh>
    <phoneticPr fontId="3"/>
  </si>
  <si>
    <t>星晶の破片3個</t>
    <rPh sb="0" eb="1">
      <t>セイ</t>
    </rPh>
    <rPh sb="1" eb="2">
      <t>ショウ</t>
    </rPh>
    <rPh sb="3" eb="5">
      <t>ハヘン</t>
    </rPh>
    <rPh sb="6" eb="7">
      <t>コ</t>
    </rPh>
    <phoneticPr fontId="3"/>
  </si>
  <si>
    <t>星晶の欠片を1個</t>
    <rPh sb="0" eb="1">
      <t>セイ</t>
    </rPh>
    <rPh sb="1" eb="2">
      <t>ショウ</t>
    </rPh>
    <rPh sb="3" eb="5">
      <t>カケラ</t>
    </rPh>
    <rPh sb="7" eb="8">
      <t>コ</t>
    </rPh>
    <phoneticPr fontId="3"/>
  </si>
  <si>
    <t>星晶の欠片5個</t>
    <rPh sb="0" eb="2">
      <t>セイショウ</t>
    </rPh>
    <rPh sb="6" eb="7">
      <t>コ</t>
    </rPh>
    <phoneticPr fontId="3"/>
  </si>
  <si>
    <t>星晶塊を1個</t>
    <rPh sb="0" eb="1">
      <t>セイ</t>
    </rPh>
    <rPh sb="1" eb="2">
      <t>ショウ</t>
    </rPh>
    <rPh sb="2" eb="3">
      <t>カタマリ</t>
    </rPh>
    <rPh sb="5" eb="6">
      <t>コ</t>
    </rPh>
    <phoneticPr fontId="3"/>
  </si>
  <si>
    <t>星晶塊15個</t>
    <rPh sb="0" eb="2">
      <t>セイショ</t>
    </rPh>
    <rPh sb="2" eb="3">
      <t>カタマリ</t>
    </rPh>
    <rPh sb="5" eb="6">
      <t>コ</t>
    </rPh>
    <phoneticPr fontId="3"/>
  </si>
  <si>
    <t>虹星晶</t>
    <rPh sb="0" eb="1">
      <t>ニジ</t>
    </rPh>
    <rPh sb="1" eb="3">
      <t>セイ</t>
    </rPh>
    <phoneticPr fontId="3"/>
  </si>
  <si>
    <t>☆5の合計数</t>
    <rPh sb="3" eb="6">
      <t>ゴウケイスウ</t>
    </rPh>
    <phoneticPr fontId="3"/>
  </si>
  <si>
    <t>分解結果数</t>
    <rPh sb="0" eb="2">
      <t>ブンカイ</t>
    </rPh>
    <rPh sb="2" eb="4">
      <t>ケッカ</t>
    </rPh>
    <rPh sb="4" eb="5">
      <t>スウ</t>
    </rPh>
    <phoneticPr fontId="3"/>
  </si>
  <si>
    <t>レア</t>
    <phoneticPr fontId="3"/>
  </si>
  <si>
    <t>合成必要数</t>
    <rPh sb="0" eb="2">
      <t>ゴウセイ</t>
    </rPh>
    <rPh sb="2" eb="5">
      <t>ヒツヨウスウ</t>
    </rPh>
    <phoneticPr fontId="3"/>
  </si>
  <si>
    <t>☆1の合計数</t>
    <rPh sb="3" eb="6">
      <t>ゴウケイスウ</t>
    </rPh>
    <phoneticPr fontId="3"/>
  </si>
  <si>
    <t>祝福素材の合成、分解</t>
    <rPh sb="0" eb="2">
      <t>シュクフク</t>
    </rPh>
    <rPh sb="2" eb="4">
      <t>ソザイ</t>
    </rPh>
    <rPh sb="5" eb="7">
      <t>ゴウセイ</t>
    </rPh>
    <rPh sb="8" eb="10">
      <t>ブンカイ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</si>
</sst>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 &quot;¥&quot;* #,##0_ ;_ &quot;¥&quot;* \-#,##0_ ;_ &quot;¥&quot;* &quot;-&quot;_ ;_ @_ "/>
    <numFmt numFmtId="176" formatCode="000"/>
  </numFmts>
  <fonts count="1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i/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1" fillId="0" borderId="0">
      <alignment vertical="center"/>
    </xf>
    <xf numFmtId="42" fontId="9" fillId="0" borderId="0" applyFill="0" applyBorder="0" applyAlignment="0" applyProtection="0"/>
  </cellStyleXfs>
  <cellXfs count="5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>
      <alignment vertical="center"/>
    </xf>
    <xf numFmtId="0" fontId="13" fillId="0" borderId="0" xfId="0" applyFont="1" applyFill="1">
      <alignment vertical="center"/>
    </xf>
    <xf numFmtId="0" fontId="7" fillId="4" borderId="11" xfId="1" applyFont="1" applyFill="1" applyBorder="1" applyAlignment="1">
      <alignment horizontal="center" vertical="center"/>
    </xf>
    <xf numFmtId="0" fontId="7" fillId="4" borderId="11" xfId="1" applyFont="1" applyFill="1" applyBorder="1" applyAlignment="1">
      <alignment horizontal="center" vertical="center" wrapText="1"/>
    </xf>
    <xf numFmtId="0" fontId="5" fillId="4" borderId="11" xfId="1" applyNumberFormat="1" applyFont="1" applyFill="1" applyBorder="1" applyAlignment="1">
      <alignment horizontal="left" vertical="center"/>
    </xf>
    <xf numFmtId="0" fontId="11" fillId="4" borderId="11" xfId="1" applyFont="1" applyFill="1" applyBorder="1" applyAlignment="1">
      <alignment horizontal="left" vertical="center" wrapText="1"/>
    </xf>
    <xf numFmtId="176" fontId="5" fillId="4" borderId="11" xfId="1" applyNumberFormat="1" applyFont="1" applyFill="1" applyBorder="1" applyAlignment="1">
      <alignment horizontal="left" vertical="center"/>
    </xf>
    <xf numFmtId="0" fontId="8" fillId="4" borderId="11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left" vertical="center" wrapText="1"/>
    </xf>
    <xf numFmtId="0" fontId="12" fillId="4" borderId="11" xfId="1" applyFont="1" applyFill="1" applyBorder="1" applyAlignment="1">
      <alignment horizontal="left" vertical="center" wrapText="1"/>
    </xf>
    <xf numFmtId="0" fontId="5" fillId="4" borderId="0" xfId="1" applyFill="1" applyAlignment="1">
      <alignment vertical="center"/>
    </xf>
    <xf numFmtId="0" fontId="5" fillId="4" borderId="11" xfId="1" applyFill="1" applyBorder="1" applyAlignment="1">
      <alignment horizontal="left" vertical="center" wrapText="1"/>
    </xf>
    <xf numFmtId="0" fontId="5" fillId="4" borderId="18" xfId="1" applyFont="1" applyFill="1" applyBorder="1" applyAlignment="1">
      <alignment horizontal="left" vertical="center" wrapText="1"/>
    </xf>
    <xf numFmtId="0" fontId="5" fillId="4" borderId="18" xfId="1" applyFill="1" applyBorder="1" applyAlignment="1">
      <alignment horizontal="left" vertical="center" wrapText="1"/>
    </xf>
    <xf numFmtId="0" fontId="0" fillId="4" borderId="11" xfId="1" applyFont="1" applyFill="1" applyBorder="1" applyAlignment="1">
      <alignment horizontal="left" vertical="center" wrapText="1"/>
    </xf>
    <xf numFmtId="0" fontId="10" fillId="4" borderId="11" xfId="1" applyFont="1" applyFill="1" applyBorder="1" applyAlignment="1">
      <alignment horizontal="left" vertical="center" wrapText="1"/>
    </xf>
    <xf numFmtId="0" fontId="11" fillId="4" borderId="18" xfId="1" applyFont="1" applyFill="1" applyBorder="1" applyAlignment="1">
      <alignment horizontal="left" vertical="center" wrapText="1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6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6" borderId="0" xfId="0" applyFill="1">
      <alignment vertical="center"/>
    </xf>
  </cellXfs>
  <cellStyles count="4">
    <cellStyle name="通貨 2" xfId="3"/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6"/>
  <sheetViews>
    <sheetView workbookViewId="0"/>
  </sheetViews>
  <sheetFormatPr defaultRowHeight="13.5" x14ac:dyDescent="0.15"/>
  <cols>
    <col min="1" max="1" width="9" style="21" customWidth="1"/>
    <col min="2" max="16384" width="9" style="21"/>
  </cols>
  <sheetData>
    <row r="1" spans="1:17" ht="24" x14ac:dyDescent="0.15">
      <c r="A1" s="23" t="s">
        <v>15</v>
      </c>
      <c r="B1" s="24" t="s">
        <v>16</v>
      </c>
      <c r="C1" s="24" t="s">
        <v>17</v>
      </c>
      <c r="D1" s="23" t="s">
        <v>18</v>
      </c>
      <c r="E1" s="23" t="s">
        <v>19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</row>
    <row r="2" spans="1:17" x14ac:dyDescent="0.15">
      <c r="A2" s="25">
        <v>30010</v>
      </c>
      <c r="B2" s="26" t="s">
        <v>20</v>
      </c>
      <c r="C2" s="27">
        <v>109</v>
      </c>
      <c r="D2" s="28">
        <v>3</v>
      </c>
      <c r="E2" s="29">
        <v>3</v>
      </c>
      <c r="G2" s="22">
        <f>A2</f>
        <v>30010</v>
      </c>
      <c r="H2" s="22">
        <f>VLOOKUP($D2,必要祝福素材!$B$27:$G$29,2)</f>
        <v>31</v>
      </c>
      <c r="I2" s="22">
        <f>VLOOKUP($E2,必要祝福素材!$B$4:$G$6,2)</f>
        <v>10</v>
      </c>
      <c r="J2" s="22">
        <f>VLOOKUP($D2,必要祝福素材!$B$27:$G$29,3)</f>
        <v>32</v>
      </c>
      <c r="K2" s="22">
        <f>VLOOKUP($E2,必要祝福素材!$B$4:$G$6,3)</f>
        <v>5</v>
      </c>
      <c r="L2" s="22">
        <f>IF(M2=0,0,VLOOKUP($D2,必要祝福素材!$B$27:$G$29,4))</f>
        <v>33</v>
      </c>
      <c r="M2" s="22">
        <f>VLOOKUP($E2,必要祝福素材!$B$4:$G$6,4)</f>
        <v>1</v>
      </c>
      <c r="N2" s="22">
        <f>IF(O2=0,0,VLOOKUP($D2,必要祝福素材!$B$27:$G$29,5))</f>
        <v>0</v>
      </c>
      <c r="O2" s="22">
        <f>VLOOKUP($E2,必要祝福素材!$B$4:$G$6,5)</f>
        <v>0</v>
      </c>
      <c r="P2" s="22">
        <f>IF(Q2=0,0,VLOOKUP($D2,必要祝福素材!$B$27:$G$29,6))</f>
        <v>0</v>
      </c>
      <c r="Q2" s="22">
        <f>VLOOKUP($E2,必要祝福素材!$B$4:$G$6,6)</f>
        <v>0</v>
      </c>
    </row>
    <row r="3" spans="1:17" x14ac:dyDescent="0.15">
      <c r="A3" s="25">
        <v>30020</v>
      </c>
      <c r="B3" s="30" t="s">
        <v>21</v>
      </c>
      <c r="C3" s="27">
        <v>111</v>
      </c>
      <c r="D3" s="28">
        <v>1</v>
      </c>
      <c r="E3" s="29">
        <v>3</v>
      </c>
      <c r="G3" s="22">
        <f t="shared" ref="G3:G66" si="0">A3</f>
        <v>30020</v>
      </c>
      <c r="H3" s="22">
        <f>VLOOKUP($D3,必要祝福素材!$B$27:$G$29,2)</f>
        <v>11</v>
      </c>
      <c r="I3" s="22">
        <f>VLOOKUP($E3,必要祝福素材!$B$4:$G$6,2)</f>
        <v>10</v>
      </c>
      <c r="J3" s="22">
        <f>VLOOKUP($D3,必要祝福素材!$B$27:$G$29,3)</f>
        <v>12</v>
      </c>
      <c r="K3" s="22">
        <f>VLOOKUP($E3,必要祝福素材!$B$4:$G$6,3)</f>
        <v>5</v>
      </c>
      <c r="L3" s="22">
        <f>IF(M3=0,0,VLOOKUP($D3,必要祝福素材!$B$27:$G$29,4))</f>
        <v>13</v>
      </c>
      <c r="M3" s="22">
        <f>VLOOKUP($E3,必要祝福素材!$B$4:$G$6,4)</f>
        <v>1</v>
      </c>
      <c r="N3" s="22">
        <f>IF(O3=0,0,VLOOKUP($D3,必要祝福素材!$B$27:$G$29,5))</f>
        <v>0</v>
      </c>
      <c r="O3" s="22">
        <f>VLOOKUP($E3,必要祝福素材!$B$4:$G$6,5)</f>
        <v>0</v>
      </c>
      <c r="P3" s="22">
        <f>IF(Q3=0,0,VLOOKUP($D3,必要祝福素材!$B$27:$G$29,6))</f>
        <v>0</v>
      </c>
      <c r="Q3" s="22">
        <f>VLOOKUP($E3,必要祝福素材!$B$4:$G$6,6)</f>
        <v>0</v>
      </c>
    </row>
    <row r="4" spans="1:17" x14ac:dyDescent="0.15">
      <c r="A4" s="25">
        <v>30030</v>
      </c>
      <c r="B4" s="30" t="s">
        <v>22</v>
      </c>
      <c r="C4" s="27">
        <v>113</v>
      </c>
      <c r="D4" s="28">
        <v>3</v>
      </c>
      <c r="E4" s="29">
        <v>3</v>
      </c>
      <c r="G4" s="22">
        <f t="shared" si="0"/>
        <v>30030</v>
      </c>
      <c r="H4" s="22">
        <f>VLOOKUP($D4,必要祝福素材!$B$27:$G$29,2)</f>
        <v>31</v>
      </c>
      <c r="I4" s="22">
        <f>VLOOKUP($E4,必要祝福素材!$B$4:$G$6,2)</f>
        <v>10</v>
      </c>
      <c r="J4" s="22">
        <f>VLOOKUP($D4,必要祝福素材!$B$27:$G$29,3)</f>
        <v>32</v>
      </c>
      <c r="K4" s="22">
        <f>VLOOKUP($E4,必要祝福素材!$B$4:$G$6,3)</f>
        <v>5</v>
      </c>
      <c r="L4" s="22">
        <f>IF(M4=0,0,VLOOKUP($D4,必要祝福素材!$B$27:$G$29,4))</f>
        <v>33</v>
      </c>
      <c r="M4" s="22">
        <f>VLOOKUP($E4,必要祝福素材!$B$4:$G$6,4)</f>
        <v>1</v>
      </c>
      <c r="N4" s="22">
        <f>IF(O4=0,0,VLOOKUP($D4,必要祝福素材!$B$27:$G$29,5))</f>
        <v>0</v>
      </c>
      <c r="O4" s="22">
        <f>VLOOKUP($E4,必要祝福素材!$B$4:$G$6,5)</f>
        <v>0</v>
      </c>
      <c r="P4" s="22">
        <f>IF(Q4=0,0,VLOOKUP($D4,必要祝福素材!$B$27:$G$29,6))</f>
        <v>0</v>
      </c>
      <c r="Q4" s="22">
        <f>VLOOKUP($E4,必要祝福素材!$B$4:$G$6,6)</f>
        <v>0</v>
      </c>
    </row>
    <row r="5" spans="1:17" x14ac:dyDescent="0.15">
      <c r="A5" s="25">
        <v>30040</v>
      </c>
      <c r="B5" s="26" t="s">
        <v>23</v>
      </c>
      <c r="C5" s="27">
        <v>115</v>
      </c>
      <c r="D5" s="28">
        <v>2</v>
      </c>
      <c r="E5" s="29">
        <v>3</v>
      </c>
      <c r="G5" s="22">
        <f t="shared" si="0"/>
        <v>30040</v>
      </c>
      <c r="H5" s="22">
        <f>VLOOKUP($D5,必要祝福素材!$B$27:$G$29,2)</f>
        <v>21</v>
      </c>
      <c r="I5" s="22">
        <f>VLOOKUP($E5,必要祝福素材!$B$4:$G$6,2)</f>
        <v>10</v>
      </c>
      <c r="J5" s="22">
        <f>VLOOKUP($D5,必要祝福素材!$B$27:$G$29,3)</f>
        <v>22</v>
      </c>
      <c r="K5" s="22">
        <f>VLOOKUP($E5,必要祝福素材!$B$4:$G$6,3)</f>
        <v>5</v>
      </c>
      <c r="L5" s="22">
        <f>IF(M5=0,0,VLOOKUP($D5,必要祝福素材!$B$27:$G$29,4))</f>
        <v>23</v>
      </c>
      <c r="M5" s="22">
        <f>VLOOKUP($E5,必要祝福素材!$B$4:$G$6,4)</f>
        <v>1</v>
      </c>
      <c r="N5" s="22">
        <f>IF(O5=0,0,VLOOKUP($D5,必要祝福素材!$B$27:$G$29,5))</f>
        <v>0</v>
      </c>
      <c r="O5" s="22">
        <f>VLOOKUP($E5,必要祝福素材!$B$4:$G$6,5)</f>
        <v>0</v>
      </c>
      <c r="P5" s="22">
        <f>IF(Q5=0,0,VLOOKUP($D5,必要祝福素材!$B$27:$G$29,6))</f>
        <v>0</v>
      </c>
      <c r="Q5" s="22">
        <f>VLOOKUP($E5,必要祝福素材!$B$4:$G$6,6)</f>
        <v>0</v>
      </c>
    </row>
    <row r="6" spans="1:17" x14ac:dyDescent="0.15">
      <c r="A6" s="25">
        <v>30050</v>
      </c>
      <c r="B6" s="30" t="s">
        <v>24</v>
      </c>
      <c r="C6" s="27">
        <v>117</v>
      </c>
      <c r="D6" s="28">
        <v>1</v>
      </c>
      <c r="E6" s="29">
        <v>3</v>
      </c>
      <c r="G6" s="22">
        <f t="shared" si="0"/>
        <v>30050</v>
      </c>
      <c r="H6" s="22">
        <f>VLOOKUP($D6,必要祝福素材!$B$27:$G$29,2)</f>
        <v>11</v>
      </c>
      <c r="I6" s="22">
        <f>VLOOKUP($E6,必要祝福素材!$B$4:$G$6,2)</f>
        <v>10</v>
      </c>
      <c r="J6" s="22">
        <f>VLOOKUP($D6,必要祝福素材!$B$27:$G$29,3)</f>
        <v>12</v>
      </c>
      <c r="K6" s="22">
        <f>VLOOKUP($E6,必要祝福素材!$B$4:$G$6,3)</f>
        <v>5</v>
      </c>
      <c r="L6" s="22">
        <f>IF(M6=0,0,VLOOKUP($D6,必要祝福素材!$B$27:$G$29,4))</f>
        <v>13</v>
      </c>
      <c r="M6" s="22">
        <f>VLOOKUP($E6,必要祝福素材!$B$4:$G$6,4)</f>
        <v>1</v>
      </c>
      <c r="N6" s="22">
        <f>IF(O6=0,0,VLOOKUP($D6,必要祝福素材!$B$27:$G$29,5))</f>
        <v>0</v>
      </c>
      <c r="O6" s="22">
        <f>VLOOKUP($E6,必要祝福素材!$B$4:$G$6,5)</f>
        <v>0</v>
      </c>
      <c r="P6" s="22">
        <f>IF(Q6=0,0,VLOOKUP($D6,必要祝福素材!$B$27:$G$29,6))</f>
        <v>0</v>
      </c>
      <c r="Q6" s="22">
        <f>VLOOKUP($E6,必要祝福素材!$B$4:$G$6,6)</f>
        <v>0</v>
      </c>
    </row>
    <row r="7" spans="1:17" x14ac:dyDescent="0.15">
      <c r="A7" s="25">
        <v>30060</v>
      </c>
      <c r="B7" s="30" t="s">
        <v>25</v>
      </c>
      <c r="C7" s="27">
        <v>119</v>
      </c>
      <c r="D7" s="28">
        <v>3</v>
      </c>
      <c r="E7" s="29">
        <v>3</v>
      </c>
      <c r="G7" s="22">
        <f t="shared" si="0"/>
        <v>30060</v>
      </c>
      <c r="H7" s="22">
        <f>VLOOKUP($D7,必要祝福素材!$B$27:$G$29,2)</f>
        <v>31</v>
      </c>
      <c r="I7" s="22">
        <f>VLOOKUP($E7,必要祝福素材!$B$4:$G$6,2)</f>
        <v>10</v>
      </c>
      <c r="J7" s="22">
        <f>VLOOKUP($D7,必要祝福素材!$B$27:$G$29,3)</f>
        <v>32</v>
      </c>
      <c r="K7" s="22">
        <f>VLOOKUP($E7,必要祝福素材!$B$4:$G$6,3)</f>
        <v>5</v>
      </c>
      <c r="L7" s="22">
        <f>IF(M7=0,0,VLOOKUP($D7,必要祝福素材!$B$27:$G$29,4))</f>
        <v>33</v>
      </c>
      <c r="M7" s="22">
        <f>VLOOKUP($E7,必要祝福素材!$B$4:$G$6,4)</f>
        <v>1</v>
      </c>
      <c r="N7" s="22">
        <f>IF(O7=0,0,VLOOKUP($D7,必要祝福素材!$B$27:$G$29,5))</f>
        <v>0</v>
      </c>
      <c r="O7" s="22">
        <f>VLOOKUP($E7,必要祝福素材!$B$4:$G$6,5)</f>
        <v>0</v>
      </c>
      <c r="P7" s="22">
        <f>IF(Q7=0,0,VLOOKUP($D7,必要祝福素材!$B$27:$G$29,6))</f>
        <v>0</v>
      </c>
      <c r="Q7" s="22">
        <f>VLOOKUP($E7,必要祝福素材!$B$4:$G$6,6)</f>
        <v>0</v>
      </c>
    </row>
    <row r="8" spans="1:17" x14ac:dyDescent="0.15">
      <c r="A8" s="25">
        <v>30070</v>
      </c>
      <c r="B8" s="26" t="s">
        <v>26</v>
      </c>
      <c r="C8" s="27">
        <v>121</v>
      </c>
      <c r="D8" s="28">
        <v>1</v>
      </c>
      <c r="E8" s="29">
        <v>3</v>
      </c>
      <c r="G8" s="22">
        <f t="shared" si="0"/>
        <v>30070</v>
      </c>
      <c r="H8" s="22">
        <f>VLOOKUP($D8,必要祝福素材!$B$27:$G$29,2)</f>
        <v>11</v>
      </c>
      <c r="I8" s="22">
        <f>VLOOKUP($E8,必要祝福素材!$B$4:$G$6,2)</f>
        <v>10</v>
      </c>
      <c r="J8" s="22">
        <f>VLOOKUP($D8,必要祝福素材!$B$27:$G$29,3)</f>
        <v>12</v>
      </c>
      <c r="K8" s="22">
        <f>VLOOKUP($E8,必要祝福素材!$B$4:$G$6,3)</f>
        <v>5</v>
      </c>
      <c r="L8" s="22">
        <f>IF(M8=0,0,VLOOKUP($D8,必要祝福素材!$B$27:$G$29,4))</f>
        <v>13</v>
      </c>
      <c r="M8" s="22">
        <f>VLOOKUP($E8,必要祝福素材!$B$4:$G$6,4)</f>
        <v>1</v>
      </c>
      <c r="N8" s="22">
        <f>IF(O8=0,0,VLOOKUP($D8,必要祝福素材!$B$27:$G$29,5))</f>
        <v>0</v>
      </c>
      <c r="O8" s="22">
        <f>VLOOKUP($E8,必要祝福素材!$B$4:$G$6,5)</f>
        <v>0</v>
      </c>
      <c r="P8" s="22">
        <f>IF(Q8=0,0,VLOOKUP($D8,必要祝福素材!$B$27:$G$29,6))</f>
        <v>0</v>
      </c>
      <c r="Q8" s="22">
        <f>VLOOKUP($E8,必要祝福素材!$B$4:$G$6,6)</f>
        <v>0</v>
      </c>
    </row>
    <row r="9" spans="1:17" x14ac:dyDescent="0.15">
      <c r="A9" s="25">
        <v>30080</v>
      </c>
      <c r="B9" s="30" t="s">
        <v>27</v>
      </c>
      <c r="C9" s="27">
        <v>123</v>
      </c>
      <c r="D9" s="28">
        <v>3</v>
      </c>
      <c r="E9" s="29">
        <v>3</v>
      </c>
      <c r="G9" s="22">
        <f t="shared" si="0"/>
        <v>30080</v>
      </c>
      <c r="H9" s="22">
        <f>VLOOKUP($D9,必要祝福素材!$B$27:$G$29,2)</f>
        <v>31</v>
      </c>
      <c r="I9" s="22">
        <f>VLOOKUP($E9,必要祝福素材!$B$4:$G$6,2)</f>
        <v>10</v>
      </c>
      <c r="J9" s="22">
        <f>VLOOKUP($D9,必要祝福素材!$B$27:$G$29,3)</f>
        <v>32</v>
      </c>
      <c r="K9" s="22">
        <f>VLOOKUP($E9,必要祝福素材!$B$4:$G$6,3)</f>
        <v>5</v>
      </c>
      <c r="L9" s="22">
        <f>IF(M9=0,0,VLOOKUP($D9,必要祝福素材!$B$27:$G$29,4))</f>
        <v>33</v>
      </c>
      <c r="M9" s="22">
        <f>VLOOKUP($E9,必要祝福素材!$B$4:$G$6,4)</f>
        <v>1</v>
      </c>
      <c r="N9" s="22">
        <f>IF(O9=0,0,VLOOKUP($D9,必要祝福素材!$B$27:$G$29,5))</f>
        <v>0</v>
      </c>
      <c r="O9" s="22">
        <f>VLOOKUP($E9,必要祝福素材!$B$4:$G$6,5)</f>
        <v>0</v>
      </c>
      <c r="P9" s="22">
        <f>IF(Q9=0,0,VLOOKUP($D9,必要祝福素材!$B$27:$G$29,6))</f>
        <v>0</v>
      </c>
      <c r="Q9" s="22">
        <f>VLOOKUP($E9,必要祝福素材!$B$4:$G$6,6)</f>
        <v>0</v>
      </c>
    </row>
    <row r="10" spans="1:17" x14ac:dyDescent="0.15">
      <c r="A10" s="25">
        <v>30090</v>
      </c>
      <c r="B10" s="31" t="s">
        <v>28</v>
      </c>
      <c r="C10" s="27">
        <v>125</v>
      </c>
      <c r="D10" s="28">
        <v>3</v>
      </c>
      <c r="E10" s="29">
        <v>3</v>
      </c>
      <c r="G10" s="22">
        <f t="shared" si="0"/>
        <v>30090</v>
      </c>
      <c r="H10" s="22">
        <f>VLOOKUP($D10,必要祝福素材!$B$27:$G$29,2)</f>
        <v>31</v>
      </c>
      <c r="I10" s="22">
        <f>VLOOKUP($E10,必要祝福素材!$B$4:$G$6,2)</f>
        <v>10</v>
      </c>
      <c r="J10" s="22">
        <f>VLOOKUP($D10,必要祝福素材!$B$27:$G$29,3)</f>
        <v>32</v>
      </c>
      <c r="K10" s="22">
        <f>VLOOKUP($E10,必要祝福素材!$B$4:$G$6,3)</f>
        <v>5</v>
      </c>
      <c r="L10" s="22">
        <f>IF(M10=0,0,VLOOKUP($D10,必要祝福素材!$B$27:$G$29,4))</f>
        <v>33</v>
      </c>
      <c r="M10" s="22">
        <f>VLOOKUP($E10,必要祝福素材!$B$4:$G$6,4)</f>
        <v>1</v>
      </c>
      <c r="N10" s="22">
        <f>IF(O10=0,0,VLOOKUP($D10,必要祝福素材!$B$27:$G$29,5))</f>
        <v>0</v>
      </c>
      <c r="O10" s="22">
        <f>VLOOKUP($E10,必要祝福素材!$B$4:$G$6,5)</f>
        <v>0</v>
      </c>
      <c r="P10" s="22">
        <f>IF(Q10=0,0,VLOOKUP($D10,必要祝福素材!$B$27:$G$29,6))</f>
        <v>0</v>
      </c>
      <c r="Q10" s="22">
        <f>VLOOKUP($E10,必要祝福素材!$B$4:$G$6,6)</f>
        <v>0</v>
      </c>
    </row>
    <row r="11" spans="1:17" x14ac:dyDescent="0.15">
      <c r="A11" s="25">
        <v>30100</v>
      </c>
      <c r="B11" s="30" t="s">
        <v>29</v>
      </c>
      <c r="C11" s="27">
        <v>127</v>
      </c>
      <c r="D11" s="28">
        <v>1</v>
      </c>
      <c r="E11" s="29">
        <v>3</v>
      </c>
      <c r="G11" s="22">
        <f t="shared" si="0"/>
        <v>30100</v>
      </c>
      <c r="H11" s="22">
        <f>VLOOKUP($D11,必要祝福素材!$B$27:$G$29,2)</f>
        <v>11</v>
      </c>
      <c r="I11" s="22">
        <f>VLOOKUP($E11,必要祝福素材!$B$4:$G$6,2)</f>
        <v>10</v>
      </c>
      <c r="J11" s="22">
        <f>VLOOKUP($D11,必要祝福素材!$B$27:$G$29,3)</f>
        <v>12</v>
      </c>
      <c r="K11" s="22">
        <f>VLOOKUP($E11,必要祝福素材!$B$4:$G$6,3)</f>
        <v>5</v>
      </c>
      <c r="L11" s="22">
        <f>IF(M11=0,0,VLOOKUP($D11,必要祝福素材!$B$27:$G$29,4))</f>
        <v>13</v>
      </c>
      <c r="M11" s="22">
        <f>VLOOKUP($E11,必要祝福素材!$B$4:$G$6,4)</f>
        <v>1</v>
      </c>
      <c r="N11" s="22">
        <f>IF(O11=0,0,VLOOKUP($D11,必要祝福素材!$B$27:$G$29,5))</f>
        <v>0</v>
      </c>
      <c r="O11" s="22">
        <f>VLOOKUP($E11,必要祝福素材!$B$4:$G$6,5)</f>
        <v>0</v>
      </c>
      <c r="P11" s="22">
        <f>IF(Q11=0,0,VLOOKUP($D11,必要祝福素材!$B$27:$G$29,6))</f>
        <v>0</v>
      </c>
      <c r="Q11" s="22">
        <f>VLOOKUP($E11,必要祝福素材!$B$4:$G$6,6)</f>
        <v>0</v>
      </c>
    </row>
    <row r="12" spans="1:17" x14ac:dyDescent="0.15">
      <c r="A12" s="25">
        <v>30110</v>
      </c>
      <c r="B12" s="30" t="s">
        <v>30</v>
      </c>
      <c r="C12" s="27">
        <v>129</v>
      </c>
      <c r="D12" s="28">
        <v>2</v>
      </c>
      <c r="E12" s="29">
        <v>3</v>
      </c>
      <c r="G12" s="22">
        <f t="shared" si="0"/>
        <v>30110</v>
      </c>
      <c r="H12" s="22">
        <f>VLOOKUP($D12,必要祝福素材!$B$27:$G$29,2)</f>
        <v>21</v>
      </c>
      <c r="I12" s="22">
        <f>VLOOKUP($E12,必要祝福素材!$B$4:$G$6,2)</f>
        <v>10</v>
      </c>
      <c r="J12" s="22">
        <f>VLOOKUP($D12,必要祝福素材!$B$27:$G$29,3)</f>
        <v>22</v>
      </c>
      <c r="K12" s="22">
        <f>VLOOKUP($E12,必要祝福素材!$B$4:$G$6,3)</f>
        <v>5</v>
      </c>
      <c r="L12" s="22">
        <f>IF(M12=0,0,VLOOKUP($D12,必要祝福素材!$B$27:$G$29,4))</f>
        <v>23</v>
      </c>
      <c r="M12" s="22">
        <f>VLOOKUP($E12,必要祝福素材!$B$4:$G$6,4)</f>
        <v>1</v>
      </c>
      <c r="N12" s="22">
        <f>IF(O12=0,0,VLOOKUP($D12,必要祝福素材!$B$27:$G$29,5))</f>
        <v>0</v>
      </c>
      <c r="O12" s="22">
        <f>VLOOKUP($E12,必要祝福素材!$B$4:$G$6,5)</f>
        <v>0</v>
      </c>
      <c r="P12" s="22">
        <f>IF(Q12=0,0,VLOOKUP($D12,必要祝福素材!$B$27:$G$29,6))</f>
        <v>0</v>
      </c>
      <c r="Q12" s="22">
        <f>VLOOKUP($E12,必要祝福素材!$B$4:$G$6,6)</f>
        <v>0</v>
      </c>
    </row>
    <row r="13" spans="1:17" x14ac:dyDescent="0.15">
      <c r="A13" s="25">
        <v>30120</v>
      </c>
      <c r="B13" s="30" t="s">
        <v>31</v>
      </c>
      <c r="C13" s="27">
        <v>131</v>
      </c>
      <c r="D13" s="28">
        <v>1</v>
      </c>
      <c r="E13" s="29">
        <v>3</v>
      </c>
      <c r="G13" s="22">
        <f t="shared" si="0"/>
        <v>30120</v>
      </c>
      <c r="H13" s="22">
        <f>VLOOKUP($D13,必要祝福素材!$B$27:$G$29,2)</f>
        <v>11</v>
      </c>
      <c r="I13" s="22">
        <f>VLOOKUP($E13,必要祝福素材!$B$4:$G$6,2)</f>
        <v>10</v>
      </c>
      <c r="J13" s="22">
        <f>VLOOKUP($D13,必要祝福素材!$B$27:$G$29,3)</f>
        <v>12</v>
      </c>
      <c r="K13" s="22">
        <f>VLOOKUP($E13,必要祝福素材!$B$4:$G$6,3)</f>
        <v>5</v>
      </c>
      <c r="L13" s="22">
        <f>IF(M13=0,0,VLOOKUP($D13,必要祝福素材!$B$27:$G$29,4))</f>
        <v>13</v>
      </c>
      <c r="M13" s="22">
        <f>VLOOKUP($E13,必要祝福素材!$B$4:$G$6,4)</f>
        <v>1</v>
      </c>
      <c r="N13" s="22">
        <f>IF(O13=0,0,VLOOKUP($D13,必要祝福素材!$B$27:$G$29,5))</f>
        <v>0</v>
      </c>
      <c r="O13" s="22">
        <f>VLOOKUP($E13,必要祝福素材!$B$4:$G$6,5)</f>
        <v>0</v>
      </c>
      <c r="P13" s="22">
        <f>IF(Q13=0,0,VLOOKUP($D13,必要祝福素材!$B$27:$G$29,6))</f>
        <v>0</v>
      </c>
      <c r="Q13" s="22">
        <f>VLOOKUP($E13,必要祝福素材!$B$4:$G$6,6)</f>
        <v>0</v>
      </c>
    </row>
    <row r="14" spans="1:17" x14ac:dyDescent="0.15">
      <c r="A14" s="25">
        <v>30140</v>
      </c>
      <c r="B14" s="32" t="s">
        <v>32</v>
      </c>
      <c r="C14" s="27">
        <v>133</v>
      </c>
      <c r="D14" s="28">
        <v>2</v>
      </c>
      <c r="E14" s="29">
        <v>3</v>
      </c>
      <c r="G14" s="22">
        <f t="shared" si="0"/>
        <v>30140</v>
      </c>
      <c r="H14" s="22">
        <f>VLOOKUP($D14,必要祝福素材!$B$27:$G$29,2)</f>
        <v>21</v>
      </c>
      <c r="I14" s="22">
        <f>VLOOKUP($E14,必要祝福素材!$B$4:$G$6,2)</f>
        <v>10</v>
      </c>
      <c r="J14" s="22">
        <f>VLOOKUP($D14,必要祝福素材!$B$27:$G$29,3)</f>
        <v>22</v>
      </c>
      <c r="K14" s="22">
        <f>VLOOKUP($E14,必要祝福素材!$B$4:$G$6,3)</f>
        <v>5</v>
      </c>
      <c r="L14" s="22">
        <f>IF(M14=0,0,VLOOKUP($D14,必要祝福素材!$B$27:$G$29,4))</f>
        <v>23</v>
      </c>
      <c r="M14" s="22">
        <f>VLOOKUP($E14,必要祝福素材!$B$4:$G$6,4)</f>
        <v>1</v>
      </c>
      <c r="N14" s="22">
        <f>IF(O14=0,0,VLOOKUP($D14,必要祝福素材!$B$27:$G$29,5))</f>
        <v>0</v>
      </c>
      <c r="O14" s="22">
        <f>VLOOKUP($E14,必要祝福素材!$B$4:$G$6,5)</f>
        <v>0</v>
      </c>
      <c r="P14" s="22">
        <f>IF(Q14=0,0,VLOOKUP($D14,必要祝福素材!$B$27:$G$29,6))</f>
        <v>0</v>
      </c>
      <c r="Q14" s="22">
        <f>VLOOKUP($E14,必要祝福素材!$B$4:$G$6,6)</f>
        <v>0</v>
      </c>
    </row>
    <row r="15" spans="1:17" x14ac:dyDescent="0.15">
      <c r="A15" s="25">
        <v>30150</v>
      </c>
      <c r="B15" s="30" t="s">
        <v>33</v>
      </c>
      <c r="C15" s="27">
        <v>135</v>
      </c>
      <c r="D15" s="28">
        <v>1</v>
      </c>
      <c r="E15" s="29">
        <v>3</v>
      </c>
      <c r="G15" s="22">
        <f t="shared" si="0"/>
        <v>30150</v>
      </c>
      <c r="H15" s="22">
        <f>VLOOKUP($D15,必要祝福素材!$B$27:$G$29,2)</f>
        <v>11</v>
      </c>
      <c r="I15" s="22">
        <f>VLOOKUP($E15,必要祝福素材!$B$4:$G$6,2)</f>
        <v>10</v>
      </c>
      <c r="J15" s="22">
        <f>VLOOKUP($D15,必要祝福素材!$B$27:$G$29,3)</f>
        <v>12</v>
      </c>
      <c r="K15" s="22">
        <f>VLOOKUP($E15,必要祝福素材!$B$4:$G$6,3)</f>
        <v>5</v>
      </c>
      <c r="L15" s="22">
        <f>IF(M15=0,0,VLOOKUP($D15,必要祝福素材!$B$27:$G$29,4))</f>
        <v>13</v>
      </c>
      <c r="M15" s="22">
        <f>VLOOKUP($E15,必要祝福素材!$B$4:$G$6,4)</f>
        <v>1</v>
      </c>
      <c r="N15" s="22">
        <f>IF(O15=0,0,VLOOKUP($D15,必要祝福素材!$B$27:$G$29,5))</f>
        <v>0</v>
      </c>
      <c r="O15" s="22">
        <f>VLOOKUP($E15,必要祝福素材!$B$4:$G$6,5)</f>
        <v>0</v>
      </c>
      <c r="P15" s="22">
        <f>IF(Q15=0,0,VLOOKUP($D15,必要祝福素材!$B$27:$G$29,6))</f>
        <v>0</v>
      </c>
      <c r="Q15" s="22">
        <f>VLOOKUP($E15,必要祝福素材!$B$4:$G$6,6)</f>
        <v>0</v>
      </c>
    </row>
    <row r="16" spans="1:17" x14ac:dyDescent="0.15">
      <c r="A16" s="25">
        <v>30160</v>
      </c>
      <c r="B16" s="30" t="s">
        <v>34</v>
      </c>
      <c r="C16" s="27">
        <v>137</v>
      </c>
      <c r="D16" s="28">
        <v>2</v>
      </c>
      <c r="E16" s="29">
        <v>3</v>
      </c>
      <c r="G16" s="22">
        <f t="shared" si="0"/>
        <v>30160</v>
      </c>
      <c r="H16" s="22">
        <f>VLOOKUP($D16,必要祝福素材!$B$27:$G$29,2)</f>
        <v>21</v>
      </c>
      <c r="I16" s="22">
        <f>VLOOKUP($E16,必要祝福素材!$B$4:$G$6,2)</f>
        <v>10</v>
      </c>
      <c r="J16" s="22">
        <f>VLOOKUP($D16,必要祝福素材!$B$27:$G$29,3)</f>
        <v>22</v>
      </c>
      <c r="K16" s="22">
        <f>VLOOKUP($E16,必要祝福素材!$B$4:$G$6,3)</f>
        <v>5</v>
      </c>
      <c r="L16" s="22">
        <f>IF(M16=0,0,VLOOKUP($D16,必要祝福素材!$B$27:$G$29,4))</f>
        <v>23</v>
      </c>
      <c r="M16" s="22">
        <f>VLOOKUP($E16,必要祝福素材!$B$4:$G$6,4)</f>
        <v>1</v>
      </c>
      <c r="N16" s="22">
        <f>IF(O16=0,0,VLOOKUP($D16,必要祝福素材!$B$27:$G$29,5))</f>
        <v>0</v>
      </c>
      <c r="O16" s="22">
        <f>VLOOKUP($E16,必要祝福素材!$B$4:$G$6,5)</f>
        <v>0</v>
      </c>
      <c r="P16" s="22">
        <f>IF(Q16=0,0,VLOOKUP($D16,必要祝福素材!$B$27:$G$29,6))</f>
        <v>0</v>
      </c>
      <c r="Q16" s="22">
        <f>VLOOKUP($E16,必要祝福素材!$B$4:$G$6,6)</f>
        <v>0</v>
      </c>
    </row>
    <row r="17" spans="1:17" x14ac:dyDescent="0.15">
      <c r="A17" s="25">
        <v>30170</v>
      </c>
      <c r="B17" s="30" t="s">
        <v>35</v>
      </c>
      <c r="C17" s="27">
        <v>139</v>
      </c>
      <c r="D17" s="28">
        <v>2</v>
      </c>
      <c r="E17" s="29">
        <v>3</v>
      </c>
      <c r="G17" s="22">
        <f t="shared" si="0"/>
        <v>30170</v>
      </c>
      <c r="H17" s="22">
        <f>VLOOKUP($D17,必要祝福素材!$B$27:$G$29,2)</f>
        <v>21</v>
      </c>
      <c r="I17" s="22">
        <f>VLOOKUP($E17,必要祝福素材!$B$4:$G$6,2)</f>
        <v>10</v>
      </c>
      <c r="J17" s="22">
        <f>VLOOKUP($D17,必要祝福素材!$B$27:$G$29,3)</f>
        <v>22</v>
      </c>
      <c r="K17" s="22">
        <f>VLOOKUP($E17,必要祝福素材!$B$4:$G$6,3)</f>
        <v>5</v>
      </c>
      <c r="L17" s="22">
        <f>IF(M17=0,0,VLOOKUP($D17,必要祝福素材!$B$27:$G$29,4))</f>
        <v>23</v>
      </c>
      <c r="M17" s="22">
        <f>VLOOKUP($E17,必要祝福素材!$B$4:$G$6,4)</f>
        <v>1</v>
      </c>
      <c r="N17" s="22">
        <f>IF(O17=0,0,VLOOKUP($D17,必要祝福素材!$B$27:$G$29,5))</f>
        <v>0</v>
      </c>
      <c r="O17" s="22">
        <f>VLOOKUP($E17,必要祝福素材!$B$4:$G$6,5)</f>
        <v>0</v>
      </c>
      <c r="P17" s="22">
        <f>IF(Q17=0,0,VLOOKUP($D17,必要祝福素材!$B$27:$G$29,6))</f>
        <v>0</v>
      </c>
      <c r="Q17" s="22">
        <f>VLOOKUP($E17,必要祝福素材!$B$4:$G$6,6)</f>
        <v>0</v>
      </c>
    </row>
    <row r="18" spans="1:17" x14ac:dyDescent="0.15">
      <c r="A18" s="25">
        <v>30180</v>
      </c>
      <c r="B18" s="26" t="s">
        <v>36</v>
      </c>
      <c r="C18" s="27">
        <v>141</v>
      </c>
      <c r="D18" s="28">
        <v>2</v>
      </c>
      <c r="E18" s="29">
        <v>3</v>
      </c>
      <c r="G18" s="22">
        <f t="shared" si="0"/>
        <v>30180</v>
      </c>
      <c r="H18" s="22">
        <f>VLOOKUP($D18,必要祝福素材!$B$27:$G$29,2)</f>
        <v>21</v>
      </c>
      <c r="I18" s="22">
        <f>VLOOKUP($E18,必要祝福素材!$B$4:$G$6,2)</f>
        <v>10</v>
      </c>
      <c r="J18" s="22">
        <f>VLOOKUP($D18,必要祝福素材!$B$27:$G$29,3)</f>
        <v>22</v>
      </c>
      <c r="K18" s="22">
        <f>VLOOKUP($E18,必要祝福素材!$B$4:$G$6,3)</f>
        <v>5</v>
      </c>
      <c r="L18" s="22">
        <f>IF(M18=0,0,VLOOKUP($D18,必要祝福素材!$B$27:$G$29,4))</f>
        <v>23</v>
      </c>
      <c r="M18" s="22">
        <f>VLOOKUP($E18,必要祝福素材!$B$4:$G$6,4)</f>
        <v>1</v>
      </c>
      <c r="N18" s="22">
        <f>IF(O18=0,0,VLOOKUP($D18,必要祝福素材!$B$27:$G$29,5))</f>
        <v>0</v>
      </c>
      <c r="O18" s="22">
        <f>VLOOKUP($E18,必要祝福素材!$B$4:$G$6,5)</f>
        <v>0</v>
      </c>
      <c r="P18" s="22">
        <f>IF(Q18=0,0,VLOOKUP($D18,必要祝福素材!$B$27:$G$29,6))</f>
        <v>0</v>
      </c>
      <c r="Q18" s="22">
        <f>VLOOKUP($E18,必要祝福素材!$B$4:$G$6,6)</f>
        <v>0</v>
      </c>
    </row>
    <row r="19" spans="1:17" x14ac:dyDescent="0.15">
      <c r="A19" s="25">
        <v>30190</v>
      </c>
      <c r="B19" s="30" t="s">
        <v>37</v>
      </c>
      <c r="C19" s="27">
        <v>143</v>
      </c>
      <c r="D19" s="28">
        <v>3</v>
      </c>
      <c r="E19" s="29">
        <v>3</v>
      </c>
      <c r="G19" s="22">
        <f t="shared" si="0"/>
        <v>30190</v>
      </c>
      <c r="H19" s="22">
        <f>VLOOKUP($D19,必要祝福素材!$B$27:$G$29,2)</f>
        <v>31</v>
      </c>
      <c r="I19" s="22">
        <f>VLOOKUP($E19,必要祝福素材!$B$4:$G$6,2)</f>
        <v>10</v>
      </c>
      <c r="J19" s="22">
        <f>VLOOKUP($D19,必要祝福素材!$B$27:$G$29,3)</f>
        <v>32</v>
      </c>
      <c r="K19" s="22">
        <f>VLOOKUP($E19,必要祝福素材!$B$4:$G$6,3)</f>
        <v>5</v>
      </c>
      <c r="L19" s="22">
        <f>IF(M19=0,0,VLOOKUP($D19,必要祝福素材!$B$27:$G$29,4))</f>
        <v>33</v>
      </c>
      <c r="M19" s="22">
        <f>VLOOKUP($E19,必要祝福素材!$B$4:$G$6,4)</f>
        <v>1</v>
      </c>
      <c r="N19" s="22">
        <f>IF(O19=0,0,VLOOKUP($D19,必要祝福素材!$B$27:$G$29,5))</f>
        <v>0</v>
      </c>
      <c r="O19" s="22">
        <f>VLOOKUP($E19,必要祝福素材!$B$4:$G$6,5)</f>
        <v>0</v>
      </c>
      <c r="P19" s="22">
        <f>IF(Q19=0,0,VLOOKUP($D19,必要祝福素材!$B$27:$G$29,6))</f>
        <v>0</v>
      </c>
      <c r="Q19" s="22">
        <f>VLOOKUP($E19,必要祝福素材!$B$4:$G$6,6)</f>
        <v>0</v>
      </c>
    </row>
    <row r="20" spans="1:17" x14ac:dyDescent="0.15">
      <c r="A20" s="25">
        <v>30200</v>
      </c>
      <c r="B20" s="30" t="s">
        <v>38</v>
      </c>
      <c r="C20" s="27">
        <v>145</v>
      </c>
      <c r="D20" s="28">
        <v>2</v>
      </c>
      <c r="E20" s="29">
        <v>3</v>
      </c>
      <c r="G20" s="22">
        <f t="shared" si="0"/>
        <v>30200</v>
      </c>
      <c r="H20" s="22">
        <f>VLOOKUP($D20,必要祝福素材!$B$27:$G$29,2)</f>
        <v>21</v>
      </c>
      <c r="I20" s="22">
        <f>VLOOKUP($E20,必要祝福素材!$B$4:$G$6,2)</f>
        <v>10</v>
      </c>
      <c r="J20" s="22">
        <f>VLOOKUP($D20,必要祝福素材!$B$27:$G$29,3)</f>
        <v>22</v>
      </c>
      <c r="K20" s="22">
        <f>VLOOKUP($E20,必要祝福素材!$B$4:$G$6,3)</f>
        <v>5</v>
      </c>
      <c r="L20" s="22">
        <f>IF(M20=0,0,VLOOKUP($D20,必要祝福素材!$B$27:$G$29,4))</f>
        <v>23</v>
      </c>
      <c r="M20" s="22">
        <f>VLOOKUP($E20,必要祝福素材!$B$4:$G$6,4)</f>
        <v>1</v>
      </c>
      <c r="N20" s="22">
        <f>IF(O20=0,0,VLOOKUP($D20,必要祝福素材!$B$27:$G$29,5))</f>
        <v>0</v>
      </c>
      <c r="O20" s="22">
        <f>VLOOKUP($E20,必要祝福素材!$B$4:$G$6,5)</f>
        <v>0</v>
      </c>
      <c r="P20" s="22">
        <f>IF(Q20=0,0,VLOOKUP($D20,必要祝福素材!$B$27:$G$29,6))</f>
        <v>0</v>
      </c>
      <c r="Q20" s="22">
        <f>VLOOKUP($E20,必要祝福素材!$B$4:$G$6,6)</f>
        <v>0</v>
      </c>
    </row>
    <row r="21" spans="1:17" x14ac:dyDescent="0.15">
      <c r="A21" s="25">
        <v>30210</v>
      </c>
      <c r="B21" s="30" t="s">
        <v>39</v>
      </c>
      <c r="C21" s="27">
        <v>147</v>
      </c>
      <c r="D21" s="28">
        <v>3</v>
      </c>
      <c r="E21" s="29">
        <v>3</v>
      </c>
      <c r="G21" s="22">
        <f t="shared" si="0"/>
        <v>30210</v>
      </c>
      <c r="H21" s="22">
        <f>VLOOKUP($D21,必要祝福素材!$B$27:$G$29,2)</f>
        <v>31</v>
      </c>
      <c r="I21" s="22">
        <f>VLOOKUP($E21,必要祝福素材!$B$4:$G$6,2)</f>
        <v>10</v>
      </c>
      <c r="J21" s="22">
        <f>VLOOKUP($D21,必要祝福素材!$B$27:$G$29,3)</f>
        <v>32</v>
      </c>
      <c r="K21" s="22">
        <f>VLOOKUP($E21,必要祝福素材!$B$4:$G$6,3)</f>
        <v>5</v>
      </c>
      <c r="L21" s="22">
        <f>IF(M21=0,0,VLOOKUP($D21,必要祝福素材!$B$27:$G$29,4))</f>
        <v>33</v>
      </c>
      <c r="M21" s="22">
        <f>VLOOKUP($E21,必要祝福素材!$B$4:$G$6,4)</f>
        <v>1</v>
      </c>
      <c r="N21" s="22">
        <f>IF(O21=0,0,VLOOKUP($D21,必要祝福素材!$B$27:$G$29,5))</f>
        <v>0</v>
      </c>
      <c r="O21" s="22">
        <f>VLOOKUP($E21,必要祝福素材!$B$4:$G$6,5)</f>
        <v>0</v>
      </c>
      <c r="P21" s="22">
        <f>IF(Q21=0,0,VLOOKUP($D21,必要祝福素材!$B$27:$G$29,6))</f>
        <v>0</v>
      </c>
      <c r="Q21" s="22">
        <f>VLOOKUP($E21,必要祝福素材!$B$4:$G$6,6)</f>
        <v>0</v>
      </c>
    </row>
    <row r="22" spans="1:17" x14ac:dyDescent="0.15">
      <c r="A22" s="25">
        <v>30220</v>
      </c>
      <c r="B22" s="26" t="s">
        <v>40</v>
      </c>
      <c r="C22" s="27">
        <v>149</v>
      </c>
      <c r="D22" s="28">
        <v>3</v>
      </c>
      <c r="E22" s="29">
        <v>3</v>
      </c>
      <c r="G22" s="22">
        <f t="shared" si="0"/>
        <v>30220</v>
      </c>
      <c r="H22" s="22">
        <f>VLOOKUP($D22,必要祝福素材!$B$27:$G$29,2)</f>
        <v>31</v>
      </c>
      <c r="I22" s="22">
        <f>VLOOKUP($E22,必要祝福素材!$B$4:$G$6,2)</f>
        <v>10</v>
      </c>
      <c r="J22" s="22">
        <f>VLOOKUP($D22,必要祝福素材!$B$27:$G$29,3)</f>
        <v>32</v>
      </c>
      <c r="K22" s="22">
        <f>VLOOKUP($E22,必要祝福素材!$B$4:$G$6,3)</f>
        <v>5</v>
      </c>
      <c r="L22" s="22">
        <f>IF(M22=0,0,VLOOKUP($D22,必要祝福素材!$B$27:$G$29,4))</f>
        <v>33</v>
      </c>
      <c r="M22" s="22">
        <f>VLOOKUP($E22,必要祝福素材!$B$4:$G$6,4)</f>
        <v>1</v>
      </c>
      <c r="N22" s="22">
        <f>IF(O22=0,0,VLOOKUP($D22,必要祝福素材!$B$27:$G$29,5))</f>
        <v>0</v>
      </c>
      <c r="O22" s="22">
        <f>VLOOKUP($E22,必要祝福素材!$B$4:$G$6,5)</f>
        <v>0</v>
      </c>
      <c r="P22" s="22">
        <f>IF(Q22=0,0,VLOOKUP($D22,必要祝福素材!$B$27:$G$29,6))</f>
        <v>0</v>
      </c>
      <c r="Q22" s="22">
        <f>VLOOKUP($E22,必要祝福素材!$B$4:$G$6,6)</f>
        <v>0</v>
      </c>
    </row>
    <row r="23" spans="1:17" x14ac:dyDescent="0.15">
      <c r="A23" s="25">
        <v>30230</v>
      </c>
      <c r="B23" s="30" t="s">
        <v>41</v>
      </c>
      <c r="C23" s="27">
        <v>151</v>
      </c>
      <c r="D23" s="28">
        <v>1</v>
      </c>
      <c r="E23" s="29">
        <v>3</v>
      </c>
      <c r="G23" s="22">
        <f t="shared" si="0"/>
        <v>30230</v>
      </c>
      <c r="H23" s="22">
        <f>VLOOKUP($D23,必要祝福素材!$B$27:$G$29,2)</f>
        <v>11</v>
      </c>
      <c r="I23" s="22">
        <f>VLOOKUP($E23,必要祝福素材!$B$4:$G$6,2)</f>
        <v>10</v>
      </c>
      <c r="J23" s="22">
        <f>VLOOKUP($D23,必要祝福素材!$B$27:$G$29,3)</f>
        <v>12</v>
      </c>
      <c r="K23" s="22">
        <f>VLOOKUP($E23,必要祝福素材!$B$4:$G$6,3)</f>
        <v>5</v>
      </c>
      <c r="L23" s="22">
        <f>IF(M23=0,0,VLOOKUP($D23,必要祝福素材!$B$27:$G$29,4))</f>
        <v>13</v>
      </c>
      <c r="M23" s="22">
        <f>VLOOKUP($E23,必要祝福素材!$B$4:$G$6,4)</f>
        <v>1</v>
      </c>
      <c r="N23" s="22">
        <f>IF(O23=0,0,VLOOKUP($D23,必要祝福素材!$B$27:$G$29,5))</f>
        <v>0</v>
      </c>
      <c r="O23" s="22">
        <f>VLOOKUP($E23,必要祝福素材!$B$4:$G$6,5)</f>
        <v>0</v>
      </c>
      <c r="P23" s="22">
        <f>IF(Q23=0,0,VLOOKUP($D23,必要祝福素材!$B$27:$G$29,6))</f>
        <v>0</v>
      </c>
      <c r="Q23" s="22">
        <f>VLOOKUP($E23,必要祝福素材!$B$4:$G$6,6)</f>
        <v>0</v>
      </c>
    </row>
    <row r="24" spans="1:17" x14ac:dyDescent="0.15">
      <c r="A24" s="25">
        <v>30240</v>
      </c>
      <c r="B24" s="30" t="s">
        <v>42</v>
      </c>
      <c r="C24" s="27">
        <v>153</v>
      </c>
      <c r="D24" s="28">
        <v>2</v>
      </c>
      <c r="E24" s="29">
        <v>3</v>
      </c>
      <c r="G24" s="22">
        <f t="shared" si="0"/>
        <v>30240</v>
      </c>
      <c r="H24" s="22">
        <f>VLOOKUP($D24,必要祝福素材!$B$27:$G$29,2)</f>
        <v>21</v>
      </c>
      <c r="I24" s="22">
        <f>VLOOKUP($E24,必要祝福素材!$B$4:$G$6,2)</f>
        <v>10</v>
      </c>
      <c r="J24" s="22">
        <f>VLOOKUP($D24,必要祝福素材!$B$27:$G$29,3)</f>
        <v>22</v>
      </c>
      <c r="K24" s="22">
        <f>VLOOKUP($E24,必要祝福素材!$B$4:$G$6,3)</f>
        <v>5</v>
      </c>
      <c r="L24" s="22">
        <f>IF(M24=0,0,VLOOKUP($D24,必要祝福素材!$B$27:$G$29,4))</f>
        <v>23</v>
      </c>
      <c r="M24" s="22">
        <f>VLOOKUP($E24,必要祝福素材!$B$4:$G$6,4)</f>
        <v>1</v>
      </c>
      <c r="N24" s="22">
        <f>IF(O24=0,0,VLOOKUP($D24,必要祝福素材!$B$27:$G$29,5))</f>
        <v>0</v>
      </c>
      <c r="O24" s="22">
        <f>VLOOKUP($E24,必要祝福素材!$B$4:$G$6,5)</f>
        <v>0</v>
      </c>
      <c r="P24" s="22">
        <f>IF(Q24=0,0,VLOOKUP($D24,必要祝福素材!$B$27:$G$29,6))</f>
        <v>0</v>
      </c>
      <c r="Q24" s="22">
        <f>VLOOKUP($E24,必要祝福素材!$B$4:$G$6,6)</f>
        <v>0</v>
      </c>
    </row>
    <row r="25" spans="1:17" x14ac:dyDescent="0.15">
      <c r="A25" s="25">
        <v>30250</v>
      </c>
      <c r="B25" s="26" t="s">
        <v>43</v>
      </c>
      <c r="C25" s="27">
        <v>155</v>
      </c>
      <c r="D25" s="28">
        <v>1</v>
      </c>
      <c r="E25" s="29">
        <v>3</v>
      </c>
      <c r="G25" s="22">
        <f t="shared" si="0"/>
        <v>30250</v>
      </c>
      <c r="H25" s="22">
        <f>VLOOKUP($D25,必要祝福素材!$B$27:$G$29,2)</f>
        <v>11</v>
      </c>
      <c r="I25" s="22">
        <f>VLOOKUP($E25,必要祝福素材!$B$4:$G$6,2)</f>
        <v>10</v>
      </c>
      <c r="J25" s="22">
        <f>VLOOKUP($D25,必要祝福素材!$B$27:$G$29,3)</f>
        <v>12</v>
      </c>
      <c r="K25" s="22">
        <f>VLOOKUP($E25,必要祝福素材!$B$4:$G$6,3)</f>
        <v>5</v>
      </c>
      <c r="L25" s="22">
        <f>IF(M25=0,0,VLOOKUP($D25,必要祝福素材!$B$27:$G$29,4))</f>
        <v>13</v>
      </c>
      <c r="M25" s="22">
        <f>VLOOKUP($E25,必要祝福素材!$B$4:$G$6,4)</f>
        <v>1</v>
      </c>
      <c r="N25" s="22">
        <f>IF(O25=0,0,VLOOKUP($D25,必要祝福素材!$B$27:$G$29,5))</f>
        <v>0</v>
      </c>
      <c r="O25" s="22">
        <f>VLOOKUP($E25,必要祝福素材!$B$4:$G$6,5)</f>
        <v>0</v>
      </c>
      <c r="P25" s="22">
        <f>IF(Q25=0,0,VLOOKUP($D25,必要祝福素材!$B$27:$G$29,6))</f>
        <v>0</v>
      </c>
      <c r="Q25" s="22">
        <f>VLOOKUP($E25,必要祝福素材!$B$4:$G$6,6)</f>
        <v>0</v>
      </c>
    </row>
    <row r="26" spans="1:17" ht="24" x14ac:dyDescent="0.15">
      <c r="A26" s="25">
        <v>30260</v>
      </c>
      <c r="B26" s="33" t="s">
        <v>44</v>
      </c>
      <c r="C26" s="27">
        <v>157</v>
      </c>
      <c r="D26" s="28">
        <v>2</v>
      </c>
      <c r="E26" s="29">
        <v>3</v>
      </c>
      <c r="G26" s="22">
        <f t="shared" si="0"/>
        <v>30260</v>
      </c>
      <c r="H26" s="22">
        <f>VLOOKUP($D26,必要祝福素材!$B$27:$G$29,2)</f>
        <v>21</v>
      </c>
      <c r="I26" s="22">
        <f>VLOOKUP($E26,必要祝福素材!$B$4:$G$6,2)</f>
        <v>10</v>
      </c>
      <c r="J26" s="22">
        <f>VLOOKUP($D26,必要祝福素材!$B$27:$G$29,3)</f>
        <v>22</v>
      </c>
      <c r="K26" s="22">
        <f>VLOOKUP($E26,必要祝福素材!$B$4:$G$6,3)</f>
        <v>5</v>
      </c>
      <c r="L26" s="22">
        <f>IF(M26=0,0,VLOOKUP($D26,必要祝福素材!$B$27:$G$29,4))</f>
        <v>23</v>
      </c>
      <c r="M26" s="22">
        <f>VLOOKUP($E26,必要祝福素材!$B$4:$G$6,4)</f>
        <v>1</v>
      </c>
      <c r="N26" s="22">
        <f>IF(O26=0,0,VLOOKUP($D26,必要祝福素材!$B$27:$G$29,5))</f>
        <v>0</v>
      </c>
      <c r="O26" s="22">
        <f>VLOOKUP($E26,必要祝福素材!$B$4:$G$6,5)</f>
        <v>0</v>
      </c>
      <c r="P26" s="22">
        <f>IF(Q26=0,0,VLOOKUP($D26,必要祝福素材!$B$27:$G$29,6))</f>
        <v>0</v>
      </c>
      <c r="Q26" s="22">
        <f>VLOOKUP($E26,必要祝福素材!$B$4:$G$6,6)</f>
        <v>0</v>
      </c>
    </row>
    <row r="27" spans="1:17" x14ac:dyDescent="0.15">
      <c r="A27" s="25">
        <v>30270</v>
      </c>
      <c r="B27" s="26" t="s">
        <v>45</v>
      </c>
      <c r="C27" s="27">
        <v>159</v>
      </c>
      <c r="D27" s="28">
        <v>2</v>
      </c>
      <c r="E27" s="29">
        <v>3</v>
      </c>
      <c r="G27" s="22">
        <f t="shared" si="0"/>
        <v>30270</v>
      </c>
      <c r="H27" s="22">
        <f>VLOOKUP($D27,必要祝福素材!$B$27:$G$29,2)</f>
        <v>21</v>
      </c>
      <c r="I27" s="22">
        <f>VLOOKUP($E27,必要祝福素材!$B$4:$G$6,2)</f>
        <v>10</v>
      </c>
      <c r="J27" s="22">
        <f>VLOOKUP($D27,必要祝福素材!$B$27:$G$29,3)</f>
        <v>22</v>
      </c>
      <c r="K27" s="22">
        <f>VLOOKUP($E27,必要祝福素材!$B$4:$G$6,3)</f>
        <v>5</v>
      </c>
      <c r="L27" s="22">
        <f>IF(M27=0,0,VLOOKUP($D27,必要祝福素材!$B$27:$G$29,4))</f>
        <v>23</v>
      </c>
      <c r="M27" s="22">
        <f>VLOOKUP($E27,必要祝福素材!$B$4:$G$6,4)</f>
        <v>1</v>
      </c>
      <c r="N27" s="22">
        <f>IF(O27=0,0,VLOOKUP($D27,必要祝福素材!$B$27:$G$29,5))</f>
        <v>0</v>
      </c>
      <c r="O27" s="22">
        <f>VLOOKUP($E27,必要祝福素材!$B$4:$G$6,5)</f>
        <v>0</v>
      </c>
      <c r="P27" s="22">
        <f>IF(Q27=0,0,VLOOKUP($D27,必要祝福素材!$B$27:$G$29,6))</f>
        <v>0</v>
      </c>
      <c r="Q27" s="22">
        <f>VLOOKUP($E27,必要祝福素材!$B$4:$G$6,6)</f>
        <v>0</v>
      </c>
    </row>
    <row r="28" spans="1:17" x14ac:dyDescent="0.15">
      <c r="A28" s="25">
        <v>30280</v>
      </c>
      <c r="B28" s="30" t="s">
        <v>46</v>
      </c>
      <c r="C28" s="27">
        <v>161</v>
      </c>
      <c r="D28" s="28">
        <v>3</v>
      </c>
      <c r="E28" s="29">
        <v>3</v>
      </c>
      <c r="G28" s="22">
        <f t="shared" si="0"/>
        <v>30280</v>
      </c>
      <c r="H28" s="22">
        <f>VLOOKUP($D28,必要祝福素材!$B$27:$G$29,2)</f>
        <v>31</v>
      </c>
      <c r="I28" s="22">
        <f>VLOOKUP($E28,必要祝福素材!$B$4:$G$6,2)</f>
        <v>10</v>
      </c>
      <c r="J28" s="22">
        <f>VLOOKUP($D28,必要祝福素材!$B$27:$G$29,3)</f>
        <v>32</v>
      </c>
      <c r="K28" s="22">
        <f>VLOOKUP($E28,必要祝福素材!$B$4:$G$6,3)</f>
        <v>5</v>
      </c>
      <c r="L28" s="22">
        <f>IF(M28=0,0,VLOOKUP($D28,必要祝福素材!$B$27:$G$29,4))</f>
        <v>33</v>
      </c>
      <c r="M28" s="22">
        <f>VLOOKUP($E28,必要祝福素材!$B$4:$G$6,4)</f>
        <v>1</v>
      </c>
      <c r="N28" s="22">
        <f>IF(O28=0,0,VLOOKUP($D28,必要祝福素材!$B$27:$G$29,5))</f>
        <v>0</v>
      </c>
      <c r="O28" s="22">
        <f>VLOOKUP($E28,必要祝福素材!$B$4:$G$6,5)</f>
        <v>0</v>
      </c>
      <c r="P28" s="22">
        <f>IF(Q28=0,0,VLOOKUP($D28,必要祝福素材!$B$27:$G$29,6))</f>
        <v>0</v>
      </c>
      <c r="Q28" s="22">
        <f>VLOOKUP($E28,必要祝福素材!$B$4:$G$6,6)</f>
        <v>0</v>
      </c>
    </row>
    <row r="29" spans="1:17" x14ac:dyDescent="0.15">
      <c r="A29" s="25">
        <v>30290</v>
      </c>
      <c r="B29" s="30" t="s">
        <v>47</v>
      </c>
      <c r="C29" s="27">
        <v>163</v>
      </c>
      <c r="D29" s="28">
        <v>2</v>
      </c>
      <c r="E29" s="29">
        <v>3</v>
      </c>
      <c r="G29" s="22">
        <f t="shared" si="0"/>
        <v>30290</v>
      </c>
      <c r="H29" s="22">
        <f>VLOOKUP($D29,必要祝福素材!$B$27:$G$29,2)</f>
        <v>21</v>
      </c>
      <c r="I29" s="22">
        <f>VLOOKUP($E29,必要祝福素材!$B$4:$G$6,2)</f>
        <v>10</v>
      </c>
      <c r="J29" s="22">
        <f>VLOOKUP($D29,必要祝福素材!$B$27:$G$29,3)</f>
        <v>22</v>
      </c>
      <c r="K29" s="22">
        <f>VLOOKUP($E29,必要祝福素材!$B$4:$G$6,3)</f>
        <v>5</v>
      </c>
      <c r="L29" s="22">
        <f>IF(M29=0,0,VLOOKUP($D29,必要祝福素材!$B$27:$G$29,4))</f>
        <v>23</v>
      </c>
      <c r="M29" s="22">
        <f>VLOOKUP($E29,必要祝福素材!$B$4:$G$6,4)</f>
        <v>1</v>
      </c>
      <c r="N29" s="22">
        <f>IF(O29=0,0,VLOOKUP($D29,必要祝福素材!$B$27:$G$29,5))</f>
        <v>0</v>
      </c>
      <c r="O29" s="22">
        <f>VLOOKUP($E29,必要祝福素材!$B$4:$G$6,5)</f>
        <v>0</v>
      </c>
      <c r="P29" s="22">
        <f>IF(Q29=0,0,VLOOKUP($D29,必要祝福素材!$B$27:$G$29,6))</f>
        <v>0</v>
      </c>
      <c r="Q29" s="22">
        <f>VLOOKUP($E29,必要祝福素材!$B$4:$G$6,6)</f>
        <v>0</v>
      </c>
    </row>
    <row r="30" spans="1:17" x14ac:dyDescent="0.15">
      <c r="A30" s="25">
        <v>30300</v>
      </c>
      <c r="B30" s="30" t="s">
        <v>48</v>
      </c>
      <c r="C30" s="27">
        <v>165</v>
      </c>
      <c r="D30" s="28">
        <v>2</v>
      </c>
      <c r="E30" s="29">
        <v>3</v>
      </c>
      <c r="G30" s="22">
        <f t="shared" si="0"/>
        <v>30300</v>
      </c>
      <c r="H30" s="22">
        <f>VLOOKUP($D30,必要祝福素材!$B$27:$G$29,2)</f>
        <v>21</v>
      </c>
      <c r="I30" s="22">
        <f>VLOOKUP($E30,必要祝福素材!$B$4:$G$6,2)</f>
        <v>10</v>
      </c>
      <c r="J30" s="22">
        <f>VLOOKUP($D30,必要祝福素材!$B$27:$G$29,3)</f>
        <v>22</v>
      </c>
      <c r="K30" s="22">
        <f>VLOOKUP($E30,必要祝福素材!$B$4:$G$6,3)</f>
        <v>5</v>
      </c>
      <c r="L30" s="22">
        <f>IF(M30=0,0,VLOOKUP($D30,必要祝福素材!$B$27:$G$29,4))</f>
        <v>23</v>
      </c>
      <c r="M30" s="22">
        <f>VLOOKUP($E30,必要祝福素材!$B$4:$G$6,4)</f>
        <v>1</v>
      </c>
      <c r="N30" s="22">
        <f>IF(O30=0,0,VLOOKUP($D30,必要祝福素材!$B$27:$G$29,5))</f>
        <v>0</v>
      </c>
      <c r="O30" s="22">
        <f>VLOOKUP($E30,必要祝福素材!$B$4:$G$6,5)</f>
        <v>0</v>
      </c>
      <c r="P30" s="22">
        <f>IF(Q30=0,0,VLOOKUP($D30,必要祝福素材!$B$27:$G$29,6))</f>
        <v>0</v>
      </c>
      <c r="Q30" s="22">
        <f>VLOOKUP($E30,必要祝福素材!$B$4:$G$6,6)</f>
        <v>0</v>
      </c>
    </row>
    <row r="31" spans="1:17" x14ac:dyDescent="0.15">
      <c r="A31" s="25">
        <v>30310</v>
      </c>
      <c r="B31" s="26" t="s">
        <v>49</v>
      </c>
      <c r="C31" s="27">
        <v>167</v>
      </c>
      <c r="D31" s="28">
        <v>3</v>
      </c>
      <c r="E31" s="29">
        <v>3</v>
      </c>
      <c r="G31" s="22">
        <f t="shared" si="0"/>
        <v>30310</v>
      </c>
      <c r="H31" s="22">
        <f>VLOOKUP($D31,必要祝福素材!$B$27:$G$29,2)</f>
        <v>31</v>
      </c>
      <c r="I31" s="22">
        <f>VLOOKUP($E31,必要祝福素材!$B$4:$G$6,2)</f>
        <v>10</v>
      </c>
      <c r="J31" s="22">
        <f>VLOOKUP($D31,必要祝福素材!$B$27:$G$29,3)</f>
        <v>32</v>
      </c>
      <c r="K31" s="22">
        <f>VLOOKUP($E31,必要祝福素材!$B$4:$G$6,3)</f>
        <v>5</v>
      </c>
      <c r="L31" s="22">
        <f>IF(M31=0,0,VLOOKUP($D31,必要祝福素材!$B$27:$G$29,4))</f>
        <v>33</v>
      </c>
      <c r="M31" s="22">
        <f>VLOOKUP($E31,必要祝福素材!$B$4:$G$6,4)</f>
        <v>1</v>
      </c>
      <c r="N31" s="22">
        <f>IF(O31=0,0,VLOOKUP($D31,必要祝福素材!$B$27:$G$29,5))</f>
        <v>0</v>
      </c>
      <c r="O31" s="22">
        <f>VLOOKUP($E31,必要祝福素材!$B$4:$G$6,5)</f>
        <v>0</v>
      </c>
      <c r="P31" s="22">
        <f>IF(Q31=0,0,VLOOKUP($D31,必要祝福素材!$B$27:$G$29,6))</f>
        <v>0</v>
      </c>
      <c r="Q31" s="22">
        <f>VLOOKUP($E31,必要祝福素材!$B$4:$G$6,6)</f>
        <v>0</v>
      </c>
    </row>
    <row r="32" spans="1:17" x14ac:dyDescent="0.15">
      <c r="A32" s="25">
        <v>30320</v>
      </c>
      <c r="B32" s="26" t="s">
        <v>50</v>
      </c>
      <c r="C32" s="27">
        <v>169</v>
      </c>
      <c r="D32" s="28">
        <v>1</v>
      </c>
      <c r="E32" s="29">
        <v>3</v>
      </c>
      <c r="G32" s="22">
        <f t="shared" si="0"/>
        <v>30320</v>
      </c>
      <c r="H32" s="22">
        <f>VLOOKUP($D32,必要祝福素材!$B$27:$G$29,2)</f>
        <v>11</v>
      </c>
      <c r="I32" s="22">
        <f>VLOOKUP($E32,必要祝福素材!$B$4:$G$6,2)</f>
        <v>10</v>
      </c>
      <c r="J32" s="22">
        <f>VLOOKUP($D32,必要祝福素材!$B$27:$G$29,3)</f>
        <v>12</v>
      </c>
      <c r="K32" s="22">
        <f>VLOOKUP($E32,必要祝福素材!$B$4:$G$6,3)</f>
        <v>5</v>
      </c>
      <c r="L32" s="22">
        <f>IF(M32=0,0,VLOOKUP($D32,必要祝福素材!$B$27:$G$29,4))</f>
        <v>13</v>
      </c>
      <c r="M32" s="22">
        <f>VLOOKUP($E32,必要祝福素材!$B$4:$G$6,4)</f>
        <v>1</v>
      </c>
      <c r="N32" s="22">
        <f>IF(O32=0,0,VLOOKUP($D32,必要祝福素材!$B$27:$G$29,5))</f>
        <v>0</v>
      </c>
      <c r="O32" s="22">
        <f>VLOOKUP($E32,必要祝福素材!$B$4:$G$6,5)</f>
        <v>0</v>
      </c>
      <c r="P32" s="22">
        <f>IF(Q32=0,0,VLOOKUP($D32,必要祝福素材!$B$27:$G$29,6))</f>
        <v>0</v>
      </c>
      <c r="Q32" s="22">
        <f>VLOOKUP($E32,必要祝福素材!$B$4:$G$6,6)</f>
        <v>0</v>
      </c>
    </row>
    <row r="33" spans="1:17" x14ac:dyDescent="0.15">
      <c r="A33" s="25">
        <v>30330</v>
      </c>
      <c r="B33" s="30" t="s">
        <v>51</v>
      </c>
      <c r="C33" s="27">
        <v>171</v>
      </c>
      <c r="D33" s="28">
        <v>3</v>
      </c>
      <c r="E33" s="29">
        <v>3</v>
      </c>
      <c r="G33" s="22">
        <f t="shared" si="0"/>
        <v>30330</v>
      </c>
      <c r="H33" s="22">
        <f>VLOOKUP($D33,必要祝福素材!$B$27:$G$29,2)</f>
        <v>31</v>
      </c>
      <c r="I33" s="22">
        <f>VLOOKUP($E33,必要祝福素材!$B$4:$G$6,2)</f>
        <v>10</v>
      </c>
      <c r="J33" s="22">
        <f>VLOOKUP($D33,必要祝福素材!$B$27:$G$29,3)</f>
        <v>32</v>
      </c>
      <c r="K33" s="22">
        <f>VLOOKUP($E33,必要祝福素材!$B$4:$G$6,3)</f>
        <v>5</v>
      </c>
      <c r="L33" s="22">
        <f>IF(M33=0,0,VLOOKUP($D33,必要祝福素材!$B$27:$G$29,4))</f>
        <v>33</v>
      </c>
      <c r="M33" s="22">
        <f>VLOOKUP($E33,必要祝福素材!$B$4:$G$6,4)</f>
        <v>1</v>
      </c>
      <c r="N33" s="22">
        <f>IF(O33=0,0,VLOOKUP($D33,必要祝福素材!$B$27:$G$29,5))</f>
        <v>0</v>
      </c>
      <c r="O33" s="22">
        <f>VLOOKUP($E33,必要祝福素材!$B$4:$G$6,5)</f>
        <v>0</v>
      </c>
      <c r="P33" s="22">
        <f>IF(Q33=0,0,VLOOKUP($D33,必要祝福素材!$B$27:$G$29,6))</f>
        <v>0</v>
      </c>
      <c r="Q33" s="22">
        <f>VLOOKUP($E33,必要祝福素材!$B$4:$G$6,6)</f>
        <v>0</v>
      </c>
    </row>
    <row r="34" spans="1:17" x14ac:dyDescent="0.15">
      <c r="A34" s="25">
        <v>30340</v>
      </c>
      <c r="B34" s="30" t="s">
        <v>52</v>
      </c>
      <c r="C34" s="27">
        <v>173</v>
      </c>
      <c r="D34" s="28">
        <v>1</v>
      </c>
      <c r="E34" s="29">
        <v>3</v>
      </c>
      <c r="G34" s="22">
        <f t="shared" si="0"/>
        <v>30340</v>
      </c>
      <c r="H34" s="22">
        <f>VLOOKUP($D34,必要祝福素材!$B$27:$G$29,2)</f>
        <v>11</v>
      </c>
      <c r="I34" s="22">
        <f>VLOOKUP($E34,必要祝福素材!$B$4:$G$6,2)</f>
        <v>10</v>
      </c>
      <c r="J34" s="22">
        <f>VLOOKUP($D34,必要祝福素材!$B$27:$G$29,3)</f>
        <v>12</v>
      </c>
      <c r="K34" s="22">
        <f>VLOOKUP($E34,必要祝福素材!$B$4:$G$6,3)</f>
        <v>5</v>
      </c>
      <c r="L34" s="22">
        <f>IF(M34=0,0,VLOOKUP($D34,必要祝福素材!$B$27:$G$29,4))</f>
        <v>13</v>
      </c>
      <c r="M34" s="22">
        <f>VLOOKUP($E34,必要祝福素材!$B$4:$G$6,4)</f>
        <v>1</v>
      </c>
      <c r="N34" s="22">
        <f>IF(O34=0,0,VLOOKUP($D34,必要祝福素材!$B$27:$G$29,5))</f>
        <v>0</v>
      </c>
      <c r="O34" s="22">
        <f>VLOOKUP($E34,必要祝福素材!$B$4:$G$6,5)</f>
        <v>0</v>
      </c>
      <c r="P34" s="22">
        <f>IF(Q34=0,0,VLOOKUP($D34,必要祝福素材!$B$27:$G$29,6))</f>
        <v>0</v>
      </c>
      <c r="Q34" s="22">
        <f>VLOOKUP($E34,必要祝福素材!$B$4:$G$6,6)</f>
        <v>0</v>
      </c>
    </row>
    <row r="35" spans="1:17" x14ac:dyDescent="0.15">
      <c r="A35" s="25">
        <v>30350</v>
      </c>
      <c r="B35" s="30" t="s">
        <v>53</v>
      </c>
      <c r="C35" s="27">
        <v>175</v>
      </c>
      <c r="D35" s="28">
        <v>2</v>
      </c>
      <c r="E35" s="29">
        <v>3</v>
      </c>
      <c r="G35" s="22">
        <f t="shared" si="0"/>
        <v>30350</v>
      </c>
      <c r="H35" s="22">
        <f>VLOOKUP($D35,必要祝福素材!$B$27:$G$29,2)</f>
        <v>21</v>
      </c>
      <c r="I35" s="22">
        <f>VLOOKUP($E35,必要祝福素材!$B$4:$G$6,2)</f>
        <v>10</v>
      </c>
      <c r="J35" s="22">
        <f>VLOOKUP($D35,必要祝福素材!$B$27:$G$29,3)</f>
        <v>22</v>
      </c>
      <c r="K35" s="22">
        <f>VLOOKUP($E35,必要祝福素材!$B$4:$G$6,3)</f>
        <v>5</v>
      </c>
      <c r="L35" s="22">
        <f>IF(M35=0,0,VLOOKUP($D35,必要祝福素材!$B$27:$G$29,4))</f>
        <v>23</v>
      </c>
      <c r="M35" s="22">
        <f>VLOOKUP($E35,必要祝福素材!$B$4:$G$6,4)</f>
        <v>1</v>
      </c>
      <c r="N35" s="22">
        <f>IF(O35=0,0,VLOOKUP($D35,必要祝福素材!$B$27:$G$29,5))</f>
        <v>0</v>
      </c>
      <c r="O35" s="22">
        <f>VLOOKUP($E35,必要祝福素材!$B$4:$G$6,5)</f>
        <v>0</v>
      </c>
      <c r="P35" s="22">
        <f>IF(Q35=0,0,VLOOKUP($D35,必要祝福素材!$B$27:$G$29,6))</f>
        <v>0</v>
      </c>
      <c r="Q35" s="22">
        <f>VLOOKUP($E35,必要祝福素材!$B$4:$G$6,6)</f>
        <v>0</v>
      </c>
    </row>
    <row r="36" spans="1:17" x14ac:dyDescent="0.15">
      <c r="A36" s="25">
        <v>30360</v>
      </c>
      <c r="B36" s="30" t="s">
        <v>54</v>
      </c>
      <c r="C36" s="27">
        <v>177</v>
      </c>
      <c r="D36" s="28">
        <v>2</v>
      </c>
      <c r="E36" s="29">
        <v>3</v>
      </c>
      <c r="G36" s="22">
        <f t="shared" si="0"/>
        <v>30360</v>
      </c>
      <c r="H36" s="22">
        <f>VLOOKUP($D36,必要祝福素材!$B$27:$G$29,2)</f>
        <v>21</v>
      </c>
      <c r="I36" s="22">
        <f>VLOOKUP($E36,必要祝福素材!$B$4:$G$6,2)</f>
        <v>10</v>
      </c>
      <c r="J36" s="22">
        <f>VLOOKUP($D36,必要祝福素材!$B$27:$G$29,3)</f>
        <v>22</v>
      </c>
      <c r="K36" s="22">
        <f>VLOOKUP($E36,必要祝福素材!$B$4:$G$6,3)</f>
        <v>5</v>
      </c>
      <c r="L36" s="22">
        <f>IF(M36=0,0,VLOOKUP($D36,必要祝福素材!$B$27:$G$29,4))</f>
        <v>23</v>
      </c>
      <c r="M36" s="22">
        <f>VLOOKUP($E36,必要祝福素材!$B$4:$G$6,4)</f>
        <v>1</v>
      </c>
      <c r="N36" s="22">
        <f>IF(O36=0,0,VLOOKUP($D36,必要祝福素材!$B$27:$G$29,5))</f>
        <v>0</v>
      </c>
      <c r="O36" s="22">
        <f>VLOOKUP($E36,必要祝福素材!$B$4:$G$6,5)</f>
        <v>0</v>
      </c>
      <c r="P36" s="22">
        <f>IF(Q36=0,0,VLOOKUP($D36,必要祝福素材!$B$27:$G$29,6))</f>
        <v>0</v>
      </c>
      <c r="Q36" s="22">
        <f>VLOOKUP($E36,必要祝福素材!$B$4:$G$6,6)</f>
        <v>0</v>
      </c>
    </row>
    <row r="37" spans="1:17" x14ac:dyDescent="0.15">
      <c r="A37" s="25">
        <v>30370</v>
      </c>
      <c r="B37" s="30" t="s">
        <v>55</v>
      </c>
      <c r="C37" s="27">
        <v>179</v>
      </c>
      <c r="D37" s="28">
        <v>1</v>
      </c>
      <c r="E37" s="29">
        <v>3</v>
      </c>
      <c r="G37" s="22">
        <f t="shared" si="0"/>
        <v>30370</v>
      </c>
      <c r="H37" s="22">
        <f>VLOOKUP($D37,必要祝福素材!$B$27:$G$29,2)</f>
        <v>11</v>
      </c>
      <c r="I37" s="22">
        <f>VLOOKUP($E37,必要祝福素材!$B$4:$G$6,2)</f>
        <v>10</v>
      </c>
      <c r="J37" s="22">
        <f>VLOOKUP($D37,必要祝福素材!$B$27:$G$29,3)</f>
        <v>12</v>
      </c>
      <c r="K37" s="22">
        <f>VLOOKUP($E37,必要祝福素材!$B$4:$G$6,3)</f>
        <v>5</v>
      </c>
      <c r="L37" s="22">
        <f>IF(M37=0,0,VLOOKUP($D37,必要祝福素材!$B$27:$G$29,4))</f>
        <v>13</v>
      </c>
      <c r="M37" s="22">
        <f>VLOOKUP($E37,必要祝福素材!$B$4:$G$6,4)</f>
        <v>1</v>
      </c>
      <c r="N37" s="22">
        <f>IF(O37=0,0,VLOOKUP($D37,必要祝福素材!$B$27:$G$29,5))</f>
        <v>0</v>
      </c>
      <c r="O37" s="22">
        <f>VLOOKUP($E37,必要祝福素材!$B$4:$G$6,5)</f>
        <v>0</v>
      </c>
      <c r="P37" s="22">
        <f>IF(Q37=0,0,VLOOKUP($D37,必要祝福素材!$B$27:$G$29,6))</f>
        <v>0</v>
      </c>
      <c r="Q37" s="22">
        <f>VLOOKUP($E37,必要祝福素材!$B$4:$G$6,6)</f>
        <v>0</v>
      </c>
    </row>
    <row r="38" spans="1:17" x14ac:dyDescent="0.15">
      <c r="A38" s="25">
        <v>30380</v>
      </c>
      <c r="B38" s="30" t="s">
        <v>56</v>
      </c>
      <c r="C38" s="27">
        <v>181</v>
      </c>
      <c r="D38" s="28">
        <v>2</v>
      </c>
      <c r="E38" s="29">
        <v>3</v>
      </c>
      <c r="G38" s="22">
        <f t="shared" si="0"/>
        <v>30380</v>
      </c>
      <c r="H38" s="22">
        <f>VLOOKUP($D38,必要祝福素材!$B$27:$G$29,2)</f>
        <v>21</v>
      </c>
      <c r="I38" s="22">
        <f>VLOOKUP($E38,必要祝福素材!$B$4:$G$6,2)</f>
        <v>10</v>
      </c>
      <c r="J38" s="22">
        <f>VLOOKUP($D38,必要祝福素材!$B$27:$G$29,3)</f>
        <v>22</v>
      </c>
      <c r="K38" s="22">
        <f>VLOOKUP($E38,必要祝福素材!$B$4:$G$6,3)</f>
        <v>5</v>
      </c>
      <c r="L38" s="22">
        <f>IF(M38=0,0,VLOOKUP($D38,必要祝福素材!$B$27:$G$29,4))</f>
        <v>23</v>
      </c>
      <c r="M38" s="22">
        <f>VLOOKUP($E38,必要祝福素材!$B$4:$G$6,4)</f>
        <v>1</v>
      </c>
      <c r="N38" s="22">
        <f>IF(O38=0,0,VLOOKUP($D38,必要祝福素材!$B$27:$G$29,5))</f>
        <v>0</v>
      </c>
      <c r="O38" s="22">
        <f>VLOOKUP($E38,必要祝福素材!$B$4:$G$6,5)</f>
        <v>0</v>
      </c>
      <c r="P38" s="22">
        <f>IF(Q38=0,0,VLOOKUP($D38,必要祝福素材!$B$27:$G$29,6))</f>
        <v>0</v>
      </c>
      <c r="Q38" s="22">
        <f>VLOOKUP($E38,必要祝福素材!$B$4:$G$6,6)</f>
        <v>0</v>
      </c>
    </row>
    <row r="39" spans="1:17" x14ac:dyDescent="0.15">
      <c r="A39" s="25">
        <v>30390</v>
      </c>
      <c r="B39" s="26" t="s">
        <v>57</v>
      </c>
      <c r="C39" s="27">
        <v>183</v>
      </c>
      <c r="D39" s="28">
        <v>2</v>
      </c>
      <c r="E39" s="29">
        <v>3</v>
      </c>
      <c r="G39" s="22">
        <f t="shared" si="0"/>
        <v>30390</v>
      </c>
      <c r="H39" s="22">
        <f>VLOOKUP($D39,必要祝福素材!$B$27:$G$29,2)</f>
        <v>21</v>
      </c>
      <c r="I39" s="22">
        <f>VLOOKUP($E39,必要祝福素材!$B$4:$G$6,2)</f>
        <v>10</v>
      </c>
      <c r="J39" s="22">
        <f>VLOOKUP($D39,必要祝福素材!$B$27:$G$29,3)</f>
        <v>22</v>
      </c>
      <c r="K39" s="22">
        <f>VLOOKUP($E39,必要祝福素材!$B$4:$G$6,3)</f>
        <v>5</v>
      </c>
      <c r="L39" s="22">
        <f>IF(M39=0,0,VLOOKUP($D39,必要祝福素材!$B$27:$G$29,4))</f>
        <v>23</v>
      </c>
      <c r="M39" s="22">
        <f>VLOOKUP($E39,必要祝福素材!$B$4:$G$6,4)</f>
        <v>1</v>
      </c>
      <c r="N39" s="22">
        <f>IF(O39=0,0,VLOOKUP($D39,必要祝福素材!$B$27:$G$29,5))</f>
        <v>0</v>
      </c>
      <c r="O39" s="22">
        <f>VLOOKUP($E39,必要祝福素材!$B$4:$G$6,5)</f>
        <v>0</v>
      </c>
      <c r="P39" s="22">
        <f>IF(Q39=0,0,VLOOKUP($D39,必要祝福素材!$B$27:$G$29,6))</f>
        <v>0</v>
      </c>
      <c r="Q39" s="22">
        <f>VLOOKUP($E39,必要祝福素材!$B$4:$G$6,6)</f>
        <v>0</v>
      </c>
    </row>
    <row r="40" spans="1:17" x14ac:dyDescent="0.15">
      <c r="A40" s="25">
        <v>30400</v>
      </c>
      <c r="B40" s="30" t="s">
        <v>58</v>
      </c>
      <c r="C40" s="27">
        <v>185</v>
      </c>
      <c r="D40" s="28">
        <v>3</v>
      </c>
      <c r="E40" s="29">
        <v>3</v>
      </c>
      <c r="G40" s="22">
        <f t="shared" si="0"/>
        <v>30400</v>
      </c>
      <c r="H40" s="22">
        <f>VLOOKUP($D40,必要祝福素材!$B$27:$G$29,2)</f>
        <v>31</v>
      </c>
      <c r="I40" s="22">
        <f>VLOOKUP($E40,必要祝福素材!$B$4:$G$6,2)</f>
        <v>10</v>
      </c>
      <c r="J40" s="22">
        <f>VLOOKUP($D40,必要祝福素材!$B$27:$G$29,3)</f>
        <v>32</v>
      </c>
      <c r="K40" s="22">
        <f>VLOOKUP($E40,必要祝福素材!$B$4:$G$6,3)</f>
        <v>5</v>
      </c>
      <c r="L40" s="22">
        <f>IF(M40=0,0,VLOOKUP($D40,必要祝福素材!$B$27:$G$29,4))</f>
        <v>33</v>
      </c>
      <c r="M40" s="22">
        <f>VLOOKUP($E40,必要祝福素材!$B$4:$G$6,4)</f>
        <v>1</v>
      </c>
      <c r="N40" s="22">
        <f>IF(O40=0,0,VLOOKUP($D40,必要祝福素材!$B$27:$G$29,5))</f>
        <v>0</v>
      </c>
      <c r="O40" s="22">
        <f>VLOOKUP($E40,必要祝福素材!$B$4:$G$6,5)</f>
        <v>0</v>
      </c>
      <c r="P40" s="22">
        <f>IF(Q40=0,0,VLOOKUP($D40,必要祝福素材!$B$27:$G$29,6))</f>
        <v>0</v>
      </c>
      <c r="Q40" s="22">
        <f>VLOOKUP($E40,必要祝福素材!$B$4:$G$6,6)</f>
        <v>0</v>
      </c>
    </row>
    <row r="41" spans="1:17" x14ac:dyDescent="0.15">
      <c r="A41" s="25">
        <v>30410</v>
      </c>
      <c r="B41" s="30" t="s">
        <v>59</v>
      </c>
      <c r="C41" s="27">
        <v>187</v>
      </c>
      <c r="D41" s="28">
        <v>1</v>
      </c>
      <c r="E41" s="29">
        <v>3</v>
      </c>
      <c r="G41" s="22">
        <f t="shared" si="0"/>
        <v>30410</v>
      </c>
      <c r="H41" s="22">
        <f>VLOOKUP($D41,必要祝福素材!$B$27:$G$29,2)</f>
        <v>11</v>
      </c>
      <c r="I41" s="22">
        <f>VLOOKUP($E41,必要祝福素材!$B$4:$G$6,2)</f>
        <v>10</v>
      </c>
      <c r="J41" s="22">
        <f>VLOOKUP($D41,必要祝福素材!$B$27:$G$29,3)</f>
        <v>12</v>
      </c>
      <c r="K41" s="22">
        <f>VLOOKUP($E41,必要祝福素材!$B$4:$G$6,3)</f>
        <v>5</v>
      </c>
      <c r="L41" s="22">
        <f>IF(M41=0,0,VLOOKUP($D41,必要祝福素材!$B$27:$G$29,4))</f>
        <v>13</v>
      </c>
      <c r="M41" s="22">
        <f>VLOOKUP($E41,必要祝福素材!$B$4:$G$6,4)</f>
        <v>1</v>
      </c>
      <c r="N41" s="22">
        <f>IF(O41=0,0,VLOOKUP($D41,必要祝福素材!$B$27:$G$29,5))</f>
        <v>0</v>
      </c>
      <c r="O41" s="22">
        <f>VLOOKUP($E41,必要祝福素材!$B$4:$G$6,5)</f>
        <v>0</v>
      </c>
      <c r="P41" s="22">
        <f>IF(Q41=0,0,VLOOKUP($D41,必要祝福素材!$B$27:$G$29,6))</f>
        <v>0</v>
      </c>
      <c r="Q41" s="22">
        <f>VLOOKUP($E41,必要祝福素材!$B$4:$G$6,6)</f>
        <v>0</v>
      </c>
    </row>
    <row r="42" spans="1:17" x14ac:dyDescent="0.15">
      <c r="A42" s="25">
        <v>30420</v>
      </c>
      <c r="B42" s="26" t="s">
        <v>60</v>
      </c>
      <c r="C42" s="27">
        <v>189</v>
      </c>
      <c r="D42" s="28">
        <v>2</v>
      </c>
      <c r="E42" s="29">
        <v>3</v>
      </c>
      <c r="G42" s="22">
        <f t="shared" si="0"/>
        <v>30420</v>
      </c>
      <c r="H42" s="22">
        <f>VLOOKUP($D42,必要祝福素材!$B$27:$G$29,2)</f>
        <v>21</v>
      </c>
      <c r="I42" s="22">
        <f>VLOOKUP($E42,必要祝福素材!$B$4:$G$6,2)</f>
        <v>10</v>
      </c>
      <c r="J42" s="22">
        <f>VLOOKUP($D42,必要祝福素材!$B$27:$G$29,3)</f>
        <v>22</v>
      </c>
      <c r="K42" s="22">
        <f>VLOOKUP($E42,必要祝福素材!$B$4:$G$6,3)</f>
        <v>5</v>
      </c>
      <c r="L42" s="22">
        <f>IF(M42=0,0,VLOOKUP($D42,必要祝福素材!$B$27:$G$29,4))</f>
        <v>23</v>
      </c>
      <c r="M42" s="22">
        <f>VLOOKUP($E42,必要祝福素材!$B$4:$G$6,4)</f>
        <v>1</v>
      </c>
      <c r="N42" s="22">
        <f>IF(O42=0,0,VLOOKUP($D42,必要祝福素材!$B$27:$G$29,5))</f>
        <v>0</v>
      </c>
      <c r="O42" s="22">
        <f>VLOOKUP($E42,必要祝福素材!$B$4:$G$6,5)</f>
        <v>0</v>
      </c>
      <c r="P42" s="22">
        <f>IF(Q42=0,0,VLOOKUP($D42,必要祝福素材!$B$27:$G$29,6))</f>
        <v>0</v>
      </c>
      <c r="Q42" s="22">
        <f>VLOOKUP($E42,必要祝福素材!$B$4:$G$6,6)</f>
        <v>0</v>
      </c>
    </row>
    <row r="43" spans="1:17" x14ac:dyDescent="0.15">
      <c r="A43" s="25">
        <v>30430</v>
      </c>
      <c r="B43" s="26" t="s">
        <v>61</v>
      </c>
      <c r="C43" s="27">
        <v>191</v>
      </c>
      <c r="D43" s="28">
        <v>2</v>
      </c>
      <c r="E43" s="29">
        <v>3</v>
      </c>
      <c r="G43" s="22">
        <f t="shared" si="0"/>
        <v>30430</v>
      </c>
      <c r="H43" s="22">
        <f>VLOOKUP($D43,必要祝福素材!$B$27:$G$29,2)</f>
        <v>21</v>
      </c>
      <c r="I43" s="22">
        <f>VLOOKUP($E43,必要祝福素材!$B$4:$G$6,2)</f>
        <v>10</v>
      </c>
      <c r="J43" s="22">
        <f>VLOOKUP($D43,必要祝福素材!$B$27:$G$29,3)</f>
        <v>22</v>
      </c>
      <c r="K43" s="22">
        <f>VLOOKUP($E43,必要祝福素材!$B$4:$G$6,3)</f>
        <v>5</v>
      </c>
      <c r="L43" s="22">
        <f>IF(M43=0,0,VLOOKUP($D43,必要祝福素材!$B$27:$G$29,4))</f>
        <v>23</v>
      </c>
      <c r="M43" s="22">
        <f>VLOOKUP($E43,必要祝福素材!$B$4:$G$6,4)</f>
        <v>1</v>
      </c>
      <c r="N43" s="22">
        <f>IF(O43=0,0,VLOOKUP($D43,必要祝福素材!$B$27:$G$29,5))</f>
        <v>0</v>
      </c>
      <c r="O43" s="22">
        <f>VLOOKUP($E43,必要祝福素材!$B$4:$G$6,5)</f>
        <v>0</v>
      </c>
      <c r="P43" s="22">
        <f>IF(Q43=0,0,VLOOKUP($D43,必要祝福素材!$B$27:$G$29,6))</f>
        <v>0</v>
      </c>
      <c r="Q43" s="22">
        <f>VLOOKUP($E43,必要祝福素材!$B$4:$G$6,6)</f>
        <v>0</v>
      </c>
    </row>
    <row r="44" spans="1:17" x14ac:dyDescent="0.15">
      <c r="A44" s="25">
        <v>30440</v>
      </c>
      <c r="B44" s="26" t="s">
        <v>62</v>
      </c>
      <c r="C44" s="27">
        <v>193</v>
      </c>
      <c r="D44" s="28">
        <v>1</v>
      </c>
      <c r="E44" s="29">
        <v>3</v>
      </c>
      <c r="G44" s="22">
        <f t="shared" si="0"/>
        <v>30440</v>
      </c>
      <c r="H44" s="22">
        <f>VLOOKUP($D44,必要祝福素材!$B$27:$G$29,2)</f>
        <v>11</v>
      </c>
      <c r="I44" s="22">
        <f>VLOOKUP($E44,必要祝福素材!$B$4:$G$6,2)</f>
        <v>10</v>
      </c>
      <c r="J44" s="22">
        <f>VLOOKUP($D44,必要祝福素材!$B$27:$G$29,3)</f>
        <v>12</v>
      </c>
      <c r="K44" s="22">
        <f>VLOOKUP($E44,必要祝福素材!$B$4:$G$6,3)</f>
        <v>5</v>
      </c>
      <c r="L44" s="22">
        <f>IF(M44=0,0,VLOOKUP($D44,必要祝福素材!$B$27:$G$29,4))</f>
        <v>13</v>
      </c>
      <c r="M44" s="22">
        <f>VLOOKUP($E44,必要祝福素材!$B$4:$G$6,4)</f>
        <v>1</v>
      </c>
      <c r="N44" s="22">
        <f>IF(O44=0,0,VLOOKUP($D44,必要祝福素材!$B$27:$G$29,5))</f>
        <v>0</v>
      </c>
      <c r="O44" s="22">
        <f>VLOOKUP($E44,必要祝福素材!$B$4:$G$6,5)</f>
        <v>0</v>
      </c>
      <c r="P44" s="22">
        <f>IF(Q44=0,0,VLOOKUP($D44,必要祝福素材!$B$27:$G$29,6))</f>
        <v>0</v>
      </c>
      <c r="Q44" s="22">
        <f>VLOOKUP($E44,必要祝福素材!$B$4:$G$6,6)</f>
        <v>0</v>
      </c>
    </row>
    <row r="45" spans="1:17" x14ac:dyDescent="0.15">
      <c r="A45" s="25">
        <v>30450</v>
      </c>
      <c r="B45" s="30" t="s">
        <v>63</v>
      </c>
      <c r="C45" s="27">
        <v>195</v>
      </c>
      <c r="D45" s="28">
        <v>1</v>
      </c>
      <c r="E45" s="29">
        <v>3</v>
      </c>
      <c r="G45" s="22">
        <f t="shared" si="0"/>
        <v>30450</v>
      </c>
      <c r="H45" s="22">
        <f>VLOOKUP($D45,必要祝福素材!$B$27:$G$29,2)</f>
        <v>11</v>
      </c>
      <c r="I45" s="22">
        <f>VLOOKUP($E45,必要祝福素材!$B$4:$G$6,2)</f>
        <v>10</v>
      </c>
      <c r="J45" s="22">
        <f>VLOOKUP($D45,必要祝福素材!$B$27:$G$29,3)</f>
        <v>12</v>
      </c>
      <c r="K45" s="22">
        <f>VLOOKUP($E45,必要祝福素材!$B$4:$G$6,3)</f>
        <v>5</v>
      </c>
      <c r="L45" s="22">
        <f>IF(M45=0,0,VLOOKUP($D45,必要祝福素材!$B$27:$G$29,4))</f>
        <v>13</v>
      </c>
      <c r="M45" s="22">
        <f>VLOOKUP($E45,必要祝福素材!$B$4:$G$6,4)</f>
        <v>1</v>
      </c>
      <c r="N45" s="22">
        <f>IF(O45=0,0,VLOOKUP($D45,必要祝福素材!$B$27:$G$29,5))</f>
        <v>0</v>
      </c>
      <c r="O45" s="22">
        <f>VLOOKUP($E45,必要祝福素材!$B$4:$G$6,5)</f>
        <v>0</v>
      </c>
      <c r="P45" s="22">
        <f>IF(Q45=0,0,VLOOKUP($D45,必要祝福素材!$B$27:$G$29,6))</f>
        <v>0</v>
      </c>
      <c r="Q45" s="22">
        <f>VLOOKUP($E45,必要祝福素材!$B$4:$G$6,6)</f>
        <v>0</v>
      </c>
    </row>
    <row r="46" spans="1:17" x14ac:dyDescent="0.15">
      <c r="A46" s="25">
        <v>30460</v>
      </c>
      <c r="B46" s="26" t="s">
        <v>64</v>
      </c>
      <c r="C46" s="27">
        <v>197</v>
      </c>
      <c r="D46" s="28">
        <v>3</v>
      </c>
      <c r="E46" s="29">
        <v>3</v>
      </c>
      <c r="G46" s="22">
        <f t="shared" si="0"/>
        <v>30460</v>
      </c>
      <c r="H46" s="22">
        <f>VLOOKUP($D46,必要祝福素材!$B$27:$G$29,2)</f>
        <v>31</v>
      </c>
      <c r="I46" s="22">
        <f>VLOOKUP($E46,必要祝福素材!$B$4:$G$6,2)</f>
        <v>10</v>
      </c>
      <c r="J46" s="22">
        <f>VLOOKUP($D46,必要祝福素材!$B$27:$G$29,3)</f>
        <v>32</v>
      </c>
      <c r="K46" s="22">
        <f>VLOOKUP($E46,必要祝福素材!$B$4:$G$6,3)</f>
        <v>5</v>
      </c>
      <c r="L46" s="22">
        <f>IF(M46=0,0,VLOOKUP($D46,必要祝福素材!$B$27:$G$29,4))</f>
        <v>33</v>
      </c>
      <c r="M46" s="22">
        <f>VLOOKUP($E46,必要祝福素材!$B$4:$G$6,4)</f>
        <v>1</v>
      </c>
      <c r="N46" s="22">
        <f>IF(O46=0,0,VLOOKUP($D46,必要祝福素材!$B$27:$G$29,5))</f>
        <v>0</v>
      </c>
      <c r="O46" s="22">
        <f>VLOOKUP($E46,必要祝福素材!$B$4:$G$6,5)</f>
        <v>0</v>
      </c>
      <c r="P46" s="22">
        <f>IF(Q46=0,0,VLOOKUP($D46,必要祝福素材!$B$27:$G$29,6))</f>
        <v>0</v>
      </c>
      <c r="Q46" s="22">
        <f>VLOOKUP($E46,必要祝福素材!$B$4:$G$6,6)</f>
        <v>0</v>
      </c>
    </row>
    <row r="47" spans="1:17" x14ac:dyDescent="0.15">
      <c r="A47" s="25">
        <v>30470</v>
      </c>
      <c r="B47" s="26" t="s">
        <v>65</v>
      </c>
      <c r="C47" s="27">
        <v>199</v>
      </c>
      <c r="D47" s="28">
        <v>1</v>
      </c>
      <c r="E47" s="29">
        <v>3</v>
      </c>
      <c r="G47" s="22">
        <f t="shared" si="0"/>
        <v>30470</v>
      </c>
      <c r="H47" s="22">
        <f>VLOOKUP($D47,必要祝福素材!$B$27:$G$29,2)</f>
        <v>11</v>
      </c>
      <c r="I47" s="22">
        <f>VLOOKUP($E47,必要祝福素材!$B$4:$G$6,2)</f>
        <v>10</v>
      </c>
      <c r="J47" s="22">
        <f>VLOOKUP($D47,必要祝福素材!$B$27:$G$29,3)</f>
        <v>12</v>
      </c>
      <c r="K47" s="22">
        <f>VLOOKUP($E47,必要祝福素材!$B$4:$G$6,3)</f>
        <v>5</v>
      </c>
      <c r="L47" s="22">
        <f>IF(M47=0,0,VLOOKUP($D47,必要祝福素材!$B$27:$G$29,4))</f>
        <v>13</v>
      </c>
      <c r="M47" s="22">
        <f>VLOOKUP($E47,必要祝福素材!$B$4:$G$6,4)</f>
        <v>1</v>
      </c>
      <c r="N47" s="22">
        <f>IF(O47=0,0,VLOOKUP($D47,必要祝福素材!$B$27:$G$29,5))</f>
        <v>0</v>
      </c>
      <c r="O47" s="22">
        <f>VLOOKUP($E47,必要祝福素材!$B$4:$G$6,5)</f>
        <v>0</v>
      </c>
      <c r="P47" s="22">
        <f>IF(Q47=0,0,VLOOKUP($D47,必要祝福素材!$B$27:$G$29,6))</f>
        <v>0</v>
      </c>
      <c r="Q47" s="22">
        <f>VLOOKUP($E47,必要祝福素材!$B$4:$G$6,6)</f>
        <v>0</v>
      </c>
    </row>
    <row r="48" spans="1:17" x14ac:dyDescent="0.15">
      <c r="A48" s="25">
        <v>30480</v>
      </c>
      <c r="B48" s="26" t="s">
        <v>66</v>
      </c>
      <c r="C48" s="27">
        <v>201</v>
      </c>
      <c r="D48" s="28">
        <v>3</v>
      </c>
      <c r="E48" s="29">
        <v>3</v>
      </c>
      <c r="G48" s="22">
        <f t="shared" si="0"/>
        <v>30480</v>
      </c>
      <c r="H48" s="22">
        <f>VLOOKUP($D48,必要祝福素材!$B$27:$G$29,2)</f>
        <v>31</v>
      </c>
      <c r="I48" s="22">
        <f>VLOOKUP($E48,必要祝福素材!$B$4:$G$6,2)</f>
        <v>10</v>
      </c>
      <c r="J48" s="22">
        <f>VLOOKUP($D48,必要祝福素材!$B$27:$G$29,3)</f>
        <v>32</v>
      </c>
      <c r="K48" s="22">
        <f>VLOOKUP($E48,必要祝福素材!$B$4:$G$6,3)</f>
        <v>5</v>
      </c>
      <c r="L48" s="22">
        <f>IF(M48=0,0,VLOOKUP($D48,必要祝福素材!$B$27:$G$29,4))</f>
        <v>33</v>
      </c>
      <c r="M48" s="22">
        <f>VLOOKUP($E48,必要祝福素材!$B$4:$G$6,4)</f>
        <v>1</v>
      </c>
      <c r="N48" s="22">
        <f>IF(O48=0,0,VLOOKUP($D48,必要祝福素材!$B$27:$G$29,5))</f>
        <v>0</v>
      </c>
      <c r="O48" s="22">
        <f>VLOOKUP($E48,必要祝福素材!$B$4:$G$6,5)</f>
        <v>0</v>
      </c>
      <c r="P48" s="22">
        <f>IF(Q48=0,0,VLOOKUP($D48,必要祝福素材!$B$27:$G$29,6))</f>
        <v>0</v>
      </c>
      <c r="Q48" s="22">
        <f>VLOOKUP($E48,必要祝福素材!$B$4:$G$6,6)</f>
        <v>0</v>
      </c>
    </row>
    <row r="49" spans="1:17" x14ac:dyDescent="0.15">
      <c r="A49" s="25">
        <v>30490</v>
      </c>
      <c r="B49" s="26" t="s">
        <v>67</v>
      </c>
      <c r="C49" s="27">
        <v>203</v>
      </c>
      <c r="D49" s="28">
        <v>1</v>
      </c>
      <c r="E49" s="29">
        <v>3</v>
      </c>
      <c r="G49" s="22">
        <f t="shared" si="0"/>
        <v>30490</v>
      </c>
      <c r="H49" s="22">
        <f>VLOOKUP($D49,必要祝福素材!$B$27:$G$29,2)</f>
        <v>11</v>
      </c>
      <c r="I49" s="22">
        <f>VLOOKUP($E49,必要祝福素材!$B$4:$G$6,2)</f>
        <v>10</v>
      </c>
      <c r="J49" s="22">
        <f>VLOOKUP($D49,必要祝福素材!$B$27:$G$29,3)</f>
        <v>12</v>
      </c>
      <c r="K49" s="22">
        <f>VLOOKUP($E49,必要祝福素材!$B$4:$G$6,3)</f>
        <v>5</v>
      </c>
      <c r="L49" s="22">
        <f>IF(M49=0,0,VLOOKUP($D49,必要祝福素材!$B$27:$G$29,4))</f>
        <v>13</v>
      </c>
      <c r="M49" s="22">
        <f>VLOOKUP($E49,必要祝福素材!$B$4:$G$6,4)</f>
        <v>1</v>
      </c>
      <c r="N49" s="22">
        <f>IF(O49=0,0,VLOOKUP($D49,必要祝福素材!$B$27:$G$29,5))</f>
        <v>0</v>
      </c>
      <c r="O49" s="22">
        <f>VLOOKUP($E49,必要祝福素材!$B$4:$G$6,5)</f>
        <v>0</v>
      </c>
      <c r="P49" s="22">
        <f>IF(Q49=0,0,VLOOKUP($D49,必要祝福素材!$B$27:$G$29,6))</f>
        <v>0</v>
      </c>
      <c r="Q49" s="22">
        <f>VLOOKUP($E49,必要祝福素材!$B$4:$G$6,6)</f>
        <v>0</v>
      </c>
    </row>
    <row r="50" spans="1:17" x14ac:dyDescent="0.15">
      <c r="A50" s="25">
        <v>30500</v>
      </c>
      <c r="B50" s="30" t="s">
        <v>68</v>
      </c>
      <c r="C50" s="27">
        <v>205</v>
      </c>
      <c r="D50" s="28">
        <v>1</v>
      </c>
      <c r="E50" s="29">
        <v>3</v>
      </c>
      <c r="G50" s="22">
        <f t="shared" si="0"/>
        <v>30500</v>
      </c>
      <c r="H50" s="22">
        <f>VLOOKUP($D50,必要祝福素材!$B$27:$G$29,2)</f>
        <v>11</v>
      </c>
      <c r="I50" s="22">
        <f>VLOOKUP($E50,必要祝福素材!$B$4:$G$6,2)</f>
        <v>10</v>
      </c>
      <c r="J50" s="22">
        <f>VLOOKUP($D50,必要祝福素材!$B$27:$G$29,3)</f>
        <v>12</v>
      </c>
      <c r="K50" s="22">
        <f>VLOOKUP($E50,必要祝福素材!$B$4:$G$6,3)</f>
        <v>5</v>
      </c>
      <c r="L50" s="22">
        <f>IF(M50=0,0,VLOOKUP($D50,必要祝福素材!$B$27:$G$29,4))</f>
        <v>13</v>
      </c>
      <c r="M50" s="22">
        <f>VLOOKUP($E50,必要祝福素材!$B$4:$G$6,4)</f>
        <v>1</v>
      </c>
      <c r="N50" s="22">
        <f>IF(O50=0,0,VLOOKUP($D50,必要祝福素材!$B$27:$G$29,5))</f>
        <v>0</v>
      </c>
      <c r="O50" s="22">
        <f>VLOOKUP($E50,必要祝福素材!$B$4:$G$6,5)</f>
        <v>0</v>
      </c>
      <c r="P50" s="22">
        <f>IF(Q50=0,0,VLOOKUP($D50,必要祝福素材!$B$27:$G$29,6))</f>
        <v>0</v>
      </c>
      <c r="Q50" s="22">
        <f>VLOOKUP($E50,必要祝福素材!$B$4:$G$6,6)</f>
        <v>0</v>
      </c>
    </row>
    <row r="51" spans="1:17" x14ac:dyDescent="0.15">
      <c r="A51" s="25">
        <v>30510</v>
      </c>
      <c r="B51" s="30" t="s">
        <v>69</v>
      </c>
      <c r="C51" s="27">
        <v>207</v>
      </c>
      <c r="D51" s="28">
        <v>3</v>
      </c>
      <c r="E51" s="29">
        <v>3</v>
      </c>
      <c r="G51" s="22">
        <f t="shared" si="0"/>
        <v>30510</v>
      </c>
      <c r="H51" s="22">
        <f>VLOOKUP($D51,必要祝福素材!$B$27:$G$29,2)</f>
        <v>31</v>
      </c>
      <c r="I51" s="22">
        <f>VLOOKUP($E51,必要祝福素材!$B$4:$G$6,2)</f>
        <v>10</v>
      </c>
      <c r="J51" s="22">
        <f>VLOOKUP($D51,必要祝福素材!$B$27:$G$29,3)</f>
        <v>32</v>
      </c>
      <c r="K51" s="22">
        <f>VLOOKUP($E51,必要祝福素材!$B$4:$G$6,3)</f>
        <v>5</v>
      </c>
      <c r="L51" s="22">
        <f>IF(M51=0,0,VLOOKUP($D51,必要祝福素材!$B$27:$G$29,4))</f>
        <v>33</v>
      </c>
      <c r="M51" s="22">
        <f>VLOOKUP($E51,必要祝福素材!$B$4:$G$6,4)</f>
        <v>1</v>
      </c>
      <c r="N51" s="22">
        <f>IF(O51=0,0,VLOOKUP($D51,必要祝福素材!$B$27:$G$29,5))</f>
        <v>0</v>
      </c>
      <c r="O51" s="22">
        <f>VLOOKUP($E51,必要祝福素材!$B$4:$G$6,5)</f>
        <v>0</v>
      </c>
      <c r="P51" s="22">
        <f>IF(Q51=0,0,VLOOKUP($D51,必要祝福素材!$B$27:$G$29,6))</f>
        <v>0</v>
      </c>
      <c r="Q51" s="22">
        <f>VLOOKUP($E51,必要祝福素材!$B$4:$G$6,6)</f>
        <v>0</v>
      </c>
    </row>
    <row r="52" spans="1:17" x14ac:dyDescent="0.15">
      <c r="A52" s="25">
        <v>30520</v>
      </c>
      <c r="B52" s="30" t="s">
        <v>70</v>
      </c>
      <c r="C52" s="27">
        <v>209</v>
      </c>
      <c r="D52" s="28">
        <v>3</v>
      </c>
      <c r="E52" s="29">
        <v>3</v>
      </c>
      <c r="G52" s="22">
        <f t="shared" si="0"/>
        <v>30520</v>
      </c>
      <c r="H52" s="22">
        <f>VLOOKUP($D52,必要祝福素材!$B$27:$G$29,2)</f>
        <v>31</v>
      </c>
      <c r="I52" s="22">
        <f>VLOOKUP($E52,必要祝福素材!$B$4:$G$6,2)</f>
        <v>10</v>
      </c>
      <c r="J52" s="22">
        <f>VLOOKUP($D52,必要祝福素材!$B$27:$G$29,3)</f>
        <v>32</v>
      </c>
      <c r="K52" s="22">
        <f>VLOOKUP($E52,必要祝福素材!$B$4:$G$6,3)</f>
        <v>5</v>
      </c>
      <c r="L52" s="22">
        <f>IF(M52=0,0,VLOOKUP($D52,必要祝福素材!$B$27:$G$29,4))</f>
        <v>33</v>
      </c>
      <c r="M52" s="22">
        <f>VLOOKUP($E52,必要祝福素材!$B$4:$G$6,4)</f>
        <v>1</v>
      </c>
      <c r="N52" s="22">
        <f>IF(O52=0,0,VLOOKUP($D52,必要祝福素材!$B$27:$G$29,5))</f>
        <v>0</v>
      </c>
      <c r="O52" s="22">
        <f>VLOOKUP($E52,必要祝福素材!$B$4:$G$6,5)</f>
        <v>0</v>
      </c>
      <c r="P52" s="22">
        <f>IF(Q52=0,0,VLOOKUP($D52,必要祝福素材!$B$27:$G$29,6))</f>
        <v>0</v>
      </c>
      <c r="Q52" s="22">
        <f>VLOOKUP($E52,必要祝福素材!$B$4:$G$6,6)</f>
        <v>0</v>
      </c>
    </row>
    <row r="53" spans="1:17" x14ac:dyDescent="0.15">
      <c r="A53" s="25">
        <v>30530</v>
      </c>
      <c r="B53" s="30" t="s">
        <v>71</v>
      </c>
      <c r="C53" s="27">
        <v>211</v>
      </c>
      <c r="D53" s="28">
        <v>3</v>
      </c>
      <c r="E53" s="29">
        <v>3</v>
      </c>
      <c r="G53" s="22">
        <f t="shared" si="0"/>
        <v>30530</v>
      </c>
      <c r="H53" s="22">
        <f>VLOOKUP($D53,必要祝福素材!$B$27:$G$29,2)</f>
        <v>31</v>
      </c>
      <c r="I53" s="22">
        <f>VLOOKUP($E53,必要祝福素材!$B$4:$G$6,2)</f>
        <v>10</v>
      </c>
      <c r="J53" s="22">
        <f>VLOOKUP($D53,必要祝福素材!$B$27:$G$29,3)</f>
        <v>32</v>
      </c>
      <c r="K53" s="22">
        <f>VLOOKUP($E53,必要祝福素材!$B$4:$G$6,3)</f>
        <v>5</v>
      </c>
      <c r="L53" s="22">
        <f>IF(M53=0,0,VLOOKUP($D53,必要祝福素材!$B$27:$G$29,4))</f>
        <v>33</v>
      </c>
      <c r="M53" s="22">
        <f>VLOOKUP($E53,必要祝福素材!$B$4:$G$6,4)</f>
        <v>1</v>
      </c>
      <c r="N53" s="22">
        <f>IF(O53=0,0,VLOOKUP($D53,必要祝福素材!$B$27:$G$29,5))</f>
        <v>0</v>
      </c>
      <c r="O53" s="22">
        <f>VLOOKUP($E53,必要祝福素材!$B$4:$G$6,5)</f>
        <v>0</v>
      </c>
      <c r="P53" s="22">
        <f>IF(Q53=0,0,VLOOKUP($D53,必要祝福素材!$B$27:$G$29,6))</f>
        <v>0</v>
      </c>
      <c r="Q53" s="22">
        <f>VLOOKUP($E53,必要祝福素材!$B$4:$G$6,6)</f>
        <v>0</v>
      </c>
    </row>
    <row r="54" spans="1:17" x14ac:dyDescent="0.15">
      <c r="A54" s="25">
        <v>30540</v>
      </c>
      <c r="B54" s="30" t="s">
        <v>72</v>
      </c>
      <c r="C54" s="27">
        <v>213</v>
      </c>
      <c r="D54" s="28">
        <v>3</v>
      </c>
      <c r="E54" s="29">
        <v>3</v>
      </c>
      <c r="G54" s="22">
        <f t="shared" si="0"/>
        <v>30540</v>
      </c>
      <c r="H54" s="22">
        <f>VLOOKUP($D54,必要祝福素材!$B$27:$G$29,2)</f>
        <v>31</v>
      </c>
      <c r="I54" s="22">
        <f>VLOOKUP($E54,必要祝福素材!$B$4:$G$6,2)</f>
        <v>10</v>
      </c>
      <c r="J54" s="22">
        <f>VLOOKUP($D54,必要祝福素材!$B$27:$G$29,3)</f>
        <v>32</v>
      </c>
      <c r="K54" s="22">
        <f>VLOOKUP($E54,必要祝福素材!$B$4:$G$6,3)</f>
        <v>5</v>
      </c>
      <c r="L54" s="22">
        <f>IF(M54=0,0,VLOOKUP($D54,必要祝福素材!$B$27:$G$29,4))</f>
        <v>33</v>
      </c>
      <c r="M54" s="22">
        <f>VLOOKUP($E54,必要祝福素材!$B$4:$G$6,4)</f>
        <v>1</v>
      </c>
      <c r="N54" s="22">
        <f>IF(O54=0,0,VLOOKUP($D54,必要祝福素材!$B$27:$G$29,5))</f>
        <v>0</v>
      </c>
      <c r="O54" s="22">
        <f>VLOOKUP($E54,必要祝福素材!$B$4:$G$6,5)</f>
        <v>0</v>
      </c>
      <c r="P54" s="22">
        <f>IF(Q54=0,0,VLOOKUP($D54,必要祝福素材!$B$27:$G$29,6))</f>
        <v>0</v>
      </c>
      <c r="Q54" s="22">
        <f>VLOOKUP($E54,必要祝福素材!$B$4:$G$6,6)</f>
        <v>0</v>
      </c>
    </row>
    <row r="55" spans="1:17" ht="24" x14ac:dyDescent="0.15">
      <c r="A55" s="25">
        <v>30550</v>
      </c>
      <c r="B55" s="30" t="s">
        <v>73</v>
      </c>
      <c r="C55" s="27">
        <v>215</v>
      </c>
      <c r="D55" s="28">
        <v>2</v>
      </c>
      <c r="E55" s="29">
        <v>3</v>
      </c>
      <c r="G55" s="22">
        <f t="shared" si="0"/>
        <v>30550</v>
      </c>
      <c r="H55" s="22">
        <f>VLOOKUP($D55,必要祝福素材!$B$27:$G$29,2)</f>
        <v>21</v>
      </c>
      <c r="I55" s="22">
        <f>VLOOKUP($E55,必要祝福素材!$B$4:$G$6,2)</f>
        <v>10</v>
      </c>
      <c r="J55" s="22">
        <f>VLOOKUP($D55,必要祝福素材!$B$27:$G$29,3)</f>
        <v>22</v>
      </c>
      <c r="K55" s="22">
        <f>VLOOKUP($E55,必要祝福素材!$B$4:$G$6,3)</f>
        <v>5</v>
      </c>
      <c r="L55" s="22">
        <f>IF(M55=0,0,VLOOKUP($D55,必要祝福素材!$B$27:$G$29,4))</f>
        <v>23</v>
      </c>
      <c r="M55" s="22">
        <f>VLOOKUP($E55,必要祝福素材!$B$4:$G$6,4)</f>
        <v>1</v>
      </c>
      <c r="N55" s="22">
        <f>IF(O55=0,0,VLOOKUP($D55,必要祝福素材!$B$27:$G$29,5))</f>
        <v>0</v>
      </c>
      <c r="O55" s="22">
        <f>VLOOKUP($E55,必要祝福素材!$B$4:$G$6,5)</f>
        <v>0</v>
      </c>
      <c r="P55" s="22">
        <f>IF(Q55=0,0,VLOOKUP($D55,必要祝福素材!$B$27:$G$29,6))</f>
        <v>0</v>
      </c>
      <c r="Q55" s="22">
        <f>VLOOKUP($E55,必要祝福素材!$B$4:$G$6,6)</f>
        <v>0</v>
      </c>
    </row>
    <row r="56" spans="1:17" x14ac:dyDescent="0.15">
      <c r="A56" s="25">
        <v>30560</v>
      </c>
      <c r="B56" s="30" t="s">
        <v>74</v>
      </c>
      <c r="C56" s="27">
        <v>217</v>
      </c>
      <c r="D56" s="28">
        <v>1</v>
      </c>
      <c r="E56" s="29">
        <v>3</v>
      </c>
      <c r="G56" s="22">
        <f t="shared" si="0"/>
        <v>30560</v>
      </c>
      <c r="H56" s="22">
        <f>VLOOKUP($D56,必要祝福素材!$B$27:$G$29,2)</f>
        <v>11</v>
      </c>
      <c r="I56" s="22">
        <f>VLOOKUP($E56,必要祝福素材!$B$4:$G$6,2)</f>
        <v>10</v>
      </c>
      <c r="J56" s="22">
        <f>VLOOKUP($D56,必要祝福素材!$B$27:$G$29,3)</f>
        <v>12</v>
      </c>
      <c r="K56" s="22">
        <f>VLOOKUP($E56,必要祝福素材!$B$4:$G$6,3)</f>
        <v>5</v>
      </c>
      <c r="L56" s="22">
        <f>IF(M56=0,0,VLOOKUP($D56,必要祝福素材!$B$27:$G$29,4))</f>
        <v>13</v>
      </c>
      <c r="M56" s="22">
        <f>VLOOKUP($E56,必要祝福素材!$B$4:$G$6,4)</f>
        <v>1</v>
      </c>
      <c r="N56" s="22">
        <f>IF(O56=0,0,VLOOKUP($D56,必要祝福素材!$B$27:$G$29,5))</f>
        <v>0</v>
      </c>
      <c r="O56" s="22">
        <f>VLOOKUP($E56,必要祝福素材!$B$4:$G$6,5)</f>
        <v>0</v>
      </c>
      <c r="P56" s="22">
        <f>IF(Q56=0,0,VLOOKUP($D56,必要祝福素材!$B$27:$G$29,6))</f>
        <v>0</v>
      </c>
      <c r="Q56" s="22">
        <f>VLOOKUP($E56,必要祝福素材!$B$4:$G$6,6)</f>
        <v>0</v>
      </c>
    </row>
    <row r="57" spans="1:17" x14ac:dyDescent="0.15">
      <c r="A57" s="25">
        <v>30570</v>
      </c>
      <c r="B57" s="30" t="s">
        <v>75</v>
      </c>
      <c r="C57" s="27">
        <v>219</v>
      </c>
      <c r="D57" s="28">
        <v>1</v>
      </c>
      <c r="E57" s="29">
        <v>3</v>
      </c>
      <c r="G57" s="22">
        <f t="shared" si="0"/>
        <v>30570</v>
      </c>
      <c r="H57" s="22">
        <f>VLOOKUP($D57,必要祝福素材!$B$27:$G$29,2)</f>
        <v>11</v>
      </c>
      <c r="I57" s="22">
        <f>VLOOKUP($E57,必要祝福素材!$B$4:$G$6,2)</f>
        <v>10</v>
      </c>
      <c r="J57" s="22">
        <f>VLOOKUP($D57,必要祝福素材!$B$27:$G$29,3)</f>
        <v>12</v>
      </c>
      <c r="K57" s="22">
        <f>VLOOKUP($E57,必要祝福素材!$B$4:$G$6,3)</f>
        <v>5</v>
      </c>
      <c r="L57" s="22">
        <f>IF(M57=0,0,VLOOKUP($D57,必要祝福素材!$B$27:$G$29,4))</f>
        <v>13</v>
      </c>
      <c r="M57" s="22">
        <f>VLOOKUP($E57,必要祝福素材!$B$4:$G$6,4)</f>
        <v>1</v>
      </c>
      <c r="N57" s="22">
        <f>IF(O57=0,0,VLOOKUP($D57,必要祝福素材!$B$27:$G$29,5))</f>
        <v>0</v>
      </c>
      <c r="O57" s="22">
        <f>VLOOKUP($E57,必要祝福素材!$B$4:$G$6,5)</f>
        <v>0</v>
      </c>
      <c r="P57" s="22">
        <f>IF(Q57=0,0,VLOOKUP($D57,必要祝福素材!$B$27:$G$29,6))</f>
        <v>0</v>
      </c>
      <c r="Q57" s="22">
        <f>VLOOKUP($E57,必要祝福素材!$B$4:$G$6,6)</f>
        <v>0</v>
      </c>
    </row>
    <row r="58" spans="1:17" x14ac:dyDescent="0.15">
      <c r="A58" s="25">
        <v>30580</v>
      </c>
      <c r="B58" s="30" t="s">
        <v>76</v>
      </c>
      <c r="C58" s="27">
        <v>221</v>
      </c>
      <c r="D58" s="28">
        <v>2</v>
      </c>
      <c r="E58" s="29">
        <v>3</v>
      </c>
      <c r="G58" s="22">
        <f t="shared" si="0"/>
        <v>30580</v>
      </c>
      <c r="H58" s="22">
        <f>VLOOKUP($D58,必要祝福素材!$B$27:$G$29,2)</f>
        <v>21</v>
      </c>
      <c r="I58" s="22">
        <f>VLOOKUP($E58,必要祝福素材!$B$4:$G$6,2)</f>
        <v>10</v>
      </c>
      <c r="J58" s="22">
        <f>VLOOKUP($D58,必要祝福素材!$B$27:$G$29,3)</f>
        <v>22</v>
      </c>
      <c r="K58" s="22">
        <f>VLOOKUP($E58,必要祝福素材!$B$4:$G$6,3)</f>
        <v>5</v>
      </c>
      <c r="L58" s="22">
        <f>IF(M58=0,0,VLOOKUP($D58,必要祝福素材!$B$27:$G$29,4))</f>
        <v>23</v>
      </c>
      <c r="M58" s="22">
        <f>VLOOKUP($E58,必要祝福素材!$B$4:$G$6,4)</f>
        <v>1</v>
      </c>
      <c r="N58" s="22">
        <f>IF(O58=0,0,VLOOKUP($D58,必要祝福素材!$B$27:$G$29,5))</f>
        <v>0</v>
      </c>
      <c r="O58" s="22">
        <f>VLOOKUP($E58,必要祝福素材!$B$4:$G$6,5)</f>
        <v>0</v>
      </c>
      <c r="P58" s="22">
        <f>IF(Q58=0,0,VLOOKUP($D58,必要祝福素材!$B$27:$G$29,6))</f>
        <v>0</v>
      </c>
      <c r="Q58" s="22">
        <f>VLOOKUP($E58,必要祝福素材!$B$4:$G$6,6)</f>
        <v>0</v>
      </c>
    </row>
    <row r="59" spans="1:17" x14ac:dyDescent="0.15">
      <c r="A59" s="25">
        <v>30590</v>
      </c>
      <c r="B59" s="30" t="s">
        <v>77</v>
      </c>
      <c r="C59" s="27">
        <v>223</v>
      </c>
      <c r="D59" s="28">
        <v>2</v>
      </c>
      <c r="E59" s="29">
        <v>3</v>
      </c>
      <c r="G59" s="22">
        <f t="shared" si="0"/>
        <v>30590</v>
      </c>
      <c r="H59" s="22">
        <f>VLOOKUP($D59,必要祝福素材!$B$27:$G$29,2)</f>
        <v>21</v>
      </c>
      <c r="I59" s="22">
        <f>VLOOKUP($E59,必要祝福素材!$B$4:$G$6,2)</f>
        <v>10</v>
      </c>
      <c r="J59" s="22">
        <f>VLOOKUP($D59,必要祝福素材!$B$27:$G$29,3)</f>
        <v>22</v>
      </c>
      <c r="K59" s="22">
        <f>VLOOKUP($E59,必要祝福素材!$B$4:$G$6,3)</f>
        <v>5</v>
      </c>
      <c r="L59" s="22">
        <f>IF(M59=0,0,VLOOKUP($D59,必要祝福素材!$B$27:$G$29,4))</f>
        <v>23</v>
      </c>
      <c r="M59" s="22">
        <f>VLOOKUP($E59,必要祝福素材!$B$4:$G$6,4)</f>
        <v>1</v>
      </c>
      <c r="N59" s="22">
        <f>IF(O59=0,0,VLOOKUP($D59,必要祝福素材!$B$27:$G$29,5))</f>
        <v>0</v>
      </c>
      <c r="O59" s="22">
        <f>VLOOKUP($E59,必要祝福素材!$B$4:$G$6,5)</f>
        <v>0</v>
      </c>
      <c r="P59" s="22">
        <f>IF(Q59=0,0,VLOOKUP($D59,必要祝福素材!$B$27:$G$29,6))</f>
        <v>0</v>
      </c>
      <c r="Q59" s="22">
        <f>VLOOKUP($E59,必要祝福素材!$B$4:$G$6,6)</f>
        <v>0</v>
      </c>
    </row>
    <row r="60" spans="1:17" x14ac:dyDescent="0.15">
      <c r="A60" s="25">
        <v>30600</v>
      </c>
      <c r="B60" s="30" t="s">
        <v>78</v>
      </c>
      <c r="C60" s="27">
        <v>225</v>
      </c>
      <c r="D60" s="28">
        <v>3</v>
      </c>
      <c r="E60" s="29">
        <v>3</v>
      </c>
      <c r="G60" s="22">
        <f t="shared" si="0"/>
        <v>30600</v>
      </c>
      <c r="H60" s="22">
        <f>VLOOKUP($D60,必要祝福素材!$B$27:$G$29,2)</f>
        <v>31</v>
      </c>
      <c r="I60" s="22">
        <f>VLOOKUP($E60,必要祝福素材!$B$4:$G$6,2)</f>
        <v>10</v>
      </c>
      <c r="J60" s="22">
        <f>VLOOKUP($D60,必要祝福素材!$B$27:$G$29,3)</f>
        <v>32</v>
      </c>
      <c r="K60" s="22">
        <f>VLOOKUP($E60,必要祝福素材!$B$4:$G$6,3)</f>
        <v>5</v>
      </c>
      <c r="L60" s="22">
        <f>IF(M60=0,0,VLOOKUP($D60,必要祝福素材!$B$27:$G$29,4))</f>
        <v>33</v>
      </c>
      <c r="M60" s="22">
        <f>VLOOKUP($E60,必要祝福素材!$B$4:$G$6,4)</f>
        <v>1</v>
      </c>
      <c r="N60" s="22">
        <f>IF(O60=0,0,VLOOKUP($D60,必要祝福素材!$B$27:$G$29,5))</f>
        <v>0</v>
      </c>
      <c r="O60" s="22">
        <f>VLOOKUP($E60,必要祝福素材!$B$4:$G$6,5)</f>
        <v>0</v>
      </c>
      <c r="P60" s="22">
        <f>IF(Q60=0,0,VLOOKUP($D60,必要祝福素材!$B$27:$G$29,6))</f>
        <v>0</v>
      </c>
      <c r="Q60" s="22">
        <f>VLOOKUP($E60,必要祝福素材!$B$4:$G$6,6)</f>
        <v>0</v>
      </c>
    </row>
    <row r="61" spans="1:17" x14ac:dyDescent="0.15">
      <c r="A61" s="25">
        <v>30610</v>
      </c>
      <c r="B61" s="30" t="s">
        <v>79</v>
      </c>
      <c r="C61" s="27">
        <v>227</v>
      </c>
      <c r="D61" s="28">
        <v>3</v>
      </c>
      <c r="E61" s="29">
        <v>3</v>
      </c>
      <c r="G61" s="22">
        <f t="shared" si="0"/>
        <v>30610</v>
      </c>
      <c r="H61" s="22">
        <f>VLOOKUP($D61,必要祝福素材!$B$27:$G$29,2)</f>
        <v>31</v>
      </c>
      <c r="I61" s="22">
        <f>VLOOKUP($E61,必要祝福素材!$B$4:$G$6,2)</f>
        <v>10</v>
      </c>
      <c r="J61" s="22">
        <f>VLOOKUP($D61,必要祝福素材!$B$27:$G$29,3)</f>
        <v>32</v>
      </c>
      <c r="K61" s="22">
        <f>VLOOKUP($E61,必要祝福素材!$B$4:$G$6,3)</f>
        <v>5</v>
      </c>
      <c r="L61" s="22">
        <f>IF(M61=0,0,VLOOKUP($D61,必要祝福素材!$B$27:$G$29,4))</f>
        <v>33</v>
      </c>
      <c r="M61" s="22">
        <f>VLOOKUP($E61,必要祝福素材!$B$4:$G$6,4)</f>
        <v>1</v>
      </c>
      <c r="N61" s="22">
        <f>IF(O61=0,0,VLOOKUP($D61,必要祝福素材!$B$27:$G$29,5))</f>
        <v>0</v>
      </c>
      <c r="O61" s="22">
        <f>VLOOKUP($E61,必要祝福素材!$B$4:$G$6,5)</f>
        <v>0</v>
      </c>
      <c r="P61" s="22">
        <f>IF(Q61=0,0,VLOOKUP($D61,必要祝福素材!$B$27:$G$29,6))</f>
        <v>0</v>
      </c>
      <c r="Q61" s="22">
        <f>VLOOKUP($E61,必要祝福素材!$B$4:$G$6,6)</f>
        <v>0</v>
      </c>
    </row>
    <row r="62" spans="1:17" x14ac:dyDescent="0.15">
      <c r="A62" s="25">
        <v>30620</v>
      </c>
      <c r="B62" s="30" t="s">
        <v>80</v>
      </c>
      <c r="C62" s="27">
        <v>229</v>
      </c>
      <c r="D62" s="28">
        <v>2</v>
      </c>
      <c r="E62" s="29">
        <v>3</v>
      </c>
      <c r="G62" s="22">
        <f t="shared" si="0"/>
        <v>30620</v>
      </c>
      <c r="H62" s="22">
        <f>VLOOKUP($D62,必要祝福素材!$B$27:$G$29,2)</f>
        <v>21</v>
      </c>
      <c r="I62" s="22">
        <f>VLOOKUP($E62,必要祝福素材!$B$4:$G$6,2)</f>
        <v>10</v>
      </c>
      <c r="J62" s="22">
        <f>VLOOKUP($D62,必要祝福素材!$B$27:$G$29,3)</f>
        <v>22</v>
      </c>
      <c r="K62" s="22">
        <f>VLOOKUP($E62,必要祝福素材!$B$4:$G$6,3)</f>
        <v>5</v>
      </c>
      <c r="L62" s="22">
        <f>IF(M62=0,0,VLOOKUP($D62,必要祝福素材!$B$27:$G$29,4))</f>
        <v>23</v>
      </c>
      <c r="M62" s="22">
        <f>VLOOKUP($E62,必要祝福素材!$B$4:$G$6,4)</f>
        <v>1</v>
      </c>
      <c r="N62" s="22">
        <f>IF(O62=0,0,VLOOKUP($D62,必要祝福素材!$B$27:$G$29,5))</f>
        <v>0</v>
      </c>
      <c r="O62" s="22">
        <f>VLOOKUP($E62,必要祝福素材!$B$4:$G$6,5)</f>
        <v>0</v>
      </c>
      <c r="P62" s="22">
        <f>IF(Q62=0,0,VLOOKUP($D62,必要祝福素材!$B$27:$G$29,6))</f>
        <v>0</v>
      </c>
      <c r="Q62" s="22">
        <f>VLOOKUP($E62,必要祝福素材!$B$4:$G$6,6)</f>
        <v>0</v>
      </c>
    </row>
    <row r="63" spans="1:17" x14ac:dyDescent="0.15">
      <c r="A63" s="25">
        <v>30630</v>
      </c>
      <c r="B63" s="34" t="s">
        <v>81</v>
      </c>
      <c r="C63" s="27">
        <v>231</v>
      </c>
      <c r="D63" s="28">
        <v>3</v>
      </c>
      <c r="E63" s="29">
        <v>3</v>
      </c>
      <c r="G63" s="22">
        <f t="shared" si="0"/>
        <v>30630</v>
      </c>
      <c r="H63" s="22">
        <f>VLOOKUP($D63,必要祝福素材!$B$27:$G$29,2)</f>
        <v>31</v>
      </c>
      <c r="I63" s="22">
        <f>VLOOKUP($E63,必要祝福素材!$B$4:$G$6,2)</f>
        <v>10</v>
      </c>
      <c r="J63" s="22">
        <f>VLOOKUP($D63,必要祝福素材!$B$27:$G$29,3)</f>
        <v>32</v>
      </c>
      <c r="K63" s="22">
        <f>VLOOKUP($E63,必要祝福素材!$B$4:$G$6,3)</f>
        <v>5</v>
      </c>
      <c r="L63" s="22">
        <f>IF(M63=0,0,VLOOKUP($D63,必要祝福素材!$B$27:$G$29,4))</f>
        <v>33</v>
      </c>
      <c r="M63" s="22">
        <f>VLOOKUP($E63,必要祝福素材!$B$4:$G$6,4)</f>
        <v>1</v>
      </c>
      <c r="N63" s="22">
        <f>IF(O63=0,0,VLOOKUP($D63,必要祝福素材!$B$27:$G$29,5))</f>
        <v>0</v>
      </c>
      <c r="O63" s="22">
        <f>VLOOKUP($E63,必要祝福素材!$B$4:$G$6,5)</f>
        <v>0</v>
      </c>
      <c r="P63" s="22">
        <f>IF(Q63=0,0,VLOOKUP($D63,必要祝福素材!$B$27:$G$29,6))</f>
        <v>0</v>
      </c>
      <c r="Q63" s="22">
        <f>VLOOKUP($E63,必要祝福素材!$B$4:$G$6,6)</f>
        <v>0</v>
      </c>
    </row>
    <row r="64" spans="1:17" x14ac:dyDescent="0.15">
      <c r="A64" s="25">
        <v>40020</v>
      </c>
      <c r="B64" s="30" t="s">
        <v>82</v>
      </c>
      <c r="C64" s="27">
        <v>238</v>
      </c>
      <c r="D64" s="28">
        <v>2</v>
      </c>
      <c r="E64" s="29">
        <v>4</v>
      </c>
      <c r="G64" s="22">
        <f t="shared" si="0"/>
        <v>40020</v>
      </c>
      <c r="H64" s="22">
        <f>VLOOKUP($D64,必要祝福素材!$B$27:$G$29,2)</f>
        <v>21</v>
      </c>
      <c r="I64" s="22">
        <f>VLOOKUP($E64,必要祝福素材!$B$4:$G$6,2)</f>
        <v>25</v>
      </c>
      <c r="J64" s="22">
        <f>VLOOKUP($D64,必要祝福素材!$B$27:$G$29,3)</f>
        <v>22</v>
      </c>
      <c r="K64" s="22">
        <f>VLOOKUP($E64,必要祝福素材!$B$4:$G$6,3)</f>
        <v>10</v>
      </c>
      <c r="L64" s="22">
        <f>IF(M64=0,0,VLOOKUP($D64,必要祝福素材!$B$27:$G$29,4))</f>
        <v>23</v>
      </c>
      <c r="M64" s="22">
        <f>VLOOKUP($E64,必要祝福素材!$B$4:$G$6,4)</f>
        <v>5</v>
      </c>
      <c r="N64" s="22">
        <f>IF(O64=0,0,VLOOKUP($D64,必要祝福素材!$B$27:$G$29,5))</f>
        <v>24</v>
      </c>
      <c r="O64" s="22">
        <f>VLOOKUP($E64,必要祝福素材!$B$4:$G$6,5)</f>
        <v>2</v>
      </c>
      <c r="P64" s="22">
        <f>IF(Q64=0,0,VLOOKUP($D64,必要祝福素材!$B$27:$G$29,6))</f>
        <v>0</v>
      </c>
      <c r="Q64" s="22">
        <f>VLOOKUP($E64,必要祝福素材!$B$4:$G$6,6)</f>
        <v>0</v>
      </c>
    </row>
    <row r="65" spans="1:17" ht="24" x14ac:dyDescent="0.15">
      <c r="A65" s="25">
        <v>40030</v>
      </c>
      <c r="B65" s="30" t="s">
        <v>83</v>
      </c>
      <c r="C65" s="27">
        <v>240</v>
      </c>
      <c r="D65" s="28">
        <v>1</v>
      </c>
      <c r="E65" s="29">
        <v>4</v>
      </c>
      <c r="G65" s="22">
        <f t="shared" si="0"/>
        <v>40030</v>
      </c>
      <c r="H65" s="22">
        <f>VLOOKUP($D65,必要祝福素材!$B$27:$G$29,2)</f>
        <v>11</v>
      </c>
      <c r="I65" s="22">
        <f>VLOOKUP($E65,必要祝福素材!$B$4:$G$6,2)</f>
        <v>25</v>
      </c>
      <c r="J65" s="22">
        <f>VLOOKUP($D65,必要祝福素材!$B$27:$G$29,3)</f>
        <v>12</v>
      </c>
      <c r="K65" s="22">
        <f>VLOOKUP($E65,必要祝福素材!$B$4:$G$6,3)</f>
        <v>10</v>
      </c>
      <c r="L65" s="22">
        <f>IF(M65=0,0,VLOOKUP($D65,必要祝福素材!$B$27:$G$29,4))</f>
        <v>13</v>
      </c>
      <c r="M65" s="22">
        <f>VLOOKUP($E65,必要祝福素材!$B$4:$G$6,4)</f>
        <v>5</v>
      </c>
      <c r="N65" s="22">
        <f>IF(O65=0,0,VLOOKUP($D65,必要祝福素材!$B$27:$G$29,5))</f>
        <v>14</v>
      </c>
      <c r="O65" s="22">
        <f>VLOOKUP($E65,必要祝福素材!$B$4:$G$6,5)</f>
        <v>2</v>
      </c>
      <c r="P65" s="22">
        <f>IF(Q65=0,0,VLOOKUP($D65,必要祝福素材!$B$27:$G$29,6))</f>
        <v>0</v>
      </c>
      <c r="Q65" s="22">
        <f>VLOOKUP($E65,必要祝福素材!$B$4:$G$6,6)</f>
        <v>0</v>
      </c>
    </row>
    <row r="66" spans="1:17" ht="24" x14ac:dyDescent="0.15">
      <c r="A66" s="25">
        <v>40040</v>
      </c>
      <c r="B66" s="30" t="s">
        <v>84</v>
      </c>
      <c r="C66" s="27">
        <v>242</v>
      </c>
      <c r="D66" s="28">
        <v>1</v>
      </c>
      <c r="E66" s="29">
        <v>4</v>
      </c>
      <c r="G66" s="22">
        <f t="shared" si="0"/>
        <v>40040</v>
      </c>
      <c r="H66" s="22">
        <f>VLOOKUP($D66,必要祝福素材!$B$27:$G$29,2)</f>
        <v>11</v>
      </c>
      <c r="I66" s="22">
        <f>VLOOKUP($E66,必要祝福素材!$B$4:$G$6,2)</f>
        <v>25</v>
      </c>
      <c r="J66" s="22">
        <f>VLOOKUP($D66,必要祝福素材!$B$27:$G$29,3)</f>
        <v>12</v>
      </c>
      <c r="K66" s="22">
        <f>VLOOKUP($E66,必要祝福素材!$B$4:$G$6,3)</f>
        <v>10</v>
      </c>
      <c r="L66" s="22">
        <f>IF(M66=0,0,VLOOKUP($D66,必要祝福素材!$B$27:$G$29,4))</f>
        <v>13</v>
      </c>
      <c r="M66" s="22">
        <f>VLOOKUP($E66,必要祝福素材!$B$4:$G$6,4)</f>
        <v>5</v>
      </c>
      <c r="N66" s="22">
        <f>IF(O66=0,0,VLOOKUP($D66,必要祝福素材!$B$27:$G$29,5))</f>
        <v>14</v>
      </c>
      <c r="O66" s="22">
        <f>VLOOKUP($E66,必要祝福素材!$B$4:$G$6,5)</f>
        <v>2</v>
      </c>
      <c r="P66" s="22">
        <f>IF(Q66=0,0,VLOOKUP($D66,必要祝福素材!$B$27:$G$29,6))</f>
        <v>0</v>
      </c>
      <c r="Q66" s="22">
        <f>VLOOKUP($E66,必要祝福素材!$B$4:$G$6,6)</f>
        <v>0</v>
      </c>
    </row>
    <row r="67" spans="1:17" x14ac:dyDescent="0.15">
      <c r="A67" s="25">
        <v>40050</v>
      </c>
      <c r="B67" s="33" t="s">
        <v>85</v>
      </c>
      <c r="C67" s="27">
        <v>244</v>
      </c>
      <c r="D67" s="28">
        <v>2</v>
      </c>
      <c r="E67" s="29">
        <v>4</v>
      </c>
      <c r="G67" s="22">
        <f t="shared" ref="G67:G130" si="1">A67</f>
        <v>40050</v>
      </c>
      <c r="H67" s="22">
        <f>VLOOKUP($D67,必要祝福素材!$B$27:$G$29,2)</f>
        <v>21</v>
      </c>
      <c r="I67" s="22">
        <f>VLOOKUP($E67,必要祝福素材!$B$4:$G$6,2)</f>
        <v>25</v>
      </c>
      <c r="J67" s="22">
        <f>VLOOKUP($D67,必要祝福素材!$B$27:$G$29,3)</f>
        <v>22</v>
      </c>
      <c r="K67" s="22">
        <f>VLOOKUP($E67,必要祝福素材!$B$4:$G$6,3)</f>
        <v>10</v>
      </c>
      <c r="L67" s="22">
        <f>IF(M67=0,0,VLOOKUP($D67,必要祝福素材!$B$27:$G$29,4))</f>
        <v>23</v>
      </c>
      <c r="M67" s="22">
        <f>VLOOKUP($E67,必要祝福素材!$B$4:$G$6,4)</f>
        <v>5</v>
      </c>
      <c r="N67" s="22">
        <f>IF(O67=0,0,VLOOKUP($D67,必要祝福素材!$B$27:$G$29,5))</f>
        <v>24</v>
      </c>
      <c r="O67" s="22">
        <f>VLOOKUP($E67,必要祝福素材!$B$4:$G$6,5)</f>
        <v>2</v>
      </c>
      <c r="P67" s="22">
        <f>IF(Q67=0,0,VLOOKUP($D67,必要祝福素材!$B$27:$G$29,6))</f>
        <v>0</v>
      </c>
      <c r="Q67" s="22">
        <f>VLOOKUP($E67,必要祝福素材!$B$4:$G$6,6)</f>
        <v>0</v>
      </c>
    </row>
    <row r="68" spans="1:17" x14ac:dyDescent="0.15">
      <c r="A68" s="25">
        <v>40060</v>
      </c>
      <c r="B68" s="30" t="s">
        <v>86</v>
      </c>
      <c r="C68" s="27">
        <v>246</v>
      </c>
      <c r="D68" s="28">
        <v>2</v>
      </c>
      <c r="E68" s="29">
        <v>4</v>
      </c>
      <c r="G68" s="22">
        <f t="shared" si="1"/>
        <v>40060</v>
      </c>
      <c r="H68" s="22">
        <f>VLOOKUP($D68,必要祝福素材!$B$27:$G$29,2)</f>
        <v>21</v>
      </c>
      <c r="I68" s="22">
        <f>VLOOKUP($E68,必要祝福素材!$B$4:$G$6,2)</f>
        <v>25</v>
      </c>
      <c r="J68" s="22">
        <f>VLOOKUP($D68,必要祝福素材!$B$27:$G$29,3)</f>
        <v>22</v>
      </c>
      <c r="K68" s="22">
        <f>VLOOKUP($E68,必要祝福素材!$B$4:$G$6,3)</f>
        <v>10</v>
      </c>
      <c r="L68" s="22">
        <f>IF(M68=0,0,VLOOKUP($D68,必要祝福素材!$B$27:$G$29,4))</f>
        <v>23</v>
      </c>
      <c r="M68" s="22">
        <f>VLOOKUP($E68,必要祝福素材!$B$4:$G$6,4)</f>
        <v>5</v>
      </c>
      <c r="N68" s="22">
        <f>IF(O68=0,0,VLOOKUP($D68,必要祝福素材!$B$27:$G$29,5))</f>
        <v>24</v>
      </c>
      <c r="O68" s="22">
        <f>VLOOKUP($E68,必要祝福素材!$B$4:$G$6,5)</f>
        <v>2</v>
      </c>
      <c r="P68" s="22">
        <f>IF(Q68=0,0,VLOOKUP($D68,必要祝福素材!$B$27:$G$29,6))</f>
        <v>0</v>
      </c>
      <c r="Q68" s="22">
        <f>VLOOKUP($E68,必要祝福素材!$B$4:$G$6,6)</f>
        <v>0</v>
      </c>
    </row>
    <row r="69" spans="1:17" x14ac:dyDescent="0.15">
      <c r="A69" s="25">
        <v>40070</v>
      </c>
      <c r="B69" s="30" t="s">
        <v>87</v>
      </c>
      <c r="C69" s="27">
        <v>248</v>
      </c>
      <c r="D69" s="28">
        <v>1</v>
      </c>
      <c r="E69" s="29">
        <v>4</v>
      </c>
      <c r="G69" s="22">
        <f t="shared" si="1"/>
        <v>40070</v>
      </c>
      <c r="H69" s="22">
        <f>VLOOKUP($D69,必要祝福素材!$B$27:$G$29,2)</f>
        <v>11</v>
      </c>
      <c r="I69" s="22">
        <f>VLOOKUP($E69,必要祝福素材!$B$4:$G$6,2)</f>
        <v>25</v>
      </c>
      <c r="J69" s="22">
        <f>VLOOKUP($D69,必要祝福素材!$B$27:$G$29,3)</f>
        <v>12</v>
      </c>
      <c r="K69" s="22">
        <f>VLOOKUP($E69,必要祝福素材!$B$4:$G$6,3)</f>
        <v>10</v>
      </c>
      <c r="L69" s="22">
        <f>IF(M69=0,0,VLOOKUP($D69,必要祝福素材!$B$27:$G$29,4))</f>
        <v>13</v>
      </c>
      <c r="M69" s="22">
        <f>VLOOKUP($E69,必要祝福素材!$B$4:$G$6,4)</f>
        <v>5</v>
      </c>
      <c r="N69" s="22">
        <f>IF(O69=0,0,VLOOKUP($D69,必要祝福素材!$B$27:$G$29,5))</f>
        <v>14</v>
      </c>
      <c r="O69" s="22">
        <f>VLOOKUP($E69,必要祝福素材!$B$4:$G$6,5)</f>
        <v>2</v>
      </c>
      <c r="P69" s="22">
        <f>IF(Q69=0,0,VLOOKUP($D69,必要祝福素材!$B$27:$G$29,6))</f>
        <v>0</v>
      </c>
      <c r="Q69" s="22">
        <f>VLOOKUP($E69,必要祝福素材!$B$4:$G$6,6)</f>
        <v>0</v>
      </c>
    </row>
    <row r="70" spans="1:17" x14ac:dyDescent="0.15">
      <c r="A70" s="25">
        <v>40080</v>
      </c>
      <c r="B70" s="30" t="s">
        <v>88</v>
      </c>
      <c r="C70" s="27">
        <v>250</v>
      </c>
      <c r="D70" s="28">
        <v>1</v>
      </c>
      <c r="E70" s="29">
        <v>4</v>
      </c>
      <c r="G70" s="22">
        <f t="shared" si="1"/>
        <v>40080</v>
      </c>
      <c r="H70" s="22">
        <f>VLOOKUP($D70,必要祝福素材!$B$27:$G$29,2)</f>
        <v>11</v>
      </c>
      <c r="I70" s="22">
        <f>VLOOKUP($E70,必要祝福素材!$B$4:$G$6,2)</f>
        <v>25</v>
      </c>
      <c r="J70" s="22">
        <f>VLOOKUP($D70,必要祝福素材!$B$27:$G$29,3)</f>
        <v>12</v>
      </c>
      <c r="K70" s="22">
        <f>VLOOKUP($E70,必要祝福素材!$B$4:$G$6,3)</f>
        <v>10</v>
      </c>
      <c r="L70" s="22">
        <f>IF(M70=0,0,VLOOKUP($D70,必要祝福素材!$B$27:$G$29,4))</f>
        <v>13</v>
      </c>
      <c r="M70" s="22">
        <f>VLOOKUP($E70,必要祝福素材!$B$4:$G$6,4)</f>
        <v>5</v>
      </c>
      <c r="N70" s="22">
        <f>IF(O70=0,0,VLOOKUP($D70,必要祝福素材!$B$27:$G$29,5))</f>
        <v>14</v>
      </c>
      <c r="O70" s="22">
        <f>VLOOKUP($E70,必要祝福素材!$B$4:$G$6,5)</f>
        <v>2</v>
      </c>
      <c r="P70" s="22">
        <f>IF(Q70=0,0,VLOOKUP($D70,必要祝福素材!$B$27:$G$29,6))</f>
        <v>0</v>
      </c>
      <c r="Q70" s="22">
        <f>VLOOKUP($E70,必要祝福素材!$B$4:$G$6,6)</f>
        <v>0</v>
      </c>
    </row>
    <row r="71" spans="1:17" x14ac:dyDescent="0.15">
      <c r="A71" s="25">
        <v>40090</v>
      </c>
      <c r="B71" s="30" t="s">
        <v>89</v>
      </c>
      <c r="C71" s="27">
        <v>252</v>
      </c>
      <c r="D71" s="28">
        <v>3</v>
      </c>
      <c r="E71" s="29">
        <v>4</v>
      </c>
      <c r="G71" s="22">
        <f t="shared" si="1"/>
        <v>40090</v>
      </c>
      <c r="H71" s="22">
        <f>VLOOKUP($D71,必要祝福素材!$B$27:$G$29,2)</f>
        <v>31</v>
      </c>
      <c r="I71" s="22">
        <f>VLOOKUP($E71,必要祝福素材!$B$4:$G$6,2)</f>
        <v>25</v>
      </c>
      <c r="J71" s="22">
        <f>VLOOKUP($D71,必要祝福素材!$B$27:$G$29,3)</f>
        <v>32</v>
      </c>
      <c r="K71" s="22">
        <f>VLOOKUP($E71,必要祝福素材!$B$4:$G$6,3)</f>
        <v>10</v>
      </c>
      <c r="L71" s="22">
        <f>IF(M71=0,0,VLOOKUP($D71,必要祝福素材!$B$27:$G$29,4))</f>
        <v>33</v>
      </c>
      <c r="M71" s="22">
        <f>VLOOKUP($E71,必要祝福素材!$B$4:$G$6,4)</f>
        <v>5</v>
      </c>
      <c r="N71" s="22">
        <f>IF(O71=0,0,VLOOKUP($D71,必要祝福素材!$B$27:$G$29,5))</f>
        <v>34</v>
      </c>
      <c r="O71" s="22">
        <f>VLOOKUP($E71,必要祝福素材!$B$4:$G$6,5)</f>
        <v>2</v>
      </c>
      <c r="P71" s="22">
        <f>IF(Q71=0,0,VLOOKUP($D71,必要祝福素材!$B$27:$G$29,6))</f>
        <v>0</v>
      </c>
      <c r="Q71" s="22">
        <f>VLOOKUP($E71,必要祝福素材!$B$4:$G$6,6)</f>
        <v>0</v>
      </c>
    </row>
    <row r="72" spans="1:17" x14ac:dyDescent="0.15">
      <c r="A72" s="25">
        <v>40100</v>
      </c>
      <c r="B72" s="30" t="s">
        <v>90</v>
      </c>
      <c r="C72" s="27">
        <v>254</v>
      </c>
      <c r="D72" s="28">
        <v>2</v>
      </c>
      <c r="E72" s="29">
        <v>4</v>
      </c>
      <c r="G72" s="22">
        <f t="shared" si="1"/>
        <v>40100</v>
      </c>
      <c r="H72" s="22">
        <f>VLOOKUP($D72,必要祝福素材!$B$27:$G$29,2)</f>
        <v>21</v>
      </c>
      <c r="I72" s="22">
        <f>VLOOKUP($E72,必要祝福素材!$B$4:$G$6,2)</f>
        <v>25</v>
      </c>
      <c r="J72" s="22">
        <f>VLOOKUP($D72,必要祝福素材!$B$27:$G$29,3)</f>
        <v>22</v>
      </c>
      <c r="K72" s="22">
        <f>VLOOKUP($E72,必要祝福素材!$B$4:$G$6,3)</f>
        <v>10</v>
      </c>
      <c r="L72" s="22">
        <f>IF(M72=0,0,VLOOKUP($D72,必要祝福素材!$B$27:$G$29,4))</f>
        <v>23</v>
      </c>
      <c r="M72" s="22">
        <f>VLOOKUP($E72,必要祝福素材!$B$4:$G$6,4)</f>
        <v>5</v>
      </c>
      <c r="N72" s="22">
        <f>IF(O72=0,0,VLOOKUP($D72,必要祝福素材!$B$27:$G$29,5))</f>
        <v>24</v>
      </c>
      <c r="O72" s="22">
        <f>VLOOKUP($E72,必要祝福素材!$B$4:$G$6,5)</f>
        <v>2</v>
      </c>
      <c r="P72" s="22">
        <f>IF(Q72=0,0,VLOOKUP($D72,必要祝福素材!$B$27:$G$29,6))</f>
        <v>0</v>
      </c>
      <c r="Q72" s="22">
        <f>VLOOKUP($E72,必要祝福素材!$B$4:$G$6,6)</f>
        <v>0</v>
      </c>
    </row>
    <row r="73" spans="1:17" x14ac:dyDescent="0.15">
      <c r="A73" s="25">
        <v>40110</v>
      </c>
      <c r="B73" s="30" t="s">
        <v>91</v>
      </c>
      <c r="C73" s="27">
        <v>256</v>
      </c>
      <c r="D73" s="28">
        <v>2</v>
      </c>
      <c r="E73" s="29">
        <v>4</v>
      </c>
      <c r="G73" s="22">
        <f t="shared" si="1"/>
        <v>40110</v>
      </c>
      <c r="H73" s="22">
        <f>VLOOKUP($D73,必要祝福素材!$B$27:$G$29,2)</f>
        <v>21</v>
      </c>
      <c r="I73" s="22">
        <f>VLOOKUP($E73,必要祝福素材!$B$4:$G$6,2)</f>
        <v>25</v>
      </c>
      <c r="J73" s="22">
        <f>VLOOKUP($D73,必要祝福素材!$B$27:$G$29,3)</f>
        <v>22</v>
      </c>
      <c r="K73" s="22">
        <f>VLOOKUP($E73,必要祝福素材!$B$4:$G$6,3)</f>
        <v>10</v>
      </c>
      <c r="L73" s="22">
        <f>IF(M73=0,0,VLOOKUP($D73,必要祝福素材!$B$27:$G$29,4))</f>
        <v>23</v>
      </c>
      <c r="M73" s="22">
        <f>VLOOKUP($E73,必要祝福素材!$B$4:$G$6,4)</f>
        <v>5</v>
      </c>
      <c r="N73" s="22">
        <f>IF(O73=0,0,VLOOKUP($D73,必要祝福素材!$B$27:$G$29,5))</f>
        <v>24</v>
      </c>
      <c r="O73" s="22">
        <f>VLOOKUP($E73,必要祝福素材!$B$4:$G$6,5)</f>
        <v>2</v>
      </c>
      <c r="P73" s="22">
        <f>IF(Q73=0,0,VLOOKUP($D73,必要祝福素材!$B$27:$G$29,6))</f>
        <v>0</v>
      </c>
      <c r="Q73" s="22">
        <f>VLOOKUP($E73,必要祝福素材!$B$4:$G$6,6)</f>
        <v>0</v>
      </c>
    </row>
    <row r="74" spans="1:17" x14ac:dyDescent="0.15">
      <c r="A74" s="25">
        <v>40120</v>
      </c>
      <c r="B74" s="30" t="s">
        <v>92</v>
      </c>
      <c r="C74" s="27">
        <v>258</v>
      </c>
      <c r="D74" s="28">
        <v>3</v>
      </c>
      <c r="E74" s="29">
        <v>4</v>
      </c>
      <c r="G74" s="22">
        <f t="shared" si="1"/>
        <v>40120</v>
      </c>
      <c r="H74" s="22">
        <f>VLOOKUP($D74,必要祝福素材!$B$27:$G$29,2)</f>
        <v>31</v>
      </c>
      <c r="I74" s="22">
        <f>VLOOKUP($E74,必要祝福素材!$B$4:$G$6,2)</f>
        <v>25</v>
      </c>
      <c r="J74" s="22">
        <f>VLOOKUP($D74,必要祝福素材!$B$27:$G$29,3)</f>
        <v>32</v>
      </c>
      <c r="K74" s="22">
        <f>VLOOKUP($E74,必要祝福素材!$B$4:$G$6,3)</f>
        <v>10</v>
      </c>
      <c r="L74" s="22">
        <f>IF(M74=0,0,VLOOKUP($D74,必要祝福素材!$B$27:$G$29,4))</f>
        <v>33</v>
      </c>
      <c r="M74" s="22">
        <f>VLOOKUP($E74,必要祝福素材!$B$4:$G$6,4)</f>
        <v>5</v>
      </c>
      <c r="N74" s="22">
        <f>IF(O74=0,0,VLOOKUP($D74,必要祝福素材!$B$27:$G$29,5))</f>
        <v>34</v>
      </c>
      <c r="O74" s="22">
        <f>VLOOKUP($E74,必要祝福素材!$B$4:$G$6,5)</f>
        <v>2</v>
      </c>
      <c r="P74" s="22">
        <f>IF(Q74=0,0,VLOOKUP($D74,必要祝福素材!$B$27:$G$29,6))</f>
        <v>0</v>
      </c>
      <c r="Q74" s="22">
        <f>VLOOKUP($E74,必要祝福素材!$B$4:$G$6,6)</f>
        <v>0</v>
      </c>
    </row>
    <row r="75" spans="1:17" x14ac:dyDescent="0.15">
      <c r="A75" s="25">
        <v>40130</v>
      </c>
      <c r="B75" s="30" t="s">
        <v>93</v>
      </c>
      <c r="C75" s="27">
        <v>260</v>
      </c>
      <c r="D75" s="28">
        <v>1</v>
      </c>
      <c r="E75" s="29">
        <v>4</v>
      </c>
      <c r="G75" s="22">
        <f t="shared" si="1"/>
        <v>40130</v>
      </c>
      <c r="H75" s="22">
        <f>VLOOKUP($D75,必要祝福素材!$B$27:$G$29,2)</f>
        <v>11</v>
      </c>
      <c r="I75" s="22">
        <f>VLOOKUP($E75,必要祝福素材!$B$4:$G$6,2)</f>
        <v>25</v>
      </c>
      <c r="J75" s="22">
        <f>VLOOKUP($D75,必要祝福素材!$B$27:$G$29,3)</f>
        <v>12</v>
      </c>
      <c r="K75" s="22">
        <f>VLOOKUP($E75,必要祝福素材!$B$4:$G$6,3)</f>
        <v>10</v>
      </c>
      <c r="L75" s="22">
        <f>IF(M75=0,0,VLOOKUP($D75,必要祝福素材!$B$27:$G$29,4))</f>
        <v>13</v>
      </c>
      <c r="M75" s="22">
        <f>VLOOKUP($E75,必要祝福素材!$B$4:$G$6,4)</f>
        <v>5</v>
      </c>
      <c r="N75" s="22">
        <f>IF(O75=0,0,VLOOKUP($D75,必要祝福素材!$B$27:$G$29,5))</f>
        <v>14</v>
      </c>
      <c r="O75" s="22">
        <f>VLOOKUP($E75,必要祝福素材!$B$4:$G$6,5)</f>
        <v>2</v>
      </c>
      <c r="P75" s="22">
        <f>IF(Q75=0,0,VLOOKUP($D75,必要祝福素材!$B$27:$G$29,6))</f>
        <v>0</v>
      </c>
      <c r="Q75" s="22">
        <f>VLOOKUP($E75,必要祝福素材!$B$4:$G$6,6)</f>
        <v>0</v>
      </c>
    </row>
    <row r="76" spans="1:17" x14ac:dyDescent="0.15">
      <c r="A76" s="25">
        <v>40140</v>
      </c>
      <c r="B76" s="30" t="s">
        <v>94</v>
      </c>
      <c r="C76" s="27">
        <v>262</v>
      </c>
      <c r="D76" s="28">
        <v>3</v>
      </c>
      <c r="E76" s="29">
        <v>4</v>
      </c>
      <c r="G76" s="22">
        <f t="shared" si="1"/>
        <v>40140</v>
      </c>
      <c r="H76" s="22">
        <f>VLOOKUP($D76,必要祝福素材!$B$27:$G$29,2)</f>
        <v>31</v>
      </c>
      <c r="I76" s="22">
        <f>VLOOKUP($E76,必要祝福素材!$B$4:$G$6,2)</f>
        <v>25</v>
      </c>
      <c r="J76" s="22">
        <f>VLOOKUP($D76,必要祝福素材!$B$27:$G$29,3)</f>
        <v>32</v>
      </c>
      <c r="K76" s="22">
        <f>VLOOKUP($E76,必要祝福素材!$B$4:$G$6,3)</f>
        <v>10</v>
      </c>
      <c r="L76" s="22">
        <f>IF(M76=0,0,VLOOKUP($D76,必要祝福素材!$B$27:$G$29,4))</f>
        <v>33</v>
      </c>
      <c r="M76" s="22">
        <f>VLOOKUP($E76,必要祝福素材!$B$4:$G$6,4)</f>
        <v>5</v>
      </c>
      <c r="N76" s="22">
        <f>IF(O76=0,0,VLOOKUP($D76,必要祝福素材!$B$27:$G$29,5))</f>
        <v>34</v>
      </c>
      <c r="O76" s="22">
        <f>VLOOKUP($E76,必要祝福素材!$B$4:$G$6,5)</f>
        <v>2</v>
      </c>
      <c r="P76" s="22">
        <f>IF(Q76=0,0,VLOOKUP($D76,必要祝福素材!$B$27:$G$29,6))</f>
        <v>0</v>
      </c>
      <c r="Q76" s="22">
        <f>VLOOKUP($E76,必要祝福素材!$B$4:$G$6,6)</f>
        <v>0</v>
      </c>
    </row>
    <row r="77" spans="1:17" x14ac:dyDescent="0.15">
      <c r="A77" s="25">
        <v>40150</v>
      </c>
      <c r="B77" s="30" t="s">
        <v>95</v>
      </c>
      <c r="C77" s="27">
        <v>264</v>
      </c>
      <c r="D77" s="28">
        <v>1</v>
      </c>
      <c r="E77" s="29">
        <v>4</v>
      </c>
      <c r="G77" s="22">
        <f t="shared" si="1"/>
        <v>40150</v>
      </c>
      <c r="H77" s="22">
        <f>VLOOKUP($D77,必要祝福素材!$B$27:$G$29,2)</f>
        <v>11</v>
      </c>
      <c r="I77" s="22">
        <f>VLOOKUP($E77,必要祝福素材!$B$4:$G$6,2)</f>
        <v>25</v>
      </c>
      <c r="J77" s="22">
        <f>VLOOKUP($D77,必要祝福素材!$B$27:$G$29,3)</f>
        <v>12</v>
      </c>
      <c r="K77" s="22">
        <f>VLOOKUP($E77,必要祝福素材!$B$4:$G$6,3)</f>
        <v>10</v>
      </c>
      <c r="L77" s="22">
        <f>IF(M77=0,0,VLOOKUP($D77,必要祝福素材!$B$27:$G$29,4))</f>
        <v>13</v>
      </c>
      <c r="M77" s="22">
        <f>VLOOKUP($E77,必要祝福素材!$B$4:$G$6,4)</f>
        <v>5</v>
      </c>
      <c r="N77" s="22">
        <f>IF(O77=0,0,VLOOKUP($D77,必要祝福素材!$B$27:$G$29,5))</f>
        <v>14</v>
      </c>
      <c r="O77" s="22">
        <f>VLOOKUP($E77,必要祝福素材!$B$4:$G$6,5)</f>
        <v>2</v>
      </c>
      <c r="P77" s="22">
        <f>IF(Q77=0,0,VLOOKUP($D77,必要祝福素材!$B$27:$G$29,6))</f>
        <v>0</v>
      </c>
      <c r="Q77" s="22">
        <f>VLOOKUP($E77,必要祝福素材!$B$4:$G$6,6)</f>
        <v>0</v>
      </c>
    </row>
    <row r="78" spans="1:17" x14ac:dyDescent="0.15">
      <c r="A78" s="25">
        <v>40160</v>
      </c>
      <c r="B78" s="30" t="s">
        <v>96</v>
      </c>
      <c r="C78" s="27">
        <v>266</v>
      </c>
      <c r="D78" s="28">
        <v>1</v>
      </c>
      <c r="E78" s="29">
        <v>4</v>
      </c>
      <c r="G78" s="22">
        <f t="shared" si="1"/>
        <v>40160</v>
      </c>
      <c r="H78" s="22">
        <f>VLOOKUP($D78,必要祝福素材!$B$27:$G$29,2)</f>
        <v>11</v>
      </c>
      <c r="I78" s="22">
        <f>VLOOKUP($E78,必要祝福素材!$B$4:$G$6,2)</f>
        <v>25</v>
      </c>
      <c r="J78" s="22">
        <f>VLOOKUP($D78,必要祝福素材!$B$27:$G$29,3)</f>
        <v>12</v>
      </c>
      <c r="K78" s="22">
        <f>VLOOKUP($E78,必要祝福素材!$B$4:$G$6,3)</f>
        <v>10</v>
      </c>
      <c r="L78" s="22">
        <f>IF(M78=0,0,VLOOKUP($D78,必要祝福素材!$B$27:$G$29,4))</f>
        <v>13</v>
      </c>
      <c r="M78" s="22">
        <f>VLOOKUP($E78,必要祝福素材!$B$4:$G$6,4)</f>
        <v>5</v>
      </c>
      <c r="N78" s="22">
        <f>IF(O78=0,0,VLOOKUP($D78,必要祝福素材!$B$27:$G$29,5))</f>
        <v>14</v>
      </c>
      <c r="O78" s="22">
        <f>VLOOKUP($E78,必要祝福素材!$B$4:$G$6,5)</f>
        <v>2</v>
      </c>
      <c r="P78" s="22">
        <f>IF(Q78=0,0,VLOOKUP($D78,必要祝福素材!$B$27:$G$29,6))</f>
        <v>0</v>
      </c>
      <c r="Q78" s="22">
        <f>VLOOKUP($E78,必要祝福素材!$B$4:$G$6,6)</f>
        <v>0</v>
      </c>
    </row>
    <row r="79" spans="1:17" ht="24" x14ac:dyDescent="0.15">
      <c r="A79" s="25">
        <v>40170</v>
      </c>
      <c r="B79" s="30" t="s">
        <v>97</v>
      </c>
      <c r="C79" s="27">
        <v>268</v>
      </c>
      <c r="D79" s="28">
        <v>1</v>
      </c>
      <c r="E79" s="29">
        <v>4</v>
      </c>
      <c r="G79" s="22">
        <f t="shared" si="1"/>
        <v>40170</v>
      </c>
      <c r="H79" s="22">
        <f>VLOOKUP($D79,必要祝福素材!$B$27:$G$29,2)</f>
        <v>11</v>
      </c>
      <c r="I79" s="22">
        <f>VLOOKUP($E79,必要祝福素材!$B$4:$G$6,2)</f>
        <v>25</v>
      </c>
      <c r="J79" s="22">
        <f>VLOOKUP($D79,必要祝福素材!$B$27:$G$29,3)</f>
        <v>12</v>
      </c>
      <c r="K79" s="22">
        <f>VLOOKUP($E79,必要祝福素材!$B$4:$G$6,3)</f>
        <v>10</v>
      </c>
      <c r="L79" s="22">
        <f>IF(M79=0,0,VLOOKUP($D79,必要祝福素材!$B$27:$G$29,4))</f>
        <v>13</v>
      </c>
      <c r="M79" s="22">
        <f>VLOOKUP($E79,必要祝福素材!$B$4:$G$6,4)</f>
        <v>5</v>
      </c>
      <c r="N79" s="22">
        <f>IF(O79=0,0,VLOOKUP($D79,必要祝福素材!$B$27:$G$29,5))</f>
        <v>14</v>
      </c>
      <c r="O79" s="22">
        <f>VLOOKUP($E79,必要祝福素材!$B$4:$G$6,5)</f>
        <v>2</v>
      </c>
      <c r="P79" s="22">
        <f>IF(Q79=0,0,VLOOKUP($D79,必要祝福素材!$B$27:$G$29,6))</f>
        <v>0</v>
      </c>
      <c r="Q79" s="22">
        <f>VLOOKUP($E79,必要祝福素材!$B$4:$G$6,6)</f>
        <v>0</v>
      </c>
    </row>
    <row r="80" spans="1:17" x14ac:dyDescent="0.15">
      <c r="A80" s="25">
        <v>40180</v>
      </c>
      <c r="B80" s="30" t="s">
        <v>98</v>
      </c>
      <c r="C80" s="27">
        <v>270</v>
      </c>
      <c r="D80" s="28">
        <v>3</v>
      </c>
      <c r="E80" s="29">
        <v>4</v>
      </c>
      <c r="G80" s="22">
        <f t="shared" si="1"/>
        <v>40180</v>
      </c>
      <c r="H80" s="22">
        <f>VLOOKUP($D80,必要祝福素材!$B$27:$G$29,2)</f>
        <v>31</v>
      </c>
      <c r="I80" s="22">
        <f>VLOOKUP($E80,必要祝福素材!$B$4:$G$6,2)</f>
        <v>25</v>
      </c>
      <c r="J80" s="22">
        <f>VLOOKUP($D80,必要祝福素材!$B$27:$G$29,3)</f>
        <v>32</v>
      </c>
      <c r="K80" s="22">
        <f>VLOOKUP($E80,必要祝福素材!$B$4:$G$6,3)</f>
        <v>10</v>
      </c>
      <c r="L80" s="22">
        <f>IF(M80=0,0,VLOOKUP($D80,必要祝福素材!$B$27:$G$29,4))</f>
        <v>33</v>
      </c>
      <c r="M80" s="22">
        <f>VLOOKUP($E80,必要祝福素材!$B$4:$G$6,4)</f>
        <v>5</v>
      </c>
      <c r="N80" s="22">
        <f>IF(O80=0,0,VLOOKUP($D80,必要祝福素材!$B$27:$G$29,5))</f>
        <v>34</v>
      </c>
      <c r="O80" s="22">
        <f>VLOOKUP($E80,必要祝福素材!$B$4:$G$6,5)</f>
        <v>2</v>
      </c>
      <c r="P80" s="22">
        <f>IF(Q80=0,0,VLOOKUP($D80,必要祝福素材!$B$27:$G$29,6))</f>
        <v>0</v>
      </c>
      <c r="Q80" s="22">
        <f>VLOOKUP($E80,必要祝福素材!$B$4:$G$6,6)</f>
        <v>0</v>
      </c>
    </row>
    <row r="81" spans="1:17" ht="24" x14ac:dyDescent="0.15">
      <c r="A81" s="25">
        <v>40190</v>
      </c>
      <c r="B81" s="30" t="s">
        <v>99</v>
      </c>
      <c r="C81" s="27">
        <v>272</v>
      </c>
      <c r="D81" s="28">
        <v>3</v>
      </c>
      <c r="E81" s="29">
        <v>4</v>
      </c>
      <c r="G81" s="22">
        <f t="shared" si="1"/>
        <v>40190</v>
      </c>
      <c r="H81" s="22">
        <f>VLOOKUP($D81,必要祝福素材!$B$27:$G$29,2)</f>
        <v>31</v>
      </c>
      <c r="I81" s="22">
        <f>VLOOKUP($E81,必要祝福素材!$B$4:$G$6,2)</f>
        <v>25</v>
      </c>
      <c r="J81" s="22">
        <f>VLOOKUP($D81,必要祝福素材!$B$27:$G$29,3)</f>
        <v>32</v>
      </c>
      <c r="K81" s="22">
        <f>VLOOKUP($E81,必要祝福素材!$B$4:$G$6,3)</f>
        <v>10</v>
      </c>
      <c r="L81" s="22">
        <f>IF(M81=0,0,VLOOKUP($D81,必要祝福素材!$B$27:$G$29,4))</f>
        <v>33</v>
      </c>
      <c r="M81" s="22">
        <f>VLOOKUP($E81,必要祝福素材!$B$4:$G$6,4)</f>
        <v>5</v>
      </c>
      <c r="N81" s="22">
        <f>IF(O81=0,0,VLOOKUP($D81,必要祝福素材!$B$27:$G$29,5))</f>
        <v>34</v>
      </c>
      <c r="O81" s="22">
        <f>VLOOKUP($E81,必要祝福素材!$B$4:$G$6,5)</f>
        <v>2</v>
      </c>
      <c r="P81" s="22">
        <f>IF(Q81=0,0,VLOOKUP($D81,必要祝福素材!$B$27:$G$29,6))</f>
        <v>0</v>
      </c>
      <c r="Q81" s="22">
        <f>VLOOKUP($E81,必要祝福素材!$B$4:$G$6,6)</f>
        <v>0</v>
      </c>
    </row>
    <row r="82" spans="1:17" x14ac:dyDescent="0.15">
      <c r="A82" s="25">
        <v>40200</v>
      </c>
      <c r="B82" s="30" t="s">
        <v>100</v>
      </c>
      <c r="C82" s="27">
        <v>274</v>
      </c>
      <c r="D82" s="28">
        <v>2</v>
      </c>
      <c r="E82" s="29">
        <v>4</v>
      </c>
      <c r="G82" s="22">
        <f t="shared" si="1"/>
        <v>40200</v>
      </c>
      <c r="H82" s="22">
        <f>VLOOKUP($D82,必要祝福素材!$B$27:$G$29,2)</f>
        <v>21</v>
      </c>
      <c r="I82" s="22">
        <f>VLOOKUP($E82,必要祝福素材!$B$4:$G$6,2)</f>
        <v>25</v>
      </c>
      <c r="J82" s="22">
        <f>VLOOKUP($D82,必要祝福素材!$B$27:$G$29,3)</f>
        <v>22</v>
      </c>
      <c r="K82" s="22">
        <f>VLOOKUP($E82,必要祝福素材!$B$4:$G$6,3)</f>
        <v>10</v>
      </c>
      <c r="L82" s="22">
        <f>IF(M82=0,0,VLOOKUP($D82,必要祝福素材!$B$27:$G$29,4))</f>
        <v>23</v>
      </c>
      <c r="M82" s="22">
        <f>VLOOKUP($E82,必要祝福素材!$B$4:$G$6,4)</f>
        <v>5</v>
      </c>
      <c r="N82" s="22">
        <f>IF(O82=0,0,VLOOKUP($D82,必要祝福素材!$B$27:$G$29,5))</f>
        <v>24</v>
      </c>
      <c r="O82" s="22">
        <f>VLOOKUP($E82,必要祝福素材!$B$4:$G$6,5)</f>
        <v>2</v>
      </c>
      <c r="P82" s="22">
        <f>IF(Q82=0,0,VLOOKUP($D82,必要祝福素材!$B$27:$G$29,6))</f>
        <v>0</v>
      </c>
      <c r="Q82" s="22">
        <f>VLOOKUP($E82,必要祝福素材!$B$4:$G$6,6)</f>
        <v>0</v>
      </c>
    </row>
    <row r="83" spans="1:17" x14ac:dyDescent="0.15">
      <c r="A83" s="25">
        <v>40210</v>
      </c>
      <c r="B83" s="30" t="s">
        <v>101</v>
      </c>
      <c r="C83" s="27">
        <v>276</v>
      </c>
      <c r="D83" s="28">
        <v>3</v>
      </c>
      <c r="E83" s="29">
        <v>4</v>
      </c>
      <c r="G83" s="22">
        <f t="shared" si="1"/>
        <v>40210</v>
      </c>
      <c r="H83" s="22">
        <f>VLOOKUP($D83,必要祝福素材!$B$27:$G$29,2)</f>
        <v>31</v>
      </c>
      <c r="I83" s="22">
        <f>VLOOKUP($E83,必要祝福素材!$B$4:$G$6,2)</f>
        <v>25</v>
      </c>
      <c r="J83" s="22">
        <f>VLOOKUP($D83,必要祝福素材!$B$27:$G$29,3)</f>
        <v>32</v>
      </c>
      <c r="K83" s="22">
        <f>VLOOKUP($E83,必要祝福素材!$B$4:$G$6,3)</f>
        <v>10</v>
      </c>
      <c r="L83" s="22">
        <f>IF(M83=0,0,VLOOKUP($D83,必要祝福素材!$B$27:$G$29,4))</f>
        <v>33</v>
      </c>
      <c r="M83" s="22">
        <f>VLOOKUP($E83,必要祝福素材!$B$4:$G$6,4)</f>
        <v>5</v>
      </c>
      <c r="N83" s="22">
        <f>IF(O83=0,0,VLOOKUP($D83,必要祝福素材!$B$27:$G$29,5))</f>
        <v>34</v>
      </c>
      <c r="O83" s="22">
        <f>VLOOKUP($E83,必要祝福素材!$B$4:$G$6,5)</f>
        <v>2</v>
      </c>
      <c r="P83" s="22">
        <f>IF(Q83=0,0,VLOOKUP($D83,必要祝福素材!$B$27:$G$29,6))</f>
        <v>0</v>
      </c>
      <c r="Q83" s="22">
        <f>VLOOKUP($E83,必要祝福素材!$B$4:$G$6,6)</f>
        <v>0</v>
      </c>
    </row>
    <row r="84" spans="1:17" ht="24" x14ac:dyDescent="0.15">
      <c r="A84" s="25">
        <v>40220</v>
      </c>
      <c r="B84" s="30" t="s">
        <v>102</v>
      </c>
      <c r="C84" s="27">
        <v>278</v>
      </c>
      <c r="D84" s="28">
        <v>3</v>
      </c>
      <c r="E84" s="29">
        <v>4</v>
      </c>
      <c r="G84" s="22">
        <f t="shared" si="1"/>
        <v>40220</v>
      </c>
      <c r="H84" s="22">
        <f>VLOOKUP($D84,必要祝福素材!$B$27:$G$29,2)</f>
        <v>31</v>
      </c>
      <c r="I84" s="22">
        <f>VLOOKUP($E84,必要祝福素材!$B$4:$G$6,2)</f>
        <v>25</v>
      </c>
      <c r="J84" s="22">
        <f>VLOOKUP($D84,必要祝福素材!$B$27:$G$29,3)</f>
        <v>32</v>
      </c>
      <c r="K84" s="22">
        <f>VLOOKUP($E84,必要祝福素材!$B$4:$G$6,3)</f>
        <v>10</v>
      </c>
      <c r="L84" s="22">
        <f>IF(M84=0,0,VLOOKUP($D84,必要祝福素材!$B$27:$G$29,4))</f>
        <v>33</v>
      </c>
      <c r="M84" s="22">
        <f>VLOOKUP($E84,必要祝福素材!$B$4:$G$6,4)</f>
        <v>5</v>
      </c>
      <c r="N84" s="22">
        <f>IF(O84=0,0,VLOOKUP($D84,必要祝福素材!$B$27:$G$29,5))</f>
        <v>34</v>
      </c>
      <c r="O84" s="22">
        <f>VLOOKUP($E84,必要祝福素材!$B$4:$G$6,5)</f>
        <v>2</v>
      </c>
      <c r="P84" s="22">
        <f>IF(Q84=0,0,VLOOKUP($D84,必要祝福素材!$B$27:$G$29,6))</f>
        <v>0</v>
      </c>
      <c r="Q84" s="22">
        <f>VLOOKUP($E84,必要祝福素材!$B$4:$G$6,6)</f>
        <v>0</v>
      </c>
    </row>
    <row r="85" spans="1:17" x14ac:dyDescent="0.15">
      <c r="A85" s="25">
        <v>40230</v>
      </c>
      <c r="B85" s="30" t="s">
        <v>103</v>
      </c>
      <c r="C85" s="27">
        <v>280</v>
      </c>
      <c r="D85" s="28">
        <v>2</v>
      </c>
      <c r="E85" s="29">
        <v>4</v>
      </c>
      <c r="G85" s="22">
        <f t="shared" si="1"/>
        <v>40230</v>
      </c>
      <c r="H85" s="22">
        <f>VLOOKUP($D85,必要祝福素材!$B$27:$G$29,2)</f>
        <v>21</v>
      </c>
      <c r="I85" s="22">
        <f>VLOOKUP($E85,必要祝福素材!$B$4:$G$6,2)</f>
        <v>25</v>
      </c>
      <c r="J85" s="22">
        <f>VLOOKUP($D85,必要祝福素材!$B$27:$G$29,3)</f>
        <v>22</v>
      </c>
      <c r="K85" s="22">
        <f>VLOOKUP($E85,必要祝福素材!$B$4:$G$6,3)</f>
        <v>10</v>
      </c>
      <c r="L85" s="22">
        <f>IF(M85=0,0,VLOOKUP($D85,必要祝福素材!$B$27:$G$29,4))</f>
        <v>23</v>
      </c>
      <c r="M85" s="22">
        <f>VLOOKUP($E85,必要祝福素材!$B$4:$G$6,4)</f>
        <v>5</v>
      </c>
      <c r="N85" s="22">
        <f>IF(O85=0,0,VLOOKUP($D85,必要祝福素材!$B$27:$G$29,5))</f>
        <v>24</v>
      </c>
      <c r="O85" s="22">
        <f>VLOOKUP($E85,必要祝福素材!$B$4:$G$6,5)</f>
        <v>2</v>
      </c>
      <c r="P85" s="22">
        <f>IF(Q85=0,0,VLOOKUP($D85,必要祝福素材!$B$27:$G$29,6))</f>
        <v>0</v>
      </c>
      <c r="Q85" s="22">
        <f>VLOOKUP($E85,必要祝福素材!$B$4:$G$6,6)</f>
        <v>0</v>
      </c>
    </row>
    <row r="86" spans="1:17" x14ac:dyDescent="0.15">
      <c r="A86" s="25">
        <v>40240</v>
      </c>
      <c r="B86" s="30" t="s">
        <v>104</v>
      </c>
      <c r="C86" s="27">
        <v>282</v>
      </c>
      <c r="D86" s="28">
        <v>2</v>
      </c>
      <c r="E86" s="29">
        <v>4</v>
      </c>
      <c r="G86" s="22">
        <f t="shared" si="1"/>
        <v>40240</v>
      </c>
      <c r="H86" s="22">
        <f>VLOOKUP($D86,必要祝福素材!$B$27:$G$29,2)</f>
        <v>21</v>
      </c>
      <c r="I86" s="22">
        <f>VLOOKUP($E86,必要祝福素材!$B$4:$G$6,2)</f>
        <v>25</v>
      </c>
      <c r="J86" s="22">
        <f>VLOOKUP($D86,必要祝福素材!$B$27:$G$29,3)</f>
        <v>22</v>
      </c>
      <c r="K86" s="22">
        <f>VLOOKUP($E86,必要祝福素材!$B$4:$G$6,3)</f>
        <v>10</v>
      </c>
      <c r="L86" s="22">
        <f>IF(M86=0,0,VLOOKUP($D86,必要祝福素材!$B$27:$G$29,4))</f>
        <v>23</v>
      </c>
      <c r="M86" s="22">
        <f>VLOOKUP($E86,必要祝福素材!$B$4:$G$6,4)</f>
        <v>5</v>
      </c>
      <c r="N86" s="22">
        <f>IF(O86=0,0,VLOOKUP($D86,必要祝福素材!$B$27:$G$29,5))</f>
        <v>24</v>
      </c>
      <c r="O86" s="22">
        <f>VLOOKUP($E86,必要祝福素材!$B$4:$G$6,5)</f>
        <v>2</v>
      </c>
      <c r="P86" s="22">
        <f>IF(Q86=0,0,VLOOKUP($D86,必要祝福素材!$B$27:$G$29,6))</f>
        <v>0</v>
      </c>
      <c r="Q86" s="22">
        <f>VLOOKUP($E86,必要祝福素材!$B$4:$G$6,6)</f>
        <v>0</v>
      </c>
    </row>
    <row r="87" spans="1:17" x14ac:dyDescent="0.15">
      <c r="A87" s="25">
        <v>40250</v>
      </c>
      <c r="B87" s="30" t="s">
        <v>105</v>
      </c>
      <c r="C87" s="27">
        <v>284</v>
      </c>
      <c r="D87" s="28">
        <v>1</v>
      </c>
      <c r="E87" s="29">
        <v>4</v>
      </c>
      <c r="G87" s="22">
        <f t="shared" si="1"/>
        <v>40250</v>
      </c>
      <c r="H87" s="22">
        <f>VLOOKUP($D87,必要祝福素材!$B$27:$G$29,2)</f>
        <v>11</v>
      </c>
      <c r="I87" s="22">
        <f>VLOOKUP($E87,必要祝福素材!$B$4:$G$6,2)</f>
        <v>25</v>
      </c>
      <c r="J87" s="22">
        <f>VLOOKUP($D87,必要祝福素材!$B$27:$G$29,3)</f>
        <v>12</v>
      </c>
      <c r="K87" s="22">
        <f>VLOOKUP($E87,必要祝福素材!$B$4:$G$6,3)</f>
        <v>10</v>
      </c>
      <c r="L87" s="22">
        <f>IF(M87=0,0,VLOOKUP($D87,必要祝福素材!$B$27:$G$29,4))</f>
        <v>13</v>
      </c>
      <c r="M87" s="22">
        <f>VLOOKUP($E87,必要祝福素材!$B$4:$G$6,4)</f>
        <v>5</v>
      </c>
      <c r="N87" s="22">
        <f>IF(O87=0,0,VLOOKUP($D87,必要祝福素材!$B$27:$G$29,5))</f>
        <v>14</v>
      </c>
      <c r="O87" s="22">
        <f>VLOOKUP($E87,必要祝福素材!$B$4:$G$6,5)</f>
        <v>2</v>
      </c>
      <c r="P87" s="22">
        <f>IF(Q87=0,0,VLOOKUP($D87,必要祝福素材!$B$27:$G$29,6))</f>
        <v>0</v>
      </c>
      <c r="Q87" s="22">
        <f>VLOOKUP($E87,必要祝福素材!$B$4:$G$6,6)</f>
        <v>0</v>
      </c>
    </row>
    <row r="88" spans="1:17" x14ac:dyDescent="0.15">
      <c r="A88" s="25">
        <v>40260</v>
      </c>
      <c r="B88" s="30" t="s">
        <v>106</v>
      </c>
      <c r="C88" s="27">
        <v>286</v>
      </c>
      <c r="D88" s="28">
        <v>3</v>
      </c>
      <c r="E88" s="29">
        <v>4</v>
      </c>
      <c r="G88" s="22">
        <f t="shared" si="1"/>
        <v>40260</v>
      </c>
      <c r="H88" s="22">
        <f>VLOOKUP($D88,必要祝福素材!$B$27:$G$29,2)</f>
        <v>31</v>
      </c>
      <c r="I88" s="22">
        <f>VLOOKUP($E88,必要祝福素材!$B$4:$G$6,2)</f>
        <v>25</v>
      </c>
      <c r="J88" s="22">
        <f>VLOOKUP($D88,必要祝福素材!$B$27:$G$29,3)</f>
        <v>32</v>
      </c>
      <c r="K88" s="22">
        <f>VLOOKUP($E88,必要祝福素材!$B$4:$G$6,3)</f>
        <v>10</v>
      </c>
      <c r="L88" s="22">
        <f>IF(M88=0,0,VLOOKUP($D88,必要祝福素材!$B$27:$G$29,4))</f>
        <v>33</v>
      </c>
      <c r="M88" s="22">
        <f>VLOOKUP($E88,必要祝福素材!$B$4:$G$6,4)</f>
        <v>5</v>
      </c>
      <c r="N88" s="22">
        <f>IF(O88=0,0,VLOOKUP($D88,必要祝福素材!$B$27:$G$29,5))</f>
        <v>34</v>
      </c>
      <c r="O88" s="22">
        <f>VLOOKUP($E88,必要祝福素材!$B$4:$G$6,5)</f>
        <v>2</v>
      </c>
      <c r="P88" s="22">
        <f>IF(Q88=0,0,VLOOKUP($D88,必要祝福素材!$B$27:$G$29,6))</f>
        <v>0</v>
      </c>
      <c r="Q88" s="22">
        <f>VLOOKUP($E88,必要祝福素材!$B$4:$G$6,6)</f>
        <v>0</v>
      </c>
    </row>
    <row r="89" spans="1:17" x14ac:dyDescent="0.15">
      <c r="A89" s="25">
        <v>40270</v>
      </c>
      <c r="B89" s="30" t="s">
        <v>107</v>
      </c>
      <c r="C89" s="27">
        <v>288</v>
      </c>
      <c r="D89" s="28">
        <v>3</v>
      </c>
      <c r="E89" s="29">
        <v>4</v>
      </c>
      <c r="G89" s="22">
        <f t="shared" si="1"/>
        <v>40270</v>
      </c>
      <c r="H89" s="22">
        <f>VLOOKUP($D89,必要祝福素材!$B$27:$G$29,2)</f>
        <v>31</v>
      </c>
      <c r="I89" s="22">
        <f>VLOOKUP($E89,必要祝福素材!$B$4:$G$6,2)</f>
        <v>25</v>
      </c>
      <c r="J89" s="22">
        <f>VLOOKUP($D89,必要祝福素材!$B$27:$G$29,3)</f>
        <v>32</v>
      </c>
      <c r="K89" s="22">
        <f>VLOOKUP($E89,必要祝福素材!$B$4:$G$6,3)</f>
        <v>10</v>
      </c>
      <c r="L89" s="22">
        <f>IF(M89=0,0,VLOOKUP($D89,必要祝福素材!$B$27:$G$29,4))</f>
        <v>33</v>
      </c>
      <c r="M89" s="22">
        <f>VLOOKUP($E89,必要祝福素材!$B$4:$G$6,4)</f>
        <v>5</v>
      </c>
      <c r="N89" s="22">
        <f>IF(O89=0,0,VLOOKUP($D89,必要祝福素材!$B$27:$G$29,5))</f>
        <v>34</v>
      </c>
      <c r="O89" s="22">
        <f>VLOOKUP($E89,必要祝福素材!$B$4:$G$6,5)</f>
        <v>2</v>
      </c>
      <c r="P89" s="22">
        <f>IF(Q89=0,0,VLOOKUP($D89,必要祝福素材!$B$27:$G$29,6))</f>
        <v>0</v>
      </c>
      <c r="Q89" s="22">
        <f>VLOOKUP($E89,必要祝福素材!$B$4:$G$6,6)</f>
        <v>0</v>
      </c>
    </row>
    <row r="90" spans="1:17" x14ac:dyDescent="0.15">
      <c r="A90" s="25">
        <v>40280</v>
      </c>
      <c r="B90" s="30" t="s">
        <v>108</v>
      </c>
      <c r="C90" s="27">
        <v>290</v>
      </c>
      <c r="D90" s="28">
        <v>2</v>
      </c>
      <c r="E90" s="29">
        <v>4</v>
      </c>
      <c r="G90" s="22">
        <f t="shared" si="1"/>
        <v>40280</v>
      </c>
      <c r="H90" s="22">
        <f>VLOOKUP($D90,必要祝福素材!$B$27:$G$29,2)</f>
        <v>21</v>
      </c>
      <c r="I90" s="22">
        <f>VLOOKUP($E90,必要祝福素材!$B$4:$G$6,2)</f>
        <v>25</v>
      </c>
      <c r="J90" s="22">
        <f>VLOOKUP($D90,必要祝福素材!$B$27:$G$29,3)</f>
        <v>22</v>
      </c>
      <c r="K90" s="22">
        <f>VLOOKUP($E90,必要祝福素材!$B$4:$G$6,3)</f>
        <v>10</v>
      </c>
      <c r="L90" s="22">
        <f>IF(M90=0,0,VLOOKUP($D90,必要祝福素材!$B$27:$G$29,4))</f>
        <v>23</v>
      </c>
      <c r="M90" s="22">
        <f>VLOOKUP($E90,必要祝福素材!$B$4:$G$6,4)</f>
        <v>5</v>
      </c>
      <c r="N90" s="22">
        <f>IF(O90=0,0,VLOOKUP($D90,必要祝福素材!$B$27:$G$29,5))</f>
        <v>24</v>
      </c>
      <c r="O90" s="22">
        <f>VLOOKUP($E90,必要祝福素材!$B$4:$G$6,5)</f>
        <v>2</v>
      </c>
      <c r="P90" s="22">
        <f>IF(Q90=0,0,VLOOKUP($D90,必要祝福素材!$B$27:$G$29,6))</f>
        <v>0</v>
      </c>
      <c r="Q90" s="22">
        <f>VLOOKUP($E90,必要祝福素材!$B$4:$G$6,6)</f>
        <v>0</v>
      </c>
    </row>
    <row r="91" spans="1:17" x14ac:dyDescent="0.15">
      <c r="A91" s="25">
        <v>40290</v>
      </c>
      <c r="B91" s="30" t="s">
        <v>109</v>
      </c>
      <c r="C91" s="27">
        <v>292</v>
      </c>
      <c r="D91" s="28">
        <v>1</v>
      </c>
      <c r="E91" s="29">
        <v>4</v>
      </c>
      <c r="G91" s="22">
        <f t="shared" si="1"/>
        <v>40290</v>
      </c>
      <c r="H91" s="22">
        <f>VLOOKUP($D91,必要祝福素材!$B$27:$G$29,2)</f>
        <v>11</v>
      </c>
      <c r="I91" s="22">
        <f>VLOOKUP($E91,必要祝福素材!$B$4:$G$6,2)</f>
        <v>25</v>
      </c>
      <c r="J91" s="22">
        <f>VLOOKUP($D91,必要祝福素材!$B$27:$G$29,3)</f>
        <v>12</v>
      </c>
      <c r="K91" s="22">
        <f>VLOOKUP($E91,必要祝福素材!$B$4:$G$6,3)</f>
        <v>10</v>
      </c>
      <c r="L91" s="22">
        <f>IF(M91=0,0,VLOOKUP($D91,必要祝福素材!$B$27:$G$29,4))</f>
        <v>13</v>
      </c>
      <c r="M91" s="22">
        <f>VLOOKUP($E91,必要祝福素材!$B$4:$G$6,4)</f>
        <v>5</v>
      </c>
      <c r="N91" s="22">
        <f>IF(O91=0,0,VLOOKUP($D91,必要祝福素材!$B$27:$G$29,5))</f>
        <v>14</v>
      </c>
      <c r="O91" s="22">
        <f>VLOOKUP($E91,必要祝福素材!$B$4:$G$6,5)</f>
        <v>2</v>
      </c>
      <c r="P91" s="22">
        <f>IF(Q91=0,0,VLOOKUP($D91,必要祝福素材!$B$27:$G$29,6))</f>
        <v>0</v>
      </c>
      <c r="Q91" s="22">
        <f>VLOOKUP($E91,必要祝福素材!$B$4:$G$6,6)</f>
        <v>0</v>
      </c>
    </row>
    <row r="92" spans="1:17" x14ac:dyDescent="0.15">
      <c r="A92" s="25">
        <v>40300</v>
      </c>
      <c r="B92" s="30" t="s">
        <v>110</v>
      </c>
      <c r="C92" s="27">
        <v>294</v>
      </c>
      <c r="D92" s="28">
        <v>2</v>
      </c>
      <c r="E92" s="29">
        <v>4</v>
      </c>
      <c r="G92" s="22">
        <f t="shared" si="1"/>
        <v>40300</v>
      </c>
      <c r="H92" s="22">
        <f>VLOOKUP($D92,必要祝福素材!$B$27:$G$29,2)</f>
        <v>21</v>
      </c>
      <c r="I92" s="22">
        <f>VLOOKUP($E92,必要祝福素材!$B$4:$G$6,2)</f>
        <v>25</v>
      </c>
      <c r="J92" s="22">
        <f>VLOOKUP($D92,必要祝福素材!$B$27:$G$29,3)</f>
        <v>22</v>
      </c>
      <c r="K92" s="22">
        <f>VLOOKUP($E92,必要祝福素材!$B$4:$G$6,3)</f>
        <v>10</v>
      </c>
      <c r="L92" s="22">
        <f>IF(M92=0,0,VLOOKUP($D92,必要祝福素材!$B$27:$G$29,4))</f>
        <v>23</v>
      </c>
      <c r="M92" s="22">
        <f>VLOOKUP($E92,必要祝福素材!$B$4:$G$6,4)</f>
        <v>5</v>
      </c>
      <c r="N92" s="22">
        <f>IF(O92=0,0,VLOOKUP($D92,必要祝福素材!$B$27:$G$29,5))</f>
        <v>24</v>
      </c>
      <c r="O92" s="22">
        <f>VLOOKUP($E92,必要祝福素材!$B$4:$G$6,5)</f>
        <v>2</v>
      </c>
      <c r="P92" s="22">
        <f>IF(Q92=0,0,VLOOKUP($D92,必要祝福素材!$B$27:$G$29,6))</f>
        <v>0</v>
      </c>
      <c r="Q92" s="22">
        <f>VLOOKUP($E92,必要祝福素材!$B$4:$G$6,6)</f>
        <v>0</v>
      </c>
    </row>
    <row r="93" spans="1:17" x14ac:dyDescent="0.15">
      <c r="A93" s="25">
        <v>40310</v>
      </c>
      <c r="B93" s="30" t="s">
        <v>111</v>
      </c>
      <c r="C93" s="27">
        <v>296</v>
      </c>
      <c r="D93" s="28">
        <v>3</v>
      </c>
      <c r="E93" s="29">
        <v>4</v>
      </c>
      <c r="G93" s="22">
        <f t="shared" si="1"/>
        <v>40310</v>
      </c>
      <c r="H93" s="22">
        <f>VLOOKUP($D93,必要祝福素材!$B$27:$G$29,2)</f>
        <v>31</v>
      </c>
      <c r="I93" s="22">
        <f>VLOOKUP($E93,必要祝福素材!$B$4:$G$6,2)</f>
        <v>25</v>
      </c>
      <c r="J93" s="22">
        <f>VLOOKUP($D93,必要祝福素材!$B$27:$G$29,3)</f>
        <v>32</v>
      </c>
      <c r="K93" s="22">
        <f>VLOOKUP($E93,必要祝福素材!$B$4:$G$6,3)</f>
        <v>10</v>
      </c>
      <c r="L93" s="22">
        <f>IF(M93=0,0,VLOOKUP($D93,必要祝福素材!$B$27:$G$29,4))</f>
        <v>33</v>
      </c>
      <c r="M93" s="22">
        <f>VLOOKUP($E93,必要祝福素材!$B$4:$G$6,4)</f>
        <v>5</v>
      </c>
      <c r="N93" s="22">
        <f>IF(O93=0,0,VLOOKUP($D93,必要祝福素材!$B$27:$G$29,5))</f>
        <v>34</v>
      </c>
      <c r="O93" s="22">
        <f>VLOOKUP($E93,必要祝福素材!$B$4:$G$6,5)</f>
        <v>2</v>
      </c>
      <c r="P93" s="22">
        <f>IF(Q93=0,0,VLOOKUP($D93,必要祝福素材!$B$27:$G$29,6))</f>
        <v>0</v>
      </c>
      <c r="Q93" s="22">
        <f>VLOOKUP($E93,必要祝福素材!$B$4:$G$6,6)</f>
        <v>0</v>
      </c>
    </row>
    <row r="94" spans="1:17" x14ac:dyDescent="0.15">
      <c r="A94" s="25">
        <v>40320</v>
      </c>
      <c r="B94" s="33" t="s">
        <v>112</v>
      </c>
      <c r="C94" s="27">
        <v>298</v>
      </c>
      <c r="D94" s="28">
        <v>3</v>
      </c>
      <c r="E94" s="29">
        <v>4</v>
      </c>
      <c r="G94" s="22">
        <f t="shared" si="1"/>
        <v>40320</v>
      </c>
      <c r="H94" s="22">
        <f>VLOOKUP($D94,必要祝福素材!$B$27:$G$29,2)</f>
        <v>31</v>
      </c>
      <c r="I94" s="22">
        <f>VLOOKUP($E94,必要祝福素材!$B$4:$G$6,2)</f>
        <v>25</v>
      </c>
      <c r="J94" s="22">
        <f>VLOOKUP($D94,必要祝福素材!$B$27:$G$29,3)</f>
        <v>32</v>
      </c>
      <c r="K94" s="22">
        <f>VLOOKUP($E94,必要祝福素材!$B$4:$G$6,3)</f>
        <v>10</v>
      </c>
      <c r="L94" s="22">
        <f>IF(M94=0,0,VLOOKUP($D94,必要祝福素材!$B$27:$G$29,4))</f>
        <v>33</v>
      </c>
      <c r="M94" s="22">
        <f>VLOOKUP($E94,必要祝福素材!$B$4:$G$6,4)</f>
        <v>5</v>
      </c>
      <c r="N94" s="22">
        <f>IF(O94=0,0,VLOOKUP($D94,必要祝福素材!$B$27:$G$29,5))</f>
        <v>34</v>
      </c>
      <c r="O94" s="22">
        <f>VLOOKUP($E94,必要祝福素材!$B$4:$G$6,5)</f>
        <v>2</v>
      </c>
      <c r="P94" s="22">
        <f>IF(Q94=0,0,VLOOKUP($D94,必要祝福素材!$B$27:$G$29,6))</f>
        <v>0</v>
      </c>
      <c r="Q94" s="22">
        <f>VLOOKUP($E94,必要祝福素材!$B$4:$G$6,6)</f>
        <v>0</v>
      </c>
    </row>
    <row r="95" spans="1:17" x14ac:dyDescent="0.15">
      <c r="A95" s="25">
        <v>40330</v>
      </c>
      <c r="B95" s="33" t="s">
        <v>113</v>
      </c>
      <c r="C95" s="27">
        <v>300</v>
      </c>
      <c r="D95" s="28">
        <v>1</v>
      </c>
      <c r="E95" s="29">
        <v>4</v>
      </c>
      <c r="G95" s="22">
        <f t="shared" si="1"/>
        <v>40330</v>
      </c>
      <c r="H95" s="22">
        <f>VLOOKUP($D95,必要祝福素材!$B$27:$G$29,2)</f>
        <v>11</v>
      </c>
      <c r="I95" s="22">
        <f>VLOOKUP($E95,必要祝福素材!$B$4:$G$6,2)</f>
        <v>25</v>
      </c>
      <c r="J95" s="22">
        <f>VLOOKUP($D95,必要祝福素材!$B$27:$G$29,3)</f>
        <v>12</v>
      </c>
      <c r="K95" s="22">
        <f>VLOOKUP($E95,必要祝福素材!$B$4:$G$6,3)</f>
        <v>10</v>
      </c>
      <c r="L95" s="22">
        <f>IF(M95=0,0,VLOOKUP($D95,必要祝福素材!$B$27:$G$29,4))</f>
        <v>13</v>
      </c>
      <c r="M95" s="22">
        <f>VLOOKUP($E95,必要祝福素材!$B$4:$G$6,4)</f>
        <v>5</v>
      </c>
      <c r="N95" s="22">
        <f>IF(O95=0,0,VLOOKUP($D95,必要祝福素材!$B$27:$G$29,5))</f>
        <v>14</v>
      </c>
      <c r="O95" s="22">
        <f>VLOOKUP($E95,必要祝福素材!$B$4:$G$6,5)</f>
        <v>2</v>
      </c>
      <c r="P95" s="22">
        <f>IF(Q95=0,0,VLOOKUP($D95,必要祝福素材!$B$27:$G$29,6))</f>
        <v>0</v>
      </c>
      <c r="Q95" s="22">
        <f>VLOOKUP($E95,必要祝福素材!$B$4:$G$6,6)</f>
        <v>0</v>
      </c>
    </row>
    <row r="96" spans="1:17" x14ac:dyDescent="0.15">
      <c r="A96" s="25">
        <v>40340</v>
      </c>
      <c r="B96" s="33" t="s">
        <v>114</v>
      </c>
      <c r="C96" s="27">
        <v>302</v>
      </c>
      <c r="D96" s="28">
        <v>1</v>
      </c>
      <c r="E96" s="29">
        <v>4</v>
      </c>
      <c r="G96" s="22">
        <f t="shared" si="1"/>
        <v>40340</v>
      </c>
      <c r="H96" s="22">
        <f>VLOOKUP($D96,必要祝福素材!$B$27:$G$29,2)</f>
        <v>11</v>
      </c>
      <c r="I96" s="22">
        <f>VLOOKUP($E96,必要祝福素材!$B$4:$G$6,2)</f>
        <v>25</v>
      </c>
      <c r="J96" s="22">
        <f>VLOOKUP($D96,必要祝福素材!$B$27:$G$29,3)</f>
        <v>12</v>
      </c>
      <c r="K96" s="22">
        <f>VLOOKUP($E96,必要祝福素材!$B$4:$G$6,3)</f>
        <v>10</v>
      </c>
      <c r="L96" s="22">
        <f>IF(M96=0,0,VLOOKUP($D96,必要祝福素材!$B$27:$G$29,4))</f>
        <v>13</v>
      </c>
      <c r="M96" s="22">
        <f>VLOOKUP($E96,必要祝福素材!$B$4:$G$6,4)</f>
        <v>5</v>
      </c>
      <c r="N96" s="22">
        <f>IF(O96=0,0,VLOOKUP($D96,必要祝福素材!$B$27:$G$29,5))</f>
        <v>14</v>
      </c>
      <c r="O96" s="22">
        <f>VLOOKUP($E96,必要祝福素材!$B$4:$G$6,5)</f>
        <v>2</v>
      </c>
      <c r="P96" s="22">
        <f>IF(Q96=0,0,VLOOKUP($D96,必要祝福素材!$B$27:$G$29,6))</f>
        <v>0</v>
      </c>
      <c r="Q96" s="22">
        <f>VLOOKUP($E96,必要祝福素材!$B$4:$G$6,6)</f>
        <v>0</v>
      </c>
    </row>
    <row r="97" spans="1:17" x14ac:dyDescent="0.15">
      <c r="A97" s="25">
        <v>40350</v>
      </c>
      <c r="B97" s="33" t="s">
        <v>115</v>
      </c>
      <c r="C97" s="27">
        <v>304</v>
      </c>
      <c r="D97" s="28">
        <v>2</v>
      </c>
      <c r="E97" s="29">
        <v>4</v>
      </c>
      <c r="G97" s="22">
        <f t="shared" si="1"/>
        <v>40350</v>
      </c>
      <c r="H97" s="22">
        <f>VLOOKUP($D97,必要祝福素材!$B$27:$G$29,2)</f>
        <v>21</v>
      </c>
      <c r="I97" s="22">
        <f>VLOOKUP($E97,必要祝福素材!$B$4:$G$6,2)</f>
        <v>25</v>
      </c>
      <c r="J97" s="22">
        <f>VLOOKUP($D97,必要祝福素材!$B$27:$G$29,3)</f>
        <v>22</v>
      </c>
      <c r="K97" s="22">
        <f>VLOOKUP($E97,必要祝福素材!$B$4:$G$6,3)</f>
        <v>10</v>
      </c>
      <c r="L97" s="22">
        <f>IF(M97=0,0,VLOOKUP($D97,必要祝福素材!$B$27:$G$29,4))</f>
        <v>23</v>
      </c>
      <c r="M97" s="22">
        <f>VLOOKUP($E97,必要祝福素材!$B$4:$G$6,4)</f>
        <v>5</v>
      </c>
      <c r="N97" s="22">
        <f>IF(O97=0,0,VLOOKUP($D97,必要祝福素材!$B$27:$G$29,5))</f>
        <v>24</v>
      </c>
      <c r="O97" s="22">
        <f>VLOOKUP($E97,必要祝福素材!$B$4:$G$6,5)</f>
        <v>2</v>
      </c>
      <c r="P97" s="22">
        <f>IF(Q97=0,0,VLOOKUP($D97,必要祝福素材!$B$27:$G$29,6))</f>
        <v>0</v>
      </c>
      <c r="Q97" s="22">
        <f>VLOOKUP($E97,必要祝福素材!$B$4:$G$6,6)</f>
        <v>0</v>
      </c>
    </row>
    <row r="98" spans="1:17" x14ac:dyDescent="0.15">
      <c r="A98" s="25">
        <v>40360</v>
      </c>
      <c r="B98" s="33" t="s">
        <v>116</v>
      </c>
      <c r="C98" s="27">
        <v>306</v>
      </c>
      <c r="D98" s="28">
        <v>3</v>
      </c>
      <c r="E98" s="29">
        <v>4</v>
      </c>
      <c r="G98" s="22">
        <f t="shared" si="1"/>
        <v>40360</v>
      </c>
      <c r="H98" s="22">
        <f>VLOOKUP($D98,必要祝福素材!$B$27:$G$29,2)</f>
        <v>31</v>
      </c>
      <c r="I98" s="22">
        <f>VLOOKUP($E98,必要祝福素材!$B$4:$G$6,2)</f>
        <v>25</v>
      </c>
      <c r="J98" s="22">
        <f>VLOOKUP($D98,必要祝福素材!$B$27:$G$29,3)</f>
        <v>32</v>
      </c>
      <c r="K98" s="22">
        <f>VLOOKUP($E98,必要祝福素材!$B$4:$G$6,3)</f>
        <v>10</v>
      </c>
      <c r="L98" s="22">
        <f>IF(M98=0,0,VLOOKUP($D98,必要祝福素材!$B$27:$G$29,4))</f>
        <v>33</v>
      </c>
      <c r="M98" s="22">
        <f>VLOOKUP($E98,必要祝福素材!$B$4:$G$6,4)</f>
        <v>5</v>
      </c>
      <c r="N98" s="22">
        <f>IF(O98=0,0,VLOOKUP($D98,必要祝福素材!$B$27:$G$29,5))</f>
        <v>34</v>
      </c>
      <c r="O98" s="22">
        <f>VLOOKUP($E98,必要祝福素材!$B$4:$G$6,5)</f>
        <v>2</v>
      </c>
      <c r="P98" s="22">
        <f>IF(Q98=0,0,VLOOKUP($D98,必要祝福素材!$B$27:$G$29,6))</f>
        <v>0</v>
      </c>
      <c r="Q98" s="22">
        <f>VLOOKUP($E98,必要祝福素材!$B$4:$G$6,6)</f>
        <v>0</v>
      </c>
    </row>
    <row r="99" spans="1:17" x14ac:dyDescent="0.15">
      <c r="A99" s="25">
        <v>40370</v>
      </c>
      <c r="B99" s="33" t="s">
        <v>117</v>
      </c>
      <c r="C99" s="27">
        <v>308</v>
      </c>
      <c r="D99" s="28">
        <v>2</v>
      </c>
      <c r="E99" s="29">
        <v>4</v>
      </c>
      <c r="G99" s="22">
        <f t="shared" si="1"/>
        <v>40370</v>
      </c>
      <c r="H99" s="22">
        <f>VLOOKUP($D99,必要祝福素材!$B$27:$G$29,2)</f>
        <v>21</v>
      </c>
      <c r="I99" s="22">
        <f>VLOOKUP($E99,必要祝福素材!$B$4:$G$6,2)</f>
        <v>25</v>
      </c>
      <c r="J99" s="22">
        <f>VLOOKUP($D99,必要祝福素材!$B$27:$G$29,3)</f>
        <v>22</v>
      </c>
      <c r="K99" s="22">
        <f>VLOOKUP($E99,必要祝福素材!$B$4:$G$6,3)</f>
        <v>10</v>
      </c>
      <c r="L99" s="22">
        <f>IF(M99=0,0,VLOOKUP($D99,必要祝福素材!$B$27:$G$29,4))</f>
        <v>23</v>
      </c>
      <c r="M99" s="22">
        <f>VLOOKUP($E99,必要祝福素材!$B$4:$G$6,4)</f>
        <v>5</v>
      </c>
      <c r="N99" s="22">
        <f>IF(O99=0,0,VLOOKUP($D99,必要祝福素材!$B$27:$G$29,5))</f>
        <v>24</v>
      </c>
      <c r="O99" s="22">
        <f>VLOOKUP($E99,必要祝福素材!$B$4:$G$6,5)</f>
        <v>2</v>
      </c>
      <c r="P99" s="22">
        <f>IF(Q99=0,0,VLOOKUP($D99,必要祝福素材!$B$27:$G$29,6))</f>
        <v>0</v>
      </c>
      <c r="Q99" s="22">
        <f>VLOOKUP($E99,必要祝福素材!$B$4:$G$6,6)</f>
        <v>0</v>
      </c>
    </row>
    <row r="100" spans="1:17" x14ac:dyDescent="0.15">
      <c r="A100" s="25">
        <v>40380</v>
      </c>
      <c r="B100" s="35" t="s">
        <v>118</v>
      </c>
      <c r="C100" s="27">
        <v>310</v>
      </c>
      <c r="D100" s="28">
        <v>3</v>
      </c>
      <c r="E100" s="29">
        <v>4</v>
      </c>
      <c r="G100" s="22">
        <f t="shared" si="1"/>
        <v>40380</v>
      </c>
      <c r="H100" s="22">
        <f>VLOOKUP($D100,必要祝福素材!$B$27:$G$29,2)</f>
        <v>31</v>
      </c>
      <c r="I100" s="22">
        <f>VLOOKUP($E100,必要祝福素材!$B$4:$G$6,2)</f>
        <v>25</v>
      </c>
      <c r="J100" s="22">
        <f>VLOOKUP($D100,必要祝福素材!$B$27:$G$29,3)</f>
        <v>32</v>
      </c>
      <c r="K100" s="22">
        <f>VLOOKUP($E100,必要祝福素材!$B$4:$G$6,3)</f>
        <v>10</v>
      </c>
      <c r="L100" s="22">
        <f>IF(M100=0,0,VLOOKUP($D100,必要祝福素材!$B$27:$G$29,4))</f>
        <v>33</v>
      </c>
      <c r="M100" s="22">
        <f>VLOOKUP($E100,必要祝福素材!$B$4:$G$6,4)</f>
        <v>5</v>
      </c>
      <c r="N100" s="22">
        <f>IF(O100=0,0,VLOOKUP($D100,必要祝福素材!$B$27:$G$29,5))</f>
        <v>34</v>
      </c>
      <c r="O100" s="22">
        <f>VLOOKUP($E100,必要祝福素材!$B$4:$G$6,5)</f>
        <v>2</v>
      </c>
      <c r="P100" s="22">
        <f>IF(Q100=0,0,VLOOKUP($D100,必要祝福素材!$B$27:$G$29,6))</f>
        <v>0</v>
      </c>
      <c r="Q100" s="22">
        <f>VLOOKUP($E100,必要祝福素材!$B$4:$G$6,6)</f>
        <v>0</v>
      </c>
    </row>
    <row r="101" spans="1:17" x14ac:dyDescent="0.15">
      <c r="A101" s="25">
        <v>40390</v>
      </c>
      <c r="B101" s="35" t="s">
        <v>119</v>
      </c>
      <c r="C101" s="27">
        <v>312</v>
      </c>
      <c r="D101" s="28">
        <v>1</v>
      </c>
      <c r="E101" s="29">
        <v>4</v>
      </c>
      <c r="G101" s="22">
        <f t="shared" si="1"/>
        <v>40390</v>
      </c>
      <c r="H101" s="22">
        <f>VLOOKUP($D101,必要祝福素材!$B$27:$G$29,2)</f>
        <v>11</v>
      </c>
      <c r="I101" s="22">
        <f>VLOOKUP($E101,必要祝福素材!$B$4:$G$6,2)</f>
        <v>25</v>
      </c>
      <c r="J101" s="22">
        <f>VLOOKUP($D101,必要祝福素材!$B$27:$G$29,3)</f>
        <v>12</v>
      </c>
      <c r="K101" s="22">
        <f>VLOOKUP($E101,必要祝福素材!$B$4:$G$6,3)</f>
        <v>10</v>
      </c>
      <c r="L101" s="22">
        <f>IF(M101=0,0,VLOOKUP($D101,必要祝福素材!$B$27:$G$29,4))</f>
        <v>13</v>
      </c>
      <c r="M101" s="22">
        <f>VLOOKUP($E101,必要祝福素材!$B$4:$G$6,4)</f>
        <v>5</v>
      </c>
      <c r="N101" s="22">
        <f>IF(O101=0,0,VLOOKUP($D101,必要祝福素材!$B$27:$G$29,5))</f>
        <v>14</v>
      </c>
      <c r="O101" s="22">
        <f>VLOOKUP($E101,必要祝福素材!$B$4:$G$6,5)</f>
        <v>2</v>
      </c>
      <c r="P101" s="22">
        <f>IF(Q101=0,0,VLOOKUP($D101,必要祝福素材!$B$27:$G$29,6))</f>
        <v>0</v>
      </c>
      <c r="Q101" s="22">
        <f>VLOOKUP($E101,必要祝福素材!$B$4:$G$6,6)</f>
        <v>0</v>
      </c>
    </row>
    <row r="102" spans="1:17" x14ac:dyDescent="0.15">
      <c r="A102" s="25">
        <v>40400</v>
      </c>
      <c r="B102" s="35" t="s">
        <v>120</v>
      </c>
      <c r="C102" s="27">
        <v>314</v>
      </c>
      <c r="D102" s="28">
        <v>2</v>
      </c>
      <c r="E102" s="29">
        <v>4</v>
      </c>
      <c r="G102" s="22">
        <f t="shared" si="1"/>
        <v>40400</v>
      </c>
      <c r="H102" s="22">
        <f>VLOOKUP($D102,必要祝福素材!$B$27:$G$29,2)</f>
        <v>21</v>
      </c>
      <c r="I102" s="22">
        <f>VLOOKUP($E102,必要祝福素材!$B$4:$G$6,2)</f>
        <v>25</v>
      </c>
      <c r="J102" s="22">
        <f>VLOOKUP($D102,必要祝福素材!$B$27:$G$29,3)</f>
        <v>22</v>
      </c>
      <c r="K102" s="22">
        <f>VLOOKUP($E102,必要祝福素材!$B$4:$G$6,3)</f>
        <v>10</v>
      </c>
      <c r="L102" s="22">
        <f>IF(M102=0,0,VLOOKUP($D102,必要祝福素材!$B$27:$G$29,4))</f>
        <v>23</v>
      </c>
      <c r="M102" s="22">
        <f>VLOOKUP($E102,必要祝福素材!$B$4:$G$6,4)</f>
        <v>5</v>
      </c>
      <c r="N102" s="22">
        <f>IF(O102=0,0,VLOOKUP($D102,必要祝福素材!$B$27:$G$29,5))</f>
        <v>24</v>
      </c>
      <c r="O102" s="22">
        <f>VLOOKUP($E102,必要祝福素材!$B$4:$G$6,5)</f>
        <v>2</v>
      </c>
      <c r="P102" s="22">
        <f>IF(Q102=0,0,VLOOKUP($D102,必要祝福素材!$B$27:$G$29,6))</f>
        <v>0</v>
      </c>
      <c r="Q102" s="22">
        <f>VLOOKUP($E102,必要祝福素材!$B$4:$G$6,6)</f>
        <v>0</v>
      </c>
    </row>
    <row r="103" spans="1:17" x14ac:dyDescent="0.15">
      <c r="A103" s="25">
        <v>40410</v>
      </c>
      <c r="B103" s="35" t="s">
        <v>121</v>
      </c>
      <c r="C103" s="27">
        <v>316</v>
      </c>
      <c r="D103" s="28">
        <v>3</v>
      </c>
      <c r="E103" s="29">
        <v>4</v>
      </c>
      <c r="G103" s="22">
        <f t="shared" si="1"/>
        <v>40410</v>
      </c>
      <c r="H103" s="22">
        <f>VLOOKUP($D103,必要祝福素材!$B$27:$G$29,2)</f>
        <v>31</v>
      </c>
      <c r="I103" s="22">
        <f>VLOOKUP($E103,必要祝福素材!$B$4:$G$6,2)</f>
        <v>25</v>
      </c>
      <c r="J103" s="22">
        <f>VLOOKUP($D103,必要祝福素材!$B$27:$G$29,3)</f>
        <v>32</v>
      </c>
      <c r="K103" s="22">
        <f>VLOOKUP($E103,必要祝福素材!$B$4:$G$6,3)</f>
        <v>10</v>
      </c>
      <c r="L103" s="22">
        <f>IF(M103=0,0,VLOOKUP($D103,必要祝福素材!$B$27:$G$29,4))</f>
        <v>33</v>
      </c>
      <c r="M103" s="22">
        <f>VLOOKUP($E103,必要祝福素材!$B$4:$G$6,4)</f>
        <v>5</v>
      </c>
      <c r="N103" s="22">
        <f>IF(O103=0,0,VLOOKUP($D103,必要祝福素材!$B$27:$G$29,5))</f>
        <v>34</v>
      </c>
      <c r="O103" s="22">
        <f>VLOOKUP($E103,必要祝福素材!$B$4:$G$6,5)</f>
        <v>2</v>
      </c>
      <c r="P103" s="22">
        <f>IF(Q103=0,0,VLOOKUP($D103,必要祝福素材!$B$27:$G$29,6))</f>
        <v>0</v>
      </c>
      <c r="Q103" s="22">
        <f>VLOOKUP($E103,必要祝福素材!$B$4:$G$6,6)</f>
        <v>0</v>
      </c>
    </row>
    <row r="104" spans="1:17" x14ac:dyDescent="0.15">
      <c r="A104" s="25">
        <v>40420</v>
      </c>
      <c r="B104" s="35" t="s">
        <v>122</v>
      </c>
      <c r="C104" s="27">
        <v>318</v>
      </c>
      <c r="D104" s="28">
        <v>3</v>
      </c>
      <c r="E104" s="29">
        <v>4</v>
      </c>
      <c r="G104" s="22">
        <f t="shared" si="1"/>
        <v>40420</v>
      </c>
      <c r="H104" s="22">
        <f>VLOOKUP($D104,必要祝福素材!$B$27:$G$29,2)</f>
        <v>31</v>
      </c>
      <c r="I104" s="22">
        <f>VLOOKUP($E104,必要祝福素材!$B$4:$G$6,2)</f>
        <v>25</v>
      </c>
      <c r="J104" s="22">
        <f>VLOOKUP($D104,必要祝福素材!$B$27:$G$29,3)</f>
        <v>32</v>
      </c>
      <c r="K104" s="22">
        <f>VLOOKUP($E104,必要祝福素材!$B$4:$G$6,3)</f>
        <v>10</v>
      </c>
      <c r="L104" s="22">
        <f>IF(M104=0,0,VLOOKUP($D104,必要祝福素材!$B$27:$G$29,4))</f>
        <v>33</v>
      </c>
      <c r="M104" s="22">
        <f>VLOOKUP($E104,必要祝福素材!$B$4:$G$6,4)</f>
        <v>5</v>
      </c>
      <c r="N104" s="22">
        <f>IF(O104=0,0,VLOOKUP($D104,必要祝福素材!$B$27:$G$29,5))</f>
        <v>34</v>
      </c>
      <c r="O104" s="22">
        <f>VLOOKUP($E104,必要祝福素材!$B$4:$G$6,5)</f>
        <v>2</v>
      </c>
      <c r="P104" s="22">
        <f>IF(Q104=0,0,VLOOKUP($D104,必要祝福素材!$B$27:$G$29,6))</f>
        <v>0</v>
      </c>
      <c r="Q104" s="22">
        <f>VLOOKUP($E104,必要祝福素材!$B$4:$G$6,6)</f>
        <v>0</v>
      </c>
    </row>
    <row r="105" spans="1:17" x14ac:dyDescent="0.15">
      <c r="A105" s="25">
        <v>40430</v>
      </c>
      <c r="B105" s="36" t="s">
        <v>123</v>
      </c>
      <c r="C105" s="27">
        <v>320</v>
      </c>
      <c r="D105" s="28">
        <v>3</v>
      </c>
      <c r="E105" s="29">
        <v>4</v>
      </c>
      <c r="G105" s="22">
        <f t="shared" si="1"/>
        <v>40430</v>
      </c>
      <c r="H105" s="22">
        <f>VLOOKUP($D105,必要祝福素材!$B$27:$G$29,2)</f>
        <v>31</v>
      </c>
      <c r="I105" s="22">
        <f>VLOOKUP($E105,必要祝福素材!$B$4:$G$6,2)</f>
        <v>25</v>
      </c>
      <c r="J105" s="22">
        <f>VLOOKUP($D105,必要祝福素材!$B$27:$G$29,3)</f>
        <v>32</v>
      </c>
      <c r="K105" s="22">
        <f>VLOOKUP($E105,必要祝福素材!$B$4:$G$6,3)</f>
        <v>10</v>
      </c>
      <c r="L105" s="22">
        <f>IF(M105=0,0,VLOOKUP($D105,必要祝福素材!$B$27:$G$29,4))</f>
        <v>33</v>
      </c>
      <c r="M105" s="22">
        <f>VLOOKUP($E105,必要祝福素材!$B$4:$G$6,4)</f>
        <v>5</v>
      </c>
      <c r="N105" s="22">
        <f>IF(O105=0,0,VLOOKUP($D105,必要祝福素材!$B$27:$G$29,5))</f>
        <v>34</v>
      </c>
      <c r="O105" s="22">
        <f>VLOOKUP($E105,必要祝福素材!$B$4:$G$6,5)</f>
        <v>2</v>
      </c>
      <c r="P105" s="22">
        <f>IF(Q105=0,0,VLOOKUP($D105,必要祝福素材!$B$27:$G$29,6))</f>
        <v>0</v>
      </c>
      <c r="Q105" s="22">
        <f>VLOOKUP($E105,必要祝福素材!$B$4:$G$6,6)</f>
        <v>0</v>
      </c>
    </row>
    <row r="106" spans="1:17" x14ac:dyDescent="0.15">
      <c r="A106" s="25">
        <v>40440</v>
      </c>
      <c r="B106" s="30" t="s">
        <v>124</v>
      </c>
      <c r="C106" s="27">
        <v>322</v>
      </c>
      <c r="D106" s="28">
        <v>2</v>
      </c>
      <c r="E106" s="29">
        <v>4</v>
      </c>
      <c r="G106" s="22">
        <f t="shared" si="1"/>
        <v>40440</v>
      </c>
      <c r="H106" s="22">
        <f>VLOOKUP($D106,必要祝福素材!$B$27:$G$29,2)</f>
        <v>21</v>
      </c>
      <c r="I106" s="22">
        <f>VLOOKUP($E106,必要祝福素材!$B$4:$G$6,2)</f>
        <v>25</v>
      </c>
      <c r="J106" s="22">
        <f>VLOOKUP($D106,必要祝福素材!$B$27:$G$29,3)</f>
        <v>22</v>
      </c>
      <c r="K106" s="22">
        <f>VLOOKUP($E106,必要祝福素材!$B$4:$G$6,3)</f>
        <v>10</v>
      </c>
      <c r="L106" s="22">
        <f>IF(M106=0,0,VLOOKUP($D106,必要祝福素材!$B$27:$G$29,4))</f>
        <v>23</v>
      </c>
      <c r="M106" s="22">
        <f>VLOOKUP($E106,必要祝福素材!$B$4:$G$6,4)</f>
        <v>5</v>
      </c>
      <c r="N106" s="22">
        <f>IF(O106=0,0,VLOOKUP($D106,必要祝福素材!$B$27:$G$29,5))</f>
        <v>24</v>
      </c>
      <c r="O106" s="22">
        <f>VLOOKUP($E106,必要祝福素材!$B$4:$G$6,5)</f>
        <v>2</v>
      </c>
      <c r="P106" s="22">
        <f>IF(Q106=0,0,VLOOKUP($D106,必要祝福素材!$B$27:$G$29,6))</f>
        <v>0</v>
      </c>
      <c r="Q106" s="22">
        <f>VLOOKUP($E106,必要祝福素材!$B$4:$G$6,6)</f>
        <v>0</v>
      </c>
    </row>
    <row r="107" spans="1:17" x14ac:dyDescent="0.15">
      <c r="A107" s="25">
        <v>40450</v>
      </c>
      <c r="B107" s="30" t="s">
        <v>125</v>
      </c>
      <c r="C107" s="27">
        <v>324</v>
      </c>
      <c r="D107" s="28">
        <v>2</v>
      </c>
      <c r="E107" s="29">
        <v>4</v>
      </c>
      <c r="G107" s="22">
        <f t="shared" si="1"/>
        <v>40450</v>
      </c>
      <c r="H107" s="22">
        <f>VLOOKUP($D107,必要祝福素材!$B$27:$G$29,2)</f>
        <v>21</v>
      </c>
      <c r="I107" s="22">
        <f>VLOOKUP($E107,必要祝福素材!$B$4:$G$6,2)</f>
        <v>25</v>
      </c>
      <c r="J107" s="22">
        <f>VLOOKUP($D107,必要祝福素材!$B$27:$G$29,3)</f>
        <v>22</v>
      </c>
      <c r="K107" s="22">
        <f>VLOOKUP($E107,必要祝福素材!$B$4:$G$6,3)</f>
        <v>10</v>
      </c>
      <c r="L107" s="22">
        <f>IF(M107=0,0,VLOOKUP($D107,必要祝福素材!$B$27:$G$29,4))</f>
        <v>23</v>
      </c>
      <c r="M107" s="22">
        <f>VLOOKUP($E107,必要祝福素材!$B$4:$G$6,4)</f>
        <v>5</v>
      </c>
      <c r="N107" s="22">
        <f>IF(O107=0,0,VLOOKUP($D107,必要祝福素材!$B$27:$G$29,5))</f>
        <v>24</v>
      </c>
      <c r="O107" s="22">
        <f>VLOOKUP($E107,必要祝福素材!$B$4:$G$6,5)</f>
        <v>2</v>
      </c>
      <c r="P107" s="22">
        <f>IF(Q107=0,0,VLOOKUP($D107,必要祝福素材!$B$27:$G$29,6))</f>
        <v>0</v>
      </c>
      <c r="Q107" s="22">
        <f>VLOOKUP($E107,必要祝福素材!$B$4:$G$6,6)</f>
        <v>0</v>
      </c>
    </row>
    <row r="108" spans="1:17" x14ac:dyDescent="0.15">
      <c r="A108" s="25">
        <v>40460</v>
      </c>
      <c r="B108" s="37" t="s">
        <v>126</v>
      </c>
      <c r="C108" s="27">
        <v>326</v>
      </c>
      <c r="D108" s="28">
        <v>1</v>
      </c>
      <c r="E108" s="29">
        <v>4</v>
      </c>
      <c r="G108" s="22">
        <f t="shared" si="1"/>
        <v>40460</v>
      </c>
      <c r="H108" s="22">
        <f>VLOOKUP($D108,必要祝福素材!$B$27:$G$29,2)</f>
        <v>11</v>
      </c>
      <c r="I108" s="22">
        <f>VLOOKUP($E108,必要祝福素材!$B$4:$G$6,2)</f>
        <v>25</v>
      </c>
      <c r="J108" s="22">
        <f>VLOOKUP($D108,必要祝福素材!$B$27:$G$29,3)</f>
        <v>12</v>
      </c>
      <c r="K108" s="22">
        <f>VLOOKUP($E108,必要祝福素材!$B$4:$G$6,3)</f>
        <v>10</v>
      </c>
      <c r="L108" s="22">
        <f>IF(M108=0,0,VLOOKUP($D108,必要祝福素材!$B$27:$G$29,4))</f>
        <v>13</v>
      </c>
      <c r="M108" s="22">
        <f>VLOOKUP($E108,必要祝福素材!$B$4:$G$6,4)</f>
        <v>5</v>
      </c>
      <c r="N108" s="22">
        <f>IF(O108=0,0,VLOOKUP($D108,必要祝福素材!$B$27:$G$29,5))</f>
        <v>14</v>
      </c>
      <c r="O108" s="22">
        <f>VLOOKUP($E108,必要祝福素材!$B$4:$G$6,5)</f>
        <v>2</v>
      </c>
      <c r="P108" s="22">
        <f>IF(Q108=0,0,VLOOKUP($D108,必要祝福素材!$B$27:$G$29,6))</f>
        <v>0</v>
      </c>
      <c r="Q108" s="22">
        <f>VLOOKUP($E108,必要祝福素材!$B$4:$G$6,6)</f>
        <v>0</v>
      </c>
    </row>
    <row r="109" spans="1:17" x14ac:dyDescent="0.15">
      <c r="A109" s="25">
        <v>40470</v>
      </c>
      <c r="B109" s="30" t="s">
        <v>127</v>
      </c>
      <c r="C109" s="27">
        <v>328</v>
      </c>
      <c r="D109" s="28">
        <v>3</v>
      </c>
      <c r="E109" s="29">
        <v>4</v>
      </c>
      <c r="G109" s="22">
        <f t="shared" si="1"/>
        <v>40470</v>
      </c>
      <c r="H109" s="22">
        <f>VLOOKUP($D109,必要祝福素材!$B$27:$G$29,2)</f>
        <v>31</v>
      </c>
      <c r="I109" s="22">
        <f>VLOOKUP($E109,必要祝福素材!$B$4:$G$6,2)</f>
        <v>25</v>
      </c>
      <c r="J109" s="22">
        <f>VLOOKUP($D109,必要祝福素材!$B$27:$G$29,3)</f>
        <v>32</v>
      </c>
      <c r="K109" s="22">
        <f>VLOOKUP($E109,必要祝福素材!$B$4:$G$6,3)</f>
        <v>10</v>
      </c>
      <c r="L109" s="22">
        <f>IF(M109=0,0,VLOOKUP($D109,必要祝福素材!$B$27:$G$29,4))</f>
        <v>33</v>
      </c>
      <c r="M109" s="22">
        <f>VLOOKUP($E109,必要祝福素材!$B$4:$G$6,4)</f>
        <v>5</v>
      </c>
      <c r="N109" s="22">
        <f>IF(O109=0,0,VLOOKUP($D109,必要祝福素材!$B$27:$G$29,5))</f>
        <v>34</v>
      </c>
      <c r="O109" s="22">
        <f>VLOOKUP($E109,必要祝福素材!$B$4:$G$6,5)</f>
        <v>2</v>
      </c>
      <c r="P109" s="22">
        <f>IF(Q109=0,0,VLOOKUP($D109,必要祝福素材!$B$27:$G$29,6))</f>
        <v>0</v>
      </c>
      <c r="Q109" s="22">
        <f>VLOOKUP($E109,必要祝福素材!$B$4:$G$6,6)</f>
        <v>0</v>
      </c>
    </row>
    <row r="110" spans="1:17" x14ac:dyDescent="0.15">
      <c r="A110" s="25">
        <v>40480</v>
      </c>
      <c r="B110" s="31" t="s">
        <v>128</v>
      </c>
      <c r="C110" s="27">
        <v>330</v>
      </c>
      <c r="D110" s="28">
        <v>1</v>
      </c>
      <c r="E110" s="29">
        <v>4</v>
      </c>
      <c r="G110" s="22">
        <f t="shared" si="1"/>
        <v>40480</v>
      </c>
      <c r="H110" s="22">
        <f>VLOOKUP($D110,必要祝福素材!$B$27:$G$29,2)</f>
        <v>11</v>
      </c>
      <c r="I110" s="22">
        <f>VLOOKUP($E110,必要祝福素材!$B$4:$G$6,2)</f>
        <v>25</v>
      </c>
      <c r="J110" s="22">
        <f>VLOOKUP($D110,必要祝福素材!$B$27:$G$29,3)</f>
        <v>12</v>
      </c>
      <c r="K110" s="22">
        <f>VLOOKUP($E110,必要祝福素材!$B$4:$G$6,3)</f>
        <v>10</v>
      </c>
      <c r="L110" s="22">
        <f>IF(M110=0,0,VLOOKUP($D110,必要祝福素材!$B$27:$G$29,4))</f>
        <v>13</v>
      </c>
      <c r="M110" s="22">
        <f>VLOOKUP($E110,必要祝福素材!$B$4:$G$6,4)</f>
        <v>5</v>
      </c>
      <c r="N110" s="22">
        <f>IF(O110=0,0,VLOOKUP($D110,必要祝福素材!$B$27:$G$29,5))</f>
        <v>14</v>
      </c>
      <c r="O110" s="22">
        <f>VLOOKUP($E110,必要祝福素材!$B$4:$G$6,5)</f>
        <v>2</v>
      </c>
      <c r="P110" s="22">
        <f>IF(Q110=0,0,VLOOKUP($D110,必要祝福素材!$B$27:$G$29,6))</f>
        <v>0</v>
      </c>
      <c r="Q110" s="22">
        <f>VLOOKUP($E110,必要祝福素材!$B$4:$G$6,6)</f>
        <v>0</v>
      </c>
    </row>
    <row r="111" spans="1:17" x14ac:dyDescent="0.15">
      <c r="A111" s="25">
        <v>40490</v>
      </c>
      <c r="B111" s="31" t="s">
        <v>129</v>
      </c>
      <c r="C111" s="27">
        <v>332</v>
      </c>
      <c r="D111" s="28">
        <v>2</v>
      </c>
      <c r="E111" s="29">
        <v>4</v>
      </c>
      <c r="G111" s="22">
        <f t="shared" si="1"/>
        <v>40490</v>
      </c>
      <c r="H111" s="22">
        <f>VLOOKUP($D111,必要祝福素材!$B$27:$G$29,2)</f>
        <v>21</v>
      </c>
      <c r="I111" s="22">
        <f>VLOOKUP($E111,必要祝福素材!$B$4:$G$6,2)</f>
        <v>25</v>
      </c>
      <c r="J111" s="22">
        <f>VLOOKUP($D111,必要祝福素材!$B$27:$G$29,3)</f>
        <v>22</v>
      </c>
      <c r="K111" s="22">
        <f>VLOOKUP($E111,必要祝福素材!$B$4:$G$6,3)</f>
        <v>10</v>
      </c>
      <c r="L111" s="22">
        <f>IF(M111=0,0,VLOOKUP($D111,必要祝福素材!$B$27:$G$29,4))</f>
        <v>23</v>
      </c>
      <c r="M111" s="22">
        <f>VLOOKUP($E111,必要祝福素材!$B$4:$G$6,4)</f>
        <v>5</v>
      </c>
      <c r="N111" s="22">
        <f>IF(O111=0,0,VLOOKUP($D111,必要祝福素材!$B$27:$G$29,5))</f>
        <v>24</v>
      </c>
      <c r="O111" s="22">
        <f>VLOOKUP($E111,必要祝福素材!$B$4:$G$6,5)</f>
        <v>2</v>
      </c>
      <c r="P111" s="22">
        <f>IF(Q111=0,0,VLOOKUP($D111,必要祝福素材!$B$27:$G$29,6))</f>
        <v>0</v>
      </c>
      <c r="Q111" s="22">
        <f>VLOOKUP($E111,必要祝福素材!$B$4:$G$6,6)</f>
        <v>0</v>
      </c>
    </row>
    <row r="112" spans="1:17" x14ac:dyDescent="0.15">
      <c r="A112" s="25">
        <v>40500</v>
      </c>
      <c r="B112" s="30" t="s">
        <v>130</v>
      </c>
      <c r="C112" s="27">
        <v>334</v>
      </c>
      <c r="D112" s="28">
        <v>2</v>
      </c>
      <c r="E112" s="29">
        <v>4</v>
      </c>
      <c r="G112" s="22">
        <f t="shared" si="1"/>
        <v>40500</v>
      </c>
      <c r="H112" s="22">
        <f>VLOOKUP($D112,必要祝福素材!$B$27:$G$29,2)</f>
        <v>21</v>
      </c>
      <c r="I112" s="22">
        <f>VLOOKUP($E112,必要祝福素材!$B$4:$G$6,2)</f>
        <v>25</v>
      </c>
      <c r="J112" s="22">
        <f>VLOOKUP($D112,必要祝福素材!$B$27:$G$29,3)</f>
        <v>22</v>
      </c>
      <c r="K112" s="22">
        <f>VLOOKUP($E112,必要祝福素材!$B$4:$G$6,3)</f>
        <v>10</v>
      </c>
      <c r="L112" s="22">
        <f>IF(M112=0,0,VLOOKUP($D112,必要祝福素材!$B$27:$G$29,4))</f>
        <v>23</v>
      </c>
      <c r="M112" s="22">
        <f>VLOOKUP($E112,必要祝福素材!$B$4:$G$6,4)</f>
        <v>5</v>
      </c>
      <c r="N112" s="22">
        <f>IF(O112=0,0,VLOOKUP($D112,必要祝福素材!$B$27:$G$29,5))</f>
        <v>24</v>
      </c>
      <c r="O112" s="22">
        <f>VLOOKUP($E112,必要祝福素材!$B$4:$G$6,5)</f>
        <v>2</v>
      </c>
      <c r="P112" s="22">
        <f>IF(Q112=0,0,VLOOKUP($D112,必要祝福素材!$B$27:$G$29,6))</f>
        <v>0</v>
      </c>
      <c r="Q112" s="22">
        <f>VLOOKUP($E112,必要祝福素材!$B$4:$G$6,6)</f>
        <v>0</v>
      </c>
    </row>
    <row r="113" spans="1:17" x14ac:dyDescent="0.15">
      <c r="A113" s="25">
        <v>40510</v>
      </c>
      <c r="B113" s="36" t="s">
        <v>131</v>
      </c>
      <c r="C113" s="27">
        <v>336</v>
      </c>
      <c r="D113" s="28">
        <v>3</v>
      </c>
      <c r="E113" s="29">
        <v>4</v>
      </c>
      <c r="G113" s="22">
        <f t="shared" si="1"/>
        <v>40510</v>
      </c>
      <c r="H113" s="22">
        <f>VLOOKUP($D113,必要祝福素材!$B$27:$G$29,2)</f>
        <v>31</v>
      </c>
      <c r="I113" s="22">
        <f>VLOOKUP($E113,必要祝福素材!$B$4:$G$6,2)</f>
        <v>25</v>
      </c>
      <c r="J113" s="22">
        <f>VLOOKUP($D113,必要祝福素材!$B$27:$G$29,3)</f>
        <v>32</v>
      </c>
      <c r="K113" s="22">
        <f>VLOOKUP($E113,必要祝福素材!$B$4:$G$6,3)</f>
        <v>10</v>
      </c>
      <c r="L113" s="22">
        <f>IF(M113=0,0,VLOOKUP($D113,必要祝福素材!$B$27:$G$29,4))</f>
        <v>33</v>
      </c>
      <c r="M113" s="22">
        <f>VLOOKUP($E113,必要祝福素材!$B$4:$G$6,4)</f>
        <v>5</v>
      </c>
      <c r="N113" s="22">
        <f>IF(O113=0,0,VLOOKUP($D113,必要祝福素材!$B$27:$G$29,5))</f>
        <v>34</v>
      </c>
      <c r="O113" s="22">
        <f>VLOOKUP($E113,必要祝福素材!$B$4:$G$6,5)</f>
        <v>2</v>
      </c>
      <c r="P113" s="22">
        <f>IF(Q113=0,0,VLOOKUP($D113,必要祝福素材!$B$27:$G$29,6))</f>
        <v>0</v>
      </c>
      <c r="Q113" s="22">
        <f>VLOOKUP($E113,必要祝福素材!$B$4:$G$6,6)</f>
        <v>0</v>
      </c>
    </row>
    <row r="114" spans="1:17" x14ac:dyDescent="0.15">
      <c r="A114" s="25">
        <v>40520</v>
      </c>
      <c r="B114" s="31" t="s">
        <v>132</v>
      </c>
      <c r="C114" s="27">
        <v>338</v>
      </c>
      <c r="D114" s="28">
        <v>1</v>
      </c>
      <c r="E114" s="29">
        <v>4</v>
      </c>
      <c r="G114" s="22">
        <f t="shared" si="1"/>
        <v>40520</v>
      </c>
      <c r="H114" s="22">
        <f>VLOOKUP($D114,必要祝福素材!$B$27:$G$29,2)</f>
        <v>11</v>
      </c>
      <c r="I114" s="22">
        <f>VLOOKUP($E114,必要祝福素材!$B$4:$G$6,2)</f>
        <v>25</v>
      </c>
      <c r="J114" s="22">
        <f>VLOOKUP($D114,必要祝福素材!$B$27:$G$29,3)</f>
        <v>12</v>
      </c>
      <c r="K114" s="22">
        <f>VLOOKUP($E114,必要祝福素材!$B$4:$G$6,3)</f>
        <v>10</v>
      </c>
      <c r="L114" s="22">
        <f>IF(M114=0,0,VLOOKUP($D114,必要祝福素材!$B$27:$G$29,4))</f>
        <v>13</v>
      </c>
      <c r="M114" s="22">
        <f>VLOOKUP($E114,必要祝福素材!$B$4:$G$6,4)</f>
        <v>5</v>
      </c>
      <c r="N114" s="22">
        <f>IF(O114=0,0,VLOOKUP($D114,必要祝福素材!$B$27:$G$29,5))</f>
        <v>14</v>
      </c>
      <c r="O114" s="22">
        <f>VLOOKUP($E114,必要祝福素材!$B$4:$G$6,5)</f>
        <v>2</v>
      </c>
      <c r="P114" s="22">
        <f>IF(Q114=0,0,VLOOKUP($D114,必要祝福素材!$B$27:$G$29,6))</f>
        <v>0</v>
      </c>
      <c r="Q114" s="22">
        <f>VLOOKUP($E114,必要祝福素材!$B$4:$G$6,6)</f>
        <v>0</v>
      </c>
    </row>
    <row r="115" spans="1:17" x14ac:dyDescent="0.15">
      <c r="A115" s="25">
        <v>40530</v>
      </c>
      <c r="B115" s="31" t="s">
        <v>133</v>
      </c>
      <c r="C115" s="27">
        <v>340</v>
      </c>
      <c r="D115" s="28">
        <v>3</v>
      </c>
      <c r="E115" s="29">
        <v>4</v>
      </c>
      <c r="G115" s="22">
        <f t="shared" si="1"/>
        <v>40530</v>
      </c>
      <c r="H115" s="22">
        <f>VLOOKUP($D115,必要祝福素材!$B$27:$G$29,2)</f>
        <v>31</v>
      </c>
      <c r="I115" s="22">
        <f>VLOOKUP($E115,必要祝福素材!$B$4:$G$6,2)</f>
        <v>25</v>
      </c>
      <c r="J115" s="22">
        <f>VLOOKUP($D115,必要祝福素材!$B$27:$G$29,3)</f>
        <v>32</v>
      </c>
      <c r="K115" s="22">
        <f>VLOOKUP($E115,必要祝福素材!$B$4:$G$6,3)</f>
        <v>10</v>
      </c>
      <c r="L115" s="22">
        <f>IF(M115=0,0,VLOOKUP($D115,必要祝福素材!$B$27:$G$29,4))</f>
        <v>33</v>
      </c>
      <c r="M115" s="22">
        <f>VLOOKUP($E115,必要祝福素材!$B$4:$G$6,4)</f>
        <v>5</v>
      </c>
      <c r="N115" s="22">
        <f>IF(O115=0,0,VLOOKUP($D115,必要祝福素材!$B$27:$G$29,5))</f>
        <v>34</v>
      </c>
      <c r="O115" s="22">
        <f>VLOOKUP($E115,必要祝福素材!$B$4:$G$6,5)</f>
        <v>2</v>
      </c>
      <c r="P115" s="22">
        <f>IF(Q115=0,0,VLOOKUP($D115,必要祝福素材!$B$27:$G$29,6))</f>
        <v>0</v>
      </c>
      <c r="Q115" s="22">
        <f>VLOOKUP($E115,必要祝福素材!$B$4:$G$6,6)</f>
        <v>0</v>
      </c>
    </row>
    <row r="116" spans="1:17" x14ac:dyDescent="0.15">
      <c r="A116" s="25">
        <v>40540</v>
      </c>
      <c r="B116" s="33" t="s">
        <v>134</v>
      </c>
      <c r="C116" s="27">
        <v>342</v>
      </c>
      <c r="D116" s="28">
        <v>1</v>
      </c>
      <c r="E116" s="29">
        <v>4</v>
      </c>
      <c r="G116" s="22">
        <f t="shared" si="1"/>
        <v>40540</v>
      </c>
      <c r="H116" s="22">
        <f>VLOOKUP($D116,必要祝福素材!$B$27:$G$29,2)</f>
        <v>11</v>
      </c>
      <c r="I116" s="22">
        <f>VLOOKUP($E116,必要祝福素材!$B$4:$G$6,2)</f>
        <v>25</v>
      </c>
      <c r="J116" s="22">
        <f>VLOOKUP($D116,必要祝福素材!$B$27:$G$29,3)</f>
        <v>12</v>
      </c>
      <c r="K116" s="22">
        <f>VLOOKUP($E116,必要祝福素材!$B$4:$G$6,3)</f>
        <v>10</v>
      </c>
      <c r="L116" s="22">
        <f>IF(M116=0,0,VLOOKUP($D116,必要祝福素材!$B$27:$G$29,4))</f>
        <v>13</v>
      </c>
      <c r="M116" s="22">
        <f>VLOOKUP($E116,必要祝福素材!$B$4:$G$6,4)</f>
        <v>5</v>
      </c>
      <c r="N116" s="22">
        <f>IF(O116=0,0,VLOOKUP($D116,必要祝福素材!$B$27:$G$29,5))</f>
        <v>14</v>
      </c>
      <c r="O116" s="22">
        <f>VLOOKUP($E116,必要祝福素材!$B$4:$G$6,5)</f>
        <v>2</v>
      </c>
      <c r="P116" s="22">
        <f>IF(Q116=0,0,VLOOKUP($D116,必要祝福素材!$B$27:$G$29,6))</f>
        <v>0</v>
      </c>
      <c r="Q116" s="22">
        <f>VLOOKUP($E116,必要祝福素材!$B$4:$G$6,6)</f>
        <v>0</v>
      </c>
    </row>
    <row r="117" spans="1:17" x14ac:dyDescent="0.15">
      <c r="A117" s="25">
        <v>40550</v>
      </c>
      <c r="B117" s="31" t="s">
        <v>135</v>
      </c>
      <c r="C117" s="27">
        <v>344</v>
      </c>
      <c r="D117" s="28">
        <v>2</v>
      </c>
      <c r="E117" s="29">
        <v>4</v>
      </c>
      <c r="G117" s="22">
        <f t="shared" si="1"/>
        <v>40550</v>
      </c>
      <c r="H117" s="22">
        <f>VLOOKUP($D117,必要祝福素材!$B$27:$G$29,2)</f>
        <v>21</v>
      </c>
      <c r="I117" s="22">
        <f>VLOOKUP($E117,必要祝福素材!$B$4:$G$6,2)</f>
        <v>25</v>
      </c>
      <c r="J117" s="22">
        <f>VLOOKUP($D117,必要祝福素材!$B$27:$G$29,3)</f>
        <v>22</v>
      </c>
      <c r="K117" s="22">
        <f>VLOOKUP($E117,必要祝福素材!$B$4:$G$6,3)</f>
        <v>10</v>
      </c>
      <c r="L117" s="22">
        <f>IF(M117=0,0,VLOOKUP($D117,必要祝福素材!$B$27:$G$29,4))</f>
        <v>23</v>
      </c>
      <c r="M117" s="22">
        <f>VLOOKUP($E117,必要祝福素材!$B$4:$G$6,4)</f>
        <v>5</v>
      </c>
      <c r="N117" s="22">
        <f>IF(O117=0,0,VLOOKUP($D117,必要祝福素材!$B$27:$G$29,5))</f>
        <v>24</v>
      </c>
      <c r="O117" s="22">
        <f>VLOOKUP($E117,必要祝福素材!$B$4:$G$6,5)</f>
        <v>2</v>
      </c>
      <c r="P117" s="22">
        <f>IF(Q117=0,0,VLOOKUP($D117,必要祝福素材!$B$27:$G$29,6))</f>
        <v>0</v>
      </c>
      <c r="Q117" s="22">
        <f>VLOOKUP($E117,必要祝福素材!$B$4:$G$6,6)</f>
        <v>0</v>
      </c>
    </row>
    <row r="118" spans="1:17" x14ac:dyDescent="0.15">
      <c r="A118" s="25">
        <v>40560</v>
      </c>
      <c r="B118" s="30" t="s">
        <v>136</v>
      </c>
      <c r="C118" s="27">
        <v>346</v>
      </c>
      <c r="D118" s="28">
        <v>3</v>
      </c>
      <c r="E118" s="29">
        <v>4</v>
      </c>
      <c r="G118" s="22">
        <f t="shared" si="1"/>
        <v>40560</v>
      </c>
      <c r="H118" s="22">
        <f>VLOOKUP($D118,必要祝福素材!$B$27:$G$29,2)</f>
        <v>31</v>
      </c>
      <c r="I118" s="22">
        <f>VLOOKUP($E118,必要祝福素材!$B$4:$G$6,2)</f>
        <v>25</v>
      </c>
      <c r="J118" s="22">
        <f>VLOOKUP($D118,必要祝福素材!$B$27:$G$29,3)</f>
        <v>32</v>
      </c>
      <c r="K118" s="22">
        <f>VLOOKUP($E118,必要祝福素材!$B$4:$G$6,3)</f>
        <v>10</v>
      </c>
      <c r="L118" s="22">
        <f>IF(M118=0,0,VLOOKUP($D118,必要祝福素材!$B$27:$G$29,4))</f>
        <v>33</v>
      </c>
      <c r="M118" s="22">
        <f>VLOOKUP($E118,必要祝福素材!$B$4:$G$6,4)</f>
        <v>5</v>
      </c>
      <c r="N118" s="22">
        <f>IF(O118=0,0,VLOOKUP($D118,必要祝福素材!$B$27:$G$29,5))</f>
        <v>34</v>
      </c>
      <c r="O118" s="22">
        <f>VLOOKUP($E118,必要祝福素材!$B$4:$G$6,5)</f>
        <v>2</v>
      </c>
      <c r="P118" s="22">
        <f>IF(Q118=0,0,VLOOKUP($D118,必要祝福素材!$B$27:$G$29,6))</f>
        <v>0</v>
      </c>
      <c r="Q118" s="22">
        <f>VLOOKUP($E118,必要祝福素材!$B$4:$G$6,6)</f>
        <v>0</v>
      </c>
    </row>
    <row r="119" spans="1:17" x14ac:dyDescent="0.15">
      <c r="A119" s="25">
        <v>40570</v>
      </c>
      <c r="B119" s="31" t="s">
        <v>137</v>
      </c>
      <c r="C119" s="27">
        <v>348</v>
      </c>
      <c r="D119" s="28">
        <v>3</v>
      </c>
      <c r="E119" s="29">
        <v>4</v>
      </c>
      <c r="G119" s="22">
        <f t="shared" si="1"/>
        <v>40570</v>
      </c>
      <c r="H119" s="22">
        <f>VLOOKUP($D119,必要祝福素材!$B$27:$G$29,2)</f>
        <v>31</v>
      </c>
      <c r="I119" s="22">
        <f>VLOOKUP($E119,必要祝福素材!$B$4:$G$6,2)</f>
        <v>25</v>
      </c>
      <c r="J119" s="22">
        <f>VLOOKUP($D119,必要祝福素材!$B$27:$G$29,3)</f>
        <v>32</v>
      </c>
      <c r="K119" s="22">
        <f>VLOOKUP($E119,必要祝福素材!$B$4:$G$6,3)</f>
        <v>10</v>
      </c>
      <c r="L119" s="22">
        <f>IF(M119=0,0,VLOOKUP($D119,必要祝福素材!$B$27:$G$29,4))</f>
        <v>33</v>
      </c>
      <c r="M119" s="22">
        <f>VLOOKUP($E119,必要祝福素材!$B$4:$G$6,4)</f>
        <v>5</v>
      </c>
      <c r="N119" s="22">
        <f>IF(O119=0,0,VLOOKUP($D119,必要祝福素材!$B$27:$G$29,5))</f>
        <v>34</v>
      </c>
      <c r="O119" s="22">
        <f>VLOOKUP($E119,必要祝福素材!$B$4:$G$6,5)</f>
        <v>2</v>
      </c>
      <c r="P119" s="22">
        <f>IF(Q119=0,0,VLOOKUP($D119,必要祝福素材!$B$27:$G$29,6))</f>
        <v>0</v>
      </c>
      <c r="Q119" s="22">
        <f>VLOOKUP($E119,必要祝福素材!$B$4:$G$6,6)</f>
        <v>0</v>
      </c>
    </row>
    <row r="120" spans="1:17" x14ac:dyDescent="0.15">
      <c r="A120" s="25">
        <v>40580</v>
      </c>
      <c r="B120" s="30" t="s">
        <v>138</v>
      </c>
      <c r="C120" s="27">
        <v>350</v>
      </c>
      <c r="D120" s="28">
        <v>1</v>
      </c>
      <c r="E120" s="29">
        <v>4</v>
      </c>
      <c r="G120" s="22">
        <f t="shared" si="1"/>
        <v>40580</v>
      </c>
      <c r="H120" s="22">
        <f>VLOOKUP($D120,必要祝福素材!$B$27:$G$29,2)</f>
        <v>11</v>
      </c>
      <c r="I120" s="22">
        <f>VLOOKUP($E120,必要祝福素材!$B$4:$G$6,2)</f>
        <v>25</v>
      </c>
      <c r="J120" s="22">
        <f>VLOOKUP($D120,必要祝福素材!$B$27:$G$29,3)</f>
        <v>12</v>
      </c>
      <c r="K120" s="22">
        <f>VLOOKUP($E120,必要祝福素材!$B$4:$G$6,3)</f>
        <v>10</v>
      </c>
      <c r="L120" s="22">
        <f>IF(M120=0,0,VLOOKUP($D120,必要祝福素材!$B$27:$G$29,4))</f>
        <v>13</v>
      </c>
      <c r="M120" s="22">
        <f>VLOOKUP($E120,必要祝福素材!$B$4:$G$6,4)</f>
        <v>5</v>
      </c>
      <c r="N120" s="22">
        <f>IF(O120=0,0,VLOOKUP($D120,必要祝福素材!$B$27:$G$29,5))</f>
        <v>14</v>
      </c>
      <c r="O120" s="22">
        <f>VLOOKUP($E120,必要祝福素材!$B$4:$G$6,5)</f>
        <v>2</v>
      </c>
      <c r="P120" s="22">
        <f>IF(Q120=0,0,VLOOKUP($D120,必要祝福素材!$B$27:$G$29,6))</f>
        <v>0</v>
      </c>
      <c r="Q120" s="22">
        <f>VLOOKUP($E120,必要祝福素材!$B$4:$G$6,6)</f>
        <v>0</v>
      </c>
    </row>
    <row r="121" spans="1:17" x14ac:dyDescent="0.15">
      <c r="A121" s="25">
        <v>40590</v>
      </c>
      <c r="B121" s="30" t="s">
        <v>139</v>
      </c>
      <c r="C121" s="27">
        <v>352</v>
      </c>
      <c r="D121" s="28">
        <v>1</v>
      </c>
      <c r="E121" s="29">
        <v>4</v>
      </c>
      <c r="G121" s="22">
        <f t="shared" si="1"/>
        <v>40590</v>
      </c>
      <c r="H121" s="22">
        <f>VLOOKUP($D121,必要祝福素材!$B$27:$G$29,2)</f>
        <v>11</v>
      </c>
      <c r="I121" s="22">
        <f>VLOOKUP($E121,必要祝福素材!$B$4:$G$6,2)</f>
        <v>25</v>
      </c>
      <c r="J121" s="22">
        <f>VLOOKUP($D121,必要祝福素材!$B$27:$G$29,3)</f>
        <v>12</v>
      </c>
      <c r="K121" s="22">
        <f>VLOOKUP($E121,必要祝福素材!$B$4:$G$6,3)</f>
        <v>10</v>
      </c>
      <c r="L121" s="22">
        <f>IF(M121=0,0,VLOOKUP($D121,必要祝福素材!$B$27:$G$29,4))</f>
        <v>13</v>
      </c>
      <c r="M121" s="22">
        <f>VLOOKUP($E121,必要祝福素材!$B$4:$G$6,4)</f>
        <v>5</v>
      </c>
      <c r="N121" s="22">
        <f>IF(O121=0,0,VLOOKUP($D121,必要祝福素材!$B$27:$G$29,5))</f>
        <v>14</v>
      </c>
      <c r="O121" s="22">
        <f>VLOOKUP($E121,必要祝福素材!$B$4:$G$6,5)</f>
        <v>2</v>
      </c>
      <c r="P121" s="22">
        <f>IF(Q121=0,0,VLOOKUP($D121,必要祝福素材!$B$27:$G$29,6))</f>
        <v>0</v>
      </c>
      <c r="Q121" s="22">
        <f>VLOOKUP($E121,必要祝福素材!$B$4:$G$6,6)</f>
        <v>0</v>
      </c>
    </row>
    <row r="122" spans="1:17" x14ac:dyDescent="0.15">
      <c r="A122" s="25">
        <v>40600</v>
      </c>
      <c r="B122" s="30" t="s">
        <v>140</v>
      </c>
      <c r="C122" s="27">
        <v>354</v>
      </c>
      <c r="D122" s="28">
        <v>3</v>
      </c>
      <c r="E122" s="29">
        <v>4</v>
      </c>
      <c r="G122" s="22">
        <f t="shared" si="1"/>
        <v>40600</v>
      </c>
      <c r="H122" s="22">
        <f>VLOOKUP($D122,必要祝福素材!$B$27:$G$29,2)</f>
        <v>31</v>
      </c>
      <c r="I122" s="22">
        <f>VLOOKUP($E122,必要祝福素材!$B$4:$G$6,2)</f>
        <v>25</v>
      </c>
      <c r="J122" s="22">
        <f>VLOOKUP($D122,必要祝福素材!$B$27:$G$29,3)</f>
        <v>32</v>
      </c>
      <c r="K122" s="22">
        <f>VLOOKUP($E122,必要祝福素材!$B$4:$G$6,3)</f>
        <v>10</v>
      </c>
      <c r="L122" s="22">
        <f>IF(M122=0,0,VLOOKUP($D122,必要祝福素材!$B$27:$G$29,4))</f>
        <v>33</v>
      </c>
      <c r="M122" s="22">
        <f>VLOOKUP($E122,必要祝福素材!$B$4:$G$6,4)</f>
        <v>5</v>
      </c>
      <c r="N122" s="22">
        <f>IF(O122=0,0,VLOOKUP($D122,必要祝福素材!$B$27:$G$29,5))</f>
        <v>34</v>
      </c>
      <c r="O122" s="22">
        <f>VLOOKUP($E122,必要祝福素材!$B$4:$G$6,5)</f>
        <v>2</v>
      </c>
      <c r="P122" s="22">
        <f>IF(Q122=0,0,VLOOKUP($D122,必要祝福素材!$B$27:$G$29,6))</f>
        <v>0</v>
      </c>
      <c r="Q122" s="22">
        <f>VLOOKUP($E122,必要祝福素材!$B$4:$G$6,6)</f>
        <v>0</v>
      </c>
    </row>
    <row r="123" spans="1:17" x14ac:dyDescent="0.15">
      <c r="A123" s="25">
        <v>40610</v>
      </c>
      <c r="B123" s="30" t="s">
        <v>141</v>
      </c>
      <c r="C123" s="27">
        <v>356</v>
      </c>
      <c r="D123" s="28">
        <v>2</v>
      </c>
      <c r="E123" s="29">
        <v>4</v>
      </c>
      <c r="G123" s="22">
        <f t="shared" si="1"/>
        <v>40610</v>
      </c>
      <c r="H123" s="22">
        <f>VLOOKUP($D123,必要祝福素材!$B$27:$G$29,2)</f>
        <v>21</v>
      </c>
      <c r="I123" s="22">
        <f>VLOOKUP($E123,必要祝福素材!$B$4:$G$6,2)</f>
        <v>25</v>
      </c>
      <c r="J123" s="22">
        <f>VLOOKUP($D123,必要祝福素材!$B$27:$G$29,3)</f>
        <v>22</v>
      </c>
      <c r="K123" s="22">
        <f>VLOOKUP($E123,必要祝福素材!$B$4:$G$6,3)</f>
        <v>10</v>
      </c>
      <c r="L123" s="22">
        <f>IF(M123=0,0,VLOOKUP($D123,必要祝福素材!$B$27:$G$29,4))</f>
        <v>23</v>
      </c>
      <c r="M123" s="22">
        <f>VLOOKUP($E123,必要祝福素材!$B$4:$G$6,4)</f>
        <v>5</v>
      </c>
      <c r="N123" s="22">
        <f>IF(O123=0,0,VLOOKUP($D123,必要祝福素材!$B$27:$G$29,5))</f>
        <v>24</v>
      </c>
      <c r="O123" s="22">
        <f>VLOOKUP($E123,必要祝福素材!$B$4:$G$6,5)</f>
        <v>2</v>
      </c>
      <c r="P123" s="22">
        <f>IF(Q123=0,0,VLOOKUP($D123,必要祝福素材!$B$27:$G$29,6))</f>
        <v>0</v>
      </c>
      <c r="Q123" s="22">
        <f>VLOOKUP($E123,必要祝福素材!$B$4:$G$6,6)</f>
        <v>0</v>
      </c>
    </row>
    <row r="124" spans="1:17" x14ac:dyDescent="0.15">
      <c r="A124" s="25">
        <v>40620</v>
      </c>
      <c r="B124" s="30" t="s">
        <v>142</v>
      </c>
      <c r="C124" s="27">
        <v>358</v>
      </c>
      <c r="D124" s="28">
        <v>3</v>
      </c>
      <c r="E124" s="29">
        <v>4</v>
      </c>
      <c r="G124" s="22">
        <f t="shared" si="1"/>
        <v>40620</v>
      </c>
      <c r="H124" s="22">
        <f>VLOOKUP($D124,必要祝福素材!$B$27:$G$29,2)</f>
        <v>31</v>
      </c>
      <c r="I124" s="22">
        <f>VLOOKUP($E124,必要祝福素材!$B$4:$G$6,2)</f>
        <v>25</v>
      </c>
      <c r="J124" s="22">
        <f>VLOOKUP($D124,必要祝福素材!$B$27:$G$29,3)</f>
        <v>32</v>
      </c>
      <c r="K124" s="22">
        <f>VLOOKUP($E124,必要祝福素材!$B$4:$G$6,3)</f>
        <v>10</v>
      </c>
      <c r="L124" s="22">
        <f>IF(M124=0,0,VLOOKUP($D124,必要祝福素材!$B$27:$G$29,4))</f>
        <v>33</v>
      </c>
      <c r="M124" s="22">
        <f>VLOOKUP($E124,必要祝福素材!$B$4:$G$6,4)</f>
        <v>5</v>
      </c>
      <c r="N124" s="22">
        <f>IF(O124=0,0,VLOOKUP($D124,必要祝福素材!$B$27:$G$29,5))</f>
        <v>34</v>
      </c>
      <c r="O124" s="22">
        <f>VLOOKUP($E124,必要祝福素材!$B$4:$G$6,5)</f>
        <v>2</v>
      </c>
      <c r="P124" s="22">
        <f>IF(Q124=0,0,VLOOKUP($D124,必要祝福素材!$B$27:$G$29,6))</f>
        <v>0</v>
      </c>
      <c r="Q124" s="22">
        <f>VLOOKUP($E124,必要祝福素材!$B$4:$G$6,6)</f>
        <v>0</v>
      </c>
    </row>
    <row r="125" spans="1:17" x14ac:dyDescent="0.15">
      <c r="A125" s="25">
        <v>40630</v>
      </c>
      <c r="B125" s="31" t="s">
        <v>143</v>
      </c>
      <c r="C125" s="27">
        <v>360</v>
      </c>
      <c r="D125" s="28">
        <v>3</v>
      </c>
      <c r="E125" s="29">
        <v>4</v>
      </c>
      <c r="G125" s="22">
        <f t="shared" si="1"/>
        <v>40630</v>
      </c>
      <c r="H125" s="22">
        <f>VLOOKUP($D125,必要祝福素材!$B$27:$G$29,2)</f>
        <v>31</v>
      </c>
      <c r="I125" s="22">
        <f>VLOOKUP($E125,必要祝福素材!$B$4:$G$6,2)</f>
        <v>25</v>
      </c>
      <c r="J125" s="22">
        <f>VLOOKUP($D125,必要祝福素材!$B$27:$G$29,3)</f>
        <v>32</v>
      </c>
      <c r="K125" s="22">
        <f>VLOOKUP($E125,必要祝福素材!$B$4:$G$6,3)</f>
        <v>10</v>
      </c>
      <c r="L125" s="22">
        <f>IF(M125=0,0,VLOOKUP($D125,必要祝福素材!$B$27:$G$29,4))</f>
        <v>33</v>
      </c>
      <c r="M125" s="22">
        <f>VLOOKUP($E125,必要祝福素材!$B$4:$G$6,4)</f>
        <v>5</v>
      </c>
      <c r="N125" s="22">
        <f>IF(O125=0,0,VLOOKUP($D125,必要祝福素材!$B$27:$G$29,5))</f>
        <v>34</v>
      </c>
      <c r="O125" s="22">
        <f>VLOOKUP($E125,必要祝福素材!$B$4:$G$6,5)</f>
        <v>2</v>
      </c>
      <c r="P125" s="22">
        <f>IF(Q125=0,0,VLOOKUP($D125,必要祝福素材!$B$27:$G$29,6))</f>
        <v>0</v>
      </c>
      <c r="Q125" s="22">
        <f>VLOOKUP($E125,必要祝福素材!$B$4:$G$6,6)</f>
        <v>0</v>
      </c>
    </row>
    <row r="126" spans="1:17" x14ac:dyDescent="0.15">
      <c r="A126" s="25">
        <v>40640</v>
      </c>
      <c r="B126" s="30" t="s">
        <v>144</v>
      </c>
      <c r="C126" s="27">
        <v>362</v>
      </c>
      <c r="D126" s="28">
        <v>1</v>
      </c>
      <c r="E126" s="29">
        <v>4</v>
      </c>
      <c r="G126" s="22">
        <f t="shared" si="1"/>
        <v>40640</v>
      </c>
      <c r="H126" s="22">
        <f>VLOOKUP($D126,必要祝福素材!$B$27:$G$29,2)</f>
        <v>11</v>
      </c>
      <c r="I126" s="22">
        <f>VLOOKUP($E126,必要祝福素材!$B$4:$G$6,2)</f>
        <v>25</v>
      </c>
      <c r="J126" s="22">
        <f>VLOOKUP($D126,必要祝福素材!$B$27:$G$29,3)</f>
        <v>12</v>
      </c>
      <c r="K126" s="22">
        <f>VLOOKUP($E126,必要祝福素材!$B$4:$G$6,3)</f>
        <v>10</v>
      </c>
      <c r="L126" s="22">
        <f>IF(M126=0,0,VLOOKUP($D126,必要祝福素材!$B$27:$G$29,4))</f>
        <v>13</v>
      </c>
      <c r="M126" s="22">
        <f>VLOOKUP($E126,必要祝福素材!$B$4:$G$6,4)</f>
        <v>5</v>
      </c>
      <c r="N126" s="22">
        <f>IF(O126=0,0,VLOOKUP($D126,必要祝福素材!$B$27:$G$29,5))</f>
        <v>14</v>
      </c>
      <c r="O126" s="22">
        <f>VLOOKUP($E126,必要祝福素材!$B$4:$G$6,5)</f>
        <v>2</v>
      </c>
      <c r="P126" s="22">
        <f>IF(Q126=0,0,VLOOKUP($D126,必要祝福素材!$B$27:$G$29,6))</f>
        <v>0</v>
      </c>
      <c r="Q126" s="22">
        <f>VLOOKUP($E126,必要祝福素材!$B$4:$G$6,6)</f>
        <v>0</v>
      </c>
    </row>
    <row r="127" spans="1:17" x14ac:dyDescent="0.15">
      <c r="A127" s="25">
        <v>40650</v>
      </c>
      <c r="B127" s="33" t="s">
        <v>145</v>
      </c>
      <c r="C127" s="27">
        <v>364</v>
      </c>
      <c r="D127" s="28">
        <v>1</v>
      </c>
      <c r="E127" s="29">
        <v>4</v>
      </c>
      <c r="G127" s="22">
        <f t="shared" si="1"/>
        <v>40650</v>
      </c>
      <c r="H127" s="22">
        <f>VLOOKUP($D127,必要祝福素材!$B$27:$G$29,2)</f>
        <v>11</v>
      </c>
      <c r="I127" s="22">
        <f>VLOOKUP($E127,必要祝福素材!$B$4:$G$6,2)</f>
        <v>25</v>
      </c>
      <c r="J127" s="22">
        <f>VLOOKUP($D127,必要祝福素材!$B$27:$G$29,3)</f>
        <v>12</v>
      </c>
      <c r="K127" s="22">
        <f>VLOOKUP($E127,必要祝福素材!$B$4:$G$6,3)</f>
        <v>10</v>
      </c>
      <c r="L127" s="22">
        <f>IF(M127=0,0,VLOOKUP($D127,必要祝福素材!$B$27:$G$29,4))</f>
        <v>13</v>
      </c>
      <c r="M127" s="22">
        <f>VLOOKUP($E127,必要祝福素材!$B$4:$G$6,4)</f>
        <v>5</v>
      </c>
      <c r="N127" s="22">
        <f>IF(O127=0,0,VLOOKUP($D127,必要祝福素材!$B$27:$G$29,5))</f>
        <v>14</v>
      </c>
      <c r="O127" s="22">
        <f>VLOOKUP($E127,必要祝福素材!$B$4:$G$6,5)</f>
        <v>2</v>
      </c>
      <c r="P127" s="22">
        <f>IF(Q127=0,0,VLOOKUP($D127,必要祝福素材!$B$27:$G$29,6))</f>
        <v>0</v>
      </c>
      <c r="Q127" s="22">
        <f>VLOOKUP($E127,必要祝福素材!$B$4:$G$6,6)</f>
        <v>0</v>
      </c>
    </row>
    <row r="128" spans="1:17" x14ac:dyDescent="0.15">
      <c r="A128" s="25">
        <v>40660</v>
      </c>
      <c r="B128" s="31" t="s">
        <v>146</v>
      </c>
      <c r="C128" s="27">
        <v>366</v>
      </c>
      <c r="D128" s="28">
        <v>3</v>
      </c>
      <c r="E128" s="29">
        <v>4</v>
      </c>
      <c r="G128" s="22">
        <f t="shared" si="1"/>
        <v>40660</v>
      </c>
      <c r="H128" s="22">
        <f>VLOOKUP($D128,必要祝福素材!$B$27:$G$29,2)</f>
        <v>31</v>
      </c>
      <c r="I128" s="22">
        <f>VLOOKUP($E128,必要祝福素材!$B$4:$G$6,2)</f>
        <v>25</v>
      </c>
      <c r="J128" s="22">
        <f>VLOOKUP($D128,必要祝福素材!$B$27:$G$29,3)</f>
        <v>32</v>
      </c>
      <c r="K128" s="22">
        <f>VLOOKUP($E128,必要祝福素材!$B$4:$G$6,3)</f>
        <v>10</v>
      </c>
      <c r="L128" s="22">
        <f>IF(M128=0,0,VLOOKUP($D128,必要祝福素材!$B$27:$G$29,4))</f>
        <v>33</v>
      </c>
      <c r="M128" s="22">
        <f>VLOOKUP($E128,必要祝福素材!$B$4:$G$6,4)</f>
        <v>5</v>
      </c>
      <c r="N128" s="22">
        <f>IF(O128=0,0,VLOOKUP($D128,必要祝福素材!$B$27:$G$29,5))</f>
        <v>34</v>
      </c>
      <c r="O128" s="22">
        <f>VLOOKUP($E128,必要祝福素材!$B$4:$G$6,5)</f>
        <v>2</v>
      </c>
      <c r="P128" s="22">
        <f>IF(Q128=0,0,VLOOKUP($D128,必要祝福素材!$B$27:$G$29,6))</f>
        <v>0</v>
      </c>
      <c r="Q128" s="22">
        <f>VLOOKUP($E128,必要祝福素材!$B$4:$G$6,6)</f>
        <v>0</v>
      </c>
    </row>
    <row r="129" spans="1:17" x14ac:dyDescent="0.15">
      <c r="A129" s="25">
        <v>40670</v>
      </c>
      <c r="B129" s="33" t="s">
        <v>147</v>
      </c>
      <c r="C129" s="27">
        <v>368</v>
      </c>
      <c r="D129" s="28">
        <v>1</v>
      </c>
      <c r="E129" s="29">
        <v>4</v>
      </c>
      <c r="G129" s="22">
        <f t="shared" si="1"/>
        <v>40670</v>
      </c>
      <c r="H129" s="22">
        <f>VLOOKUP($D129,必要祝福素材!$B$27:$G$29,2)</f>
        <v>11</v>
      </c>
      <c r="I129" s="22">
        <f>VLOOKUP($E129,必要祝福素材!$B$4:$G$6,2)</f>
        <v>25</v>
      </c>
      <c r="J129" s="22">
        <f>VLOOKUP($D129,必要祝福素材!$B$27:$G$29,3)</f>
        <v>12</v>
      </c>
      <c r="K129" s="22">
        <f>VLOOKUP($E129,必要祝福素材!$B$4:$G$6,3)</f>
        <v>10</v>
      </c>
      <c r="L129" s="22">
        <f>IF(M129=0,0,VLOOKUP($D129,必要祝福素材!$B$27:$G$29,4))</f>
        <v>13</v>
      </c>
      <c r="M129" s="22">
        <f>VLOOKUP($E129,必要祝福素材!$B$4:$G$6,4)</f>
        <v>5</v>
      </c>
      <c r="N129" s="22">
        <f>IF(O129=0,0,VLOOKUP($D129,必要祝福素材!$B$27:$G$29,5))</f>
        <v>14</v>
      </c>
      <c r="O129" s="22">
        <f>VLOOKUP($E129,必要祝福素材!$B$4:$G$6,5)</f>
        <v>2</v>
      </c>
      <c r="P129" s="22">
        <f>IF(Q129=0,0,VLOOKUP($D129,必要祝福素材!$B$27:$G$29,6))</f>
        <v>0</v>
      </c>
      <c r="Q129" s="22">
        <f>VLOOKUP($E129,必要祝福素材!$B$4:$G$6,6)</f>
        <v>0</v>
      </c>
    </row>
    <row r="130" spans="1:17" x14ac:dyDescent="0.15">
      <c r="A130" s="25">
        <v>40680</v>
      </c>
      <c r="B130" s="30" t="s">
        <v>148</v>
      </c>
      <c r="C130" s="27">
        <v>370</v>
      </c>
      <c r="D130" s="28">
        <v>2</v>
      </c>
      <c r="E130" s="29">
        <v>4</v>
      </c>
      <c r="G130" s="22">
        <f t="shared" si="1"/>
        <v>40680</v>
      </c>
      <c r="H130" s="22">
        <f>VLOOKUP($D130,必要祝福素材!$B$27:$G$29,2)</f>
        <v>21</v>
      </c>
      <c r="I130" s="22">
        <f>VLOOKUP($E130,必要祝福素材!$B$4:$G$6,2)</f>
        <v>25</v>
      </c>
      <c r="J130" s="22">
        <f>VLOOKUP($D130,必要祝福素材!$B$27:$G$29,3)</f>
        <v>22</v>
      </c>
      <c r="K130" s="22">
        <f>VLOOKUP($E130,必要祝福素材!$B$4:$G$6,3)</f>
        <v>10</v>
      </c>
      <c r="L130" s="22">
        <f>IF(M130=0,0,VLOOKUP($D130,必要祝福素材!$B$27:$G$29,4))</f>
        <v>23</v>
      </c>
      <c r="M130" s="22">
        <f>VLOOKUP($E130,必要祝福素材!$B$4:$G$6,4)</f>
        <v>5</v>
      </c>
      <c r="N130" s="22">
        <f>IF(O130=0,0,VLOOKUP($D130,必要祝福素材!$B$27:$G$29,5))</f>
        <v>24</v>
      </c>
      <c r="O130" s="22">
        <f>VLOOKUP($E130,必要祝福素材!$B$4:$G$6,5)</f>
        <v>2</v>
      </c>
      <c r="P130" s="22">
        <f>IF(Q130=0,0,VLOOKUP($D130,必要祝福素材!$B$27:$G$29,6))</f>
        <v>0</v>
      </c>
      <c r="Q130" s="22">
        <f>VLOOKUP($E130,必要祝福素材!$B$4:$G$6,6)</f>
        <v>0</v>
      </c>
    </row>
    <row r="131" spans="1:17" ht="24" x14ac:dyDescent="0.15">
      <c r="A131" s="25">
        <v>40690</v>
      </c>
      <c r="B131" s="30" t="s">
        <v>149</v>
      </c>
      <c r="C131" s="27">
        <v>372</v>
      </c>
      <c r="D131" s="28">
        <v>3</v>
      </c>
      <c r="E131" s="29">
        <v>4</v>
      </c>
      <c r="G131" s="22">
        <f t="shared" ref="G131:G176" si="2">A131</f>
        <v>40690</v>
      </c>
      <c r="H131" s="22">
        <f>VLOOKUP($D131,必要祝福素材!$B$27:$G$29,2)</f>
        <v>31</v>
      </c>
      <c r="I131" s="22">
        <f>VLOOKUP($E131,必要祝福素材!$B$4:$G$6,2)</f>
        <v>25</v>
      </c>
      <c r="J131" s="22">
        <f>VLOOKUP($D131,必要祝福素材!$B$27:$G$29,3)</f>
        <v>32</v>
      </c>
      <c r="K131" s="22">
        <f>VLOOKUP($E131,必要祝福素材!$B$4:$G$6,3)</f>
        <v>10</v>
      </c>
      <c r="L131" s="22">
        <f>IF(M131=0,0,VLOOKUP($D131,必要祝福素材!$B$27:$G$29,4))</f>
        <v>33</v>
      </c>
      <c r="M131" s="22">
        <f>VLOOKUP($E131,必要祝福素材!$B$4:$G$6,4)</f>
        <v>5</v>
      </c>
      <c r="N131" s="22">
        <f>IF(O131=0,0,VLOOKUP($D131,必要祝福素材!$B$27:$G$29,5))</f>
        <v>34</v>
      </c>
      <c r="O131" s="22">
        <f>VLOOKUP($E131,必要祝福素材!$B$4:$G$6,5)</f>
        <v>2</v>
      </c>
      <c r="P131" s="22">
        <f>IF(Q131=0,0,VLOOKUP($D131,必要祝福素材!$B$27:$G$29,6))</f>
        <v>0</v>
      </c>
      <c r="Q131" s="22">
        <f>VLOOKUP($E131,必要祝福素材!$B$4:$G$6,6)</f>
        <v>0</v>
      </c>
    </row>
    <row r="132" spans="1:17" ht="24" x14ac:dyDescent="0.15">
      <c r="A132" s="25">
        <v>40700</v>
      </c>
      <c r="B132" s="31" t="s">
        <v>150</v>
      </c>
      <c r="C132" s="27">
        <v>374</v>
      </c>
      <c r="D132" s="28">
        <v>1</v>
      </c>
      <c r="E132" s="29">
        <v>4</v>
      </c>
      <c r="G132" s="22">
        <f t="shared" si="2"/>
        <v>40700</v>
      </c>
      <c r="H132" s="22">
        <f>VLOOKUP($D132,必要祝福素材!$B$27:$G$29,2)</f>
        <v>11</v>
      </c>
      <c r="I132" s="22">
        <f>VLOOKUP($E132,必要祝福素材!$B$4:$G$6,2)</f>
        <v>25</v>
      </c>
      <c r="J132" s="22">
        <f>VLOOKUP($D132,必要祝福素材!$B$27:$G$29,3)</f>
        <v>12</v>
      </c>
      <c r="K132" s="22">
        <f>VLOOKUP($E132,必要祝福素材!$B$4:$G$6,3)</f>
        <v>10</v>
      </c>
      <c r="L132" s="22">
        <f>IF(M132=0,0,VLOOKUP($D132,必要祝福素材!$B$27:$G$29,4))</f>
        <v>13</v>
      </c>
      <c r="M132" s="22">
        <f>VLOOKUP($E132,必要祝福素材!$B$4:$G$6,4)</f>
        <v>5</v>
      </c>
      <c r="N132" s="22">
        <f>IF(O132=0,0,VLOOKUP($D132,必要祝福素材!$B$27:$G$29,5))</f>
        <v>14</v>
      </c>
      <c r="O132" s="22">
        <f>VLOOKUP($E132,必要祝福素材!$B$4:$G$6,5)</f>
        <v>2</v>
      </c>
      <c r="P132" s="22">
        <f>IF(Q132=0,0,VLOOKUP($D132,必要祝福素材!$B$27:$G$29,6))</f>
        <v>0</v>
      </c>
      <c r="Q132" s="22">
        <f>VLOOKUP($E132,必要祝福素材!$B$4:$G$6,6)</f>
        <v>0</v>
      </c>
    </row>
    <row r="133" spans="1:17" x14ac:dyDescent="0.15">
      <c r="A133" s="25">
        <v>40710</v>
      </c>
      <c r="B133" s="30" t="s">
        <v>151</v>
      </c>
      <c r="C133" s="27">
        <v>376</v>
      </c>
      <c r="D133" s="28">
        <v>3</v>
      </c>
      <c r="E133" s="29">
        <v>4</v>
      </c>
      <c r="G133" s="22">
        <f t="shared" si="2"/>
        <v>40710</v>
      </c>
      <c r="H133" s="22">
        <f>VLOOKUP($D133,必要祝福素材!$B$27:$G$29,2)</f>
        <v>31</v>
      </c>
      <c r="I133" s="22">
        <f>VLOOKUP($E133,必要祝福素材!$B$4:$G$6,2)</f>
        <v>25</v>
      </c>
      <c r="J133" s="22">
        <f>VLOOKUP($D133,必要祝福素材!$B$27:$G$29,3)</f>
        <v>32</v>
      </c>
      <c r="K133" s="22">
        <f>VLOOKUP($E133,必要祝福素材!$B$4:$G$6,3)</f>
        <v>10</v>
      </c>
      <c r="L133" s="22">
        <f>IF(M133=0,0,VLOOKUP($D133,必要祝福素材!$B$27:$G$29,4))</f>
        <v>33</v>
      </c>
      <c r="M133" s="22">
        <f>VLOOKUP($E133,必要祝福素材!$B$4:$G$6,4)</f>
        <v>5</v>
      </c>
      <c r="N133" s="22">
        <f>IF(O133=0,0,VLOOKUP($D133,必要祝福素材!$B$27:$G$29,5))</f>
        <v>34</v>
      </c>
      <c r="O133" s="22">
        <f>VLOOKUP($E133,必要祝福素材!$B$4:$G$6,5)</f>
        <v>2</v>
      </c>
      <c r="P133" s="22">
        <f>IF(Q133=0,0,VLOOKUP($D133,必要祝福素材!$B$27:$G$29,6))</f>
        <v>0</v>
      </c>
      <c r="Q133" s="22">
        <f>VLOOKUP($E133,必要祝福素材!$B$4:$G$6,6)</f>
        <v>0</v>
      </c>
    </row>
    <row r="134" spans="1:17" x14ac:dyDescent="0.15">
      <c r="A134" s="25">
        <v>40720</v>
      </c>
      <c r="B134" s="31" t="s">
        <v>152</v>
      </c>
      <c r="C134" s="27">
        <v>378</v>
      </c>
      <c r="D134" s="28">
        <v>3</v>
      </c>
      <c r="E134" s="29">
        <v>4</v>
      </c>
      <c r="G134" s="22">
        <f t="shared" si="2"/>
        <v>40720</v>
      </c>
      <c r="H134" s="22">
        <f>VLOOKUP($D134,必要祝福素材!$B$27:$G$29,2)</f>
        <v>31</v>
      </c>
      <c r="I134" s="22">
        <f>VLOOKUP($E134,必要祝福素材!$B$4:$G$6,2)</f>
        <v>25</v>
      </c>
      <c r="J134" s="22">
        <f>VLOOKUP($D134,必要祝福素材!$B$27:$G$29,3)</f>
        <v>32</v>
      </c>
      <c r="K134" s="22">
        <f>VLOOKUP($E134,必要祝福素材!$B$4:$G$6,3)</f>
        <v>10</v>
      </c>
      <c r="L134" s="22">
        <f>IF(M134=0,0,VLOOKUP($D134,必要祝福素材!$B$27:$G$29,4))</f>
        <v>33</v>
      </c>
      <c r="M134" s="22">
        <f>VLOOKUP($E134,必要祝福素材!$B$4:$G$6,4)</f>
        <v>5</v>
      </c>
      <c r="N134" s="22">
        <f>IF(O134=0,0,VLOOKUP($D134,必要祝福素材!$B$27:$G$29,5))</f>
        <v>34</v>
      </c>
      <c r="O134" s="22">
        <f>VLOOKUP($E134,必要祝福素材!$B$4:$G$6,5)</f>
        <v>2</v>
      </c>
      <c r="P134" s="22">
        <f>IF(Q134=0,0,VLOOKUP($D134,必要祝福素材!$B$27:$G$29,6))</f>
        <v>0</v>
      </c>
      <c r="Q134" s="22">
        <f>VLOOKUP($E134,必要祝福素材!$B$4:$G$6,6)</f>
        <v>0</v>
      </c>
    </row>
    <row r="135" spans="1:17" ht="24" x14ac:dyDescent="0.15">
      <c r="A135" s="25">
        <v>40730</v>
      </c>
      <c r="B135" s="30" t="s">
        <v>153</v>
      </c>
      <c r="C135" s="27">
        <v>380</v>
      </c>
      <c r="D135" s="28">
        <v>2</v>
      </c>
      <c r="E135" s="29">
        <v>4</v>
      </c>
      <c r="G135" s="22">
        <f t="shared" si="2"/>
        <v>40730</v>
      </c>
      <c r="H135" s="22">
        <f>VLOOKUP($D135,必要祝福素材!$B$27:$G$29,2)</f>
        <v>21</v>
      </c>
      <c r="I135" s="22">
        <f>VLOOKUP($E135,必要祝福素材!$B$4:$G$6,2)</f>
        <v>25</v>
      </c>
      <c r="J135" s="22">
        <f>VLOOKUP($D135,必要祝福素材!$B$27:$G$29,3)</f>
        <v>22</v>
      </c>
      <c r="K135" s="22">
        <f>VLOOKUP($E135,必要祝福素材!$B$4:$G$6,3)</f>
        <v>10</v>
      </c>
      <c r="L135" s="22">
        <f>IF(M135=0,0,VLOOKUP($D135,必要祝福素材!$B$27:$G$29,4))</f>
        <v>23</v>
      </c>
      <c r="M135" s="22">
        <f>VLOOKUP($E135,必要祝福素材!$B$4:$G$6,4)</f>
        <v>5</v>
      </c>
      <c r="N135" s="22">
        <f>IF(O135=0,0,VLOOKUP($D135,必要祝福素材!$B$27:$G$29,5))</f>
        <v>24</v>
      </c>
      <c r="O135" s="22">
        <f>VLOOKUP($E135,必要祝福素材!$B$4:$G$6,5)</f>
        <v>2</v>
      </c>
      <c r="P135" s="22">
        <f>IF(Q135=0,0,VLOOKUP($D135,必要祝福素材!$B$27:$G$29,6))</f>
        <v>0</v>
      </c>
      <c r="Q135" s="22">
        <f>VLOOKUP($E135,必要祝福素材!$B$4:$G$6,6)</f>
        <v>0</v>
      </c>
    </row>
    <row r="136" spans="1:17" x14ac:dyDescent="0.15">
      <c r="A136" s="25">
        <v>40740</v>
      </c>
      <c r="B136" s="30" t="s">
        <v>154</v>
      </c>
      <c r="C136" s="27">
        <v>382</v>
      </c>
      <c r="D136" s="28">
        <v>2</v>
      </c>
      <c r="E136" s="29">
        <v>4</v>
      </c>
      <c r="G136" s="22">
        <f t="shared" si="2"/>
        <v>40740</v>
      </c>
      <c r="H136" s="22">
        <f>VLOOKUP($D136,必要祝福素材!$B$27:$G$29,2)</f>
        <v>21</v>
      </c>
      <c r="I136" s="22">
        <f>VLOOKUP($E136,必要祝福素材!$B$4:$G$6,2)</f>
        <v>25</v>
      </c>
      <c r="J136" s="22">
        <f>VLOOKUP($D136,必要祝福素材!$B$27:$G$29,3)</f>
        <v>22</v>
      </c>
      <c r="K136" s="22">
        <f>VLOOKUP($E136,必要祝福素材!$B$4:$G$6,3)</f>
        <v>10</v>
      </c>
      <c r="L136" s="22">
        <f>IF(M136=0,0,VLOOKUP($D136,必要祝福素材!$B$27:$G$29,4))</f>
        <v>23</v>
      </c>
      <c r="M136" s="22">
        <f>VLOOKUP($E136,必要祝福素材!$B$4:$G$6,4)</f>
        <v>5</v>
      </c>
      <c r="N136" s="22">
        <f>IF(O136=0,0,VLOOKUP($D136,必要祝福素材!$B$27:$G$29,5))</f>
        <v>24</v>
      </c>
      <c r="O136" s="22">
        <f>VLOOKUP($E136,必要祝福素材!$B$4:$G$6,5)</f>
        <v>2</v>
      </c>
      <c r="P136" s="22">
        <f>IF(Q136=0,0,VLOOKUP($D136,必要祝福素材!$B$27:$G$29,6))</f>
        <v>0</v>
      </c>
      <c r="Q136" s="22">
        <f>VLOOKUP($E136,必要祝福素材!$B$4:$G$6,6)</f>
        <v>0</v>
      </c>
    </row>
    <row r="137" spans="1:17" x14ac:dyDescent="0.15">
      <c r="A137" s="25">
        <v>40750</v>
      </c>
      <c r="B137" s="31" t="s">
        <v>155</v>
      </c>
      <c r="C137" s="27">
        <v>384</v>
      </c>
      <c r="D137" s="28">
        <v>2</v>
      </c>
      <c r="E137" s="29">
        <v>4</v>
      </c>
      <c r="G137" s="22">
        <f t="shared" si="2"/>
        <v>40750</v>
      </c>
      <c r="H137" s="22">
        <f>VLOOKUP($D137,必要祝福素材!$B$27:$G$29,2)</f>
        <v>21</v>
      </c>
      <c r="I137" s="22">
        <f>VLOOKUP($E137,必要祝福素材!$B$4:$G$6,2)</f>
        <v>25</v>
      </c>
      <c r="J137" s="22">
        <f>VLOOKUP($D137,必要祝福素材!$B$27:$G$29,3)</f>
        <v>22</v>
      </c>
      <c r="K137" s="22">
        <f>VLOOKUP($E137,必要祝福素材!$B$4:$G$6,3)</f>
        <v>10</v>
      </c>
      <c r="L137" s="22">
        <f>IF(M137=0,0,VLOOKUP($D137,必要祝福素材!$B$27:$G$29,4))</f>
        <v>23</v>
      </c>
      <c r="M137" s="22">
        <f>VLOOKUP($E137,必要祝福素材!$B$4:$G$6,4)</f>
        <v>5</v>
      </c>
      <c r="N137" s="22">
        <f>IF(O137=0,0,VLOOKUP($D137,必要祝福素材!$B$27:$G$29,5))</f>
        <v>24</v>
      </c>
      <c r="O137" s="22">
        <f>VLOOKUP($E137,必要祝福素材!$B$4:$G$6,5)</f>
        <v>2</v>
      </c>
      <c r="P137" s="22">
        <f>IF(Q137=0,0,VLOOKUP($D137,必要祝福素材!$B$27:$G$29,6))</f>
        <v>0</v>
      </c>
      <c r="Q137" s="22">
        <f>VLOOKUP($E137,必要祝福素材!$B$4:$G$6,6)</f>
        <v>0</v>
      </c>
    </row>
    <row r="138" spans="1:17" x14ac:dyDescent="0.15">
      <c r="A138" s="25">
        <v>40760</v>
      </c>
      <c r="B138" s="30" t="s">
        <v>156</v>
      </c>
      <c r="C138" s="27">
        <v>386</v>
      </c>
      <c r="D138" s="28">
        <v>1</v>
      </c>
      <c r="E138" s="29">
        <v>4</v>
      </c>
      <c r="G138" s="22">
        <f t="shared" si="2"/>
        <v>40760</v>
      </c>
      <c r="H138" s="22">
        <f>VLOOKUP($D138,必要祝福素材!$B$27:$G$29,2)</f>
        <v>11</v>
      </c>
      <c r="I138" s="22">
        <f>VLOOKUP($E138,必要祝福素材!$B$4:$G$6,2)</f>
        <v>25</v>
      </c>
      <c r="J138" s="22">
        <f>VLOOKUP($D138,必要祝福素材!$B$27:$G$29,3)</f>
        <v>12</v>
      </c>
      <c r="K138" s="22">
        <f>VLOOKUP($E138,必要祝福素材!$B$4:$G$6,3)</f>
        <v>10</v>
      </c>
      <c r="L138" s="22">
        <f>IF(M138=0,0,VLOOKUP($D138,必要祝福素材!$B$27:$G$29,4))</f>
        <v>13</v>
      </c>
      <c r="M138" s="22">
        <f>VLOOKUP($E138,必要祝福素材!$B$4:$G$6,4)</f>
        <v>5</v>
      </c>
      <c r="N138" s="22">
        <f>IF(O138=0,0,VLOOKUP($D138,必要祝福素材!$B$27:$G$29,5))</f>
        <v>14</v>
      </c>
      <c r="O138" s="22">
        <f>VLOOKUP($E138,必要祝福素材!$B$4:$G$6,5)</f>
        <v>2</v>
      </c>
      <c r="P138" s="22">
        <f>IF(Q138=0,0,VLOOKUP($D138,必要祝福素材!$B$27:$G$29,6))</f>
        <v>0</v>
      </c>
      <c r="Q138" s="22">
        <f>VLOOKUP($E138,必要祝福素材!$B$4:$G$6,6)</f>
        <v>0</v>
      </c>
    </row>
    <row r="139" spans="1:17" x14ac:dyDescent="0.15">
      <c r="A139" s="25">
        <v>40770</v>
      </c>
      <c r="B139" s="30" t="s">
        <v>157</v>
      </c>
      <c r="C139" s="27">
        <v>388</v>
      </c>
      <c r="D139" s="28">
        <v>2</v>
      </c>
      <c r="E139" s="29">
        <v>4</v>
      </c>
      <c r="G139" s="22">
        <f t="shared" si="2"/>
        <v>40770</v>
      </c>
      <c r="H139" s="22">
        <f>VLOOKUP($D139,必要祝福素材!$B$27:$G$29,2)</f>
        <v>21</v>
      </c>
      <c r="I139" s="22">
        <f>VLOOKUP($E139,必要祝福素材!$B$4:$G$6,2)</f>
        <v>25</v>
      </c>
      <c r="J139" s="22">
        <f>VLOOKUP($D139,必要祝福素材!$B$27:$G$29,3)</f>
        <v>22</v>
      </c>
      <c r="K139" s="22">
        <f>VLOOKUP($E139,必要祝福素材!$B$4:$G$6,3)</f>
        <v>10</v>
      </c>
      <c r="L139" s="22">
        <f>IF(M139=0,0,VLOOKUP($D139,必要祝福素材!$B$27:$G$29,4))</f>
        <v>23</v>
      </c>
      <c r="M139" s="22">
        <f>VLOOKUP($E139,必要祝福素材!$B$4:$G$6,4)</f>
        <v>5</v>
      </c>
      <c r="N139" s="22">
        <f>IF(O139=0,0,VLOOKUP($D139,必要祝福素材!$B$27:$G$29,5))</f>
        <v>24</v>
      </c>
      <c r="O139" s="22">
        <f>VLOOKUP($E139,必要祝福素材!$B$4:$G$6,5)</f>
        <v>2</v>
      </c>
      <c r="P139" s="22">
        <f>IF(Q139=0,0,VLOOKUP($D139,必要祝福素材!$B$27:$G$29,6))</f>
        <v>0</v>
      </c>
      <c r="Q139" s="22">
        <f>VLOOKUP($E139,必要祝福素材!$B$4:$G$6,6)</f>
        <v>0</v>
      </c>
    </row>
    <row r="140" spans="1:17" x14ac:dyDescent="0.15">
      <c r="A140" s="25">
        <v>40780</v>
      </c>
      <c r="B140" s="30" t="s">
        <v>158</v>
      </c>
      <c r="C140" s="27">
        <v>390</v>
      </c>
      <c r="D140" s="28">
        <v>3</v>
      </c>
      <c r="E140" s="29">
        <v>4</v>
      </c>
      <c r="G140" s="22">
        <f t="shared" si="2"/>
        <v>40780</v>
      </c>
      <c r="H140" s="22">
        <f>VLOOKUP($D140,必要祝福素材!$B$27:$G$29,2)</f>
        <v>31</v>
      </c>
      <c r="I140" s="22">
        <f>VLOOKUP($E140,必要祝福素材!$B$4:$G$6,2)</f>
        <v>25</v>
      </c>
      <c r="J140" s="22">
        <f>VLOOKUP($D140,必要祝福素材!$B$27:$G$29,3)</f>
        <v>32</v>
      </c>
      <c r="K140" s="22">
        <f>VLOOKUP($E140,必要祝福素材!$B$4:$G$6,3)</f>
        <v>10</v>
      </c>
      <c r="L140" s="22">
        <f>IF(M140=0,0,VLOOKUP($D140,必要祝福素材!$B$27:$G$29,4))</f>
        <v>33</v>
      </c>
      <c r="M140" s="22">
        <f>VLOOKUP($E140,必要祝福素材!$B$4:$G$6,4)</f>
        <v>5</v>
      </c>
      <c r="N140" s="22">
        <f>IF(O140=0,0,VLOOKUP($D140,必要祝福素材!$B$27:$G$29,5))</f>
        <v>34</v>
      </c>
      <c r="O140" s="22">
        <f>VLOOKUP($E140,必要祝福素材!$B$4:$G$6,5)</f>
        <v>2</v>
      </c>
      <c r="P140" s="22">
        <f>IF(Q140=0,0,VLOOKUP($D140,必要祝福素材!$B$27:$G$29,6))</f>
        <v>0</v>
      </c>
      <c r="Q140" s="22">
        <f>VLOOKUP($E140,必要祝福素材!$B$4:$G$6,6)</f>
        <v>0</v>
      </c>
    </row>
    <row r="141" spans="1:17" x14ac:dyDescent="0.15">
      <c r="A141" s="25">
        <v>40790</v>
      </c>
      <c r="B141" s="31" t="s">
        <v>159</v>
      </c>
      <c r="C141" s="27">
        <v>392</v>
      </c>
      <c r="D141" s="28">
        <v>1</v>
      </c>
      <c r="E141" s="29">
        <v>4</v>
      </c>
      <c r="G141" s="22">
        <f t="shared" si="2"/>
        <v>40790</v>
      </c>
      <c r="H141" s="22">
        <f>VLOOKUP($D141,必要祝福素材!$B$27:$G$29,2)</f>
        <v>11</v>
      </c>
      <c r="I141" s="22">
        <f>VLOOKUP($E141,必要祝福素材!$B$4:$G$6,2)</f>
        <v>25</v>
      </c>
      <c r="J141" s="22">
        <f>VLOOKUP($D141,必要祝福素材!$B$27:$G$29,3)</f>
        <v>12</v>
      </c>
      <c r="K141" s="22">
        <f>VLOOKUP($E141,必要祝福素材!$B$4:$G$6,3)</f>
        <v>10</v>
      </c>
      <c r="L141" s="22">
        <f>IF(M141=0,0,VLOOKUP($D141,必要祝福素材!$B$27:$G$29,4))</f>
        <v>13</v>
      </c>
      <c r="M141" s="22">
        <f>VLOOKUP($E141,必要祝福素材!$B$4:$G$6,4)</f>
        <v>5</v>
      </c>
      <c r="N141" s="22">
        <f>IF(O141=0,0,VLOOKUP($D141,必要祝福素材!$B$27:$G$29,5))</f>
        <v>14</v>
      </c>
      <c r="O141" s="22">
        <f>VLOOKUP($E141,必要祝福素材!$B$4:$G$6,5)</f>
        <v>2</v>
      </c>
      <c r="P141" s="22">
        <f>IF(Q141=0,0,VLOOKUP($D141,必要祝福素材!$B$27:$G$29,6))</f>
        <v>0</v>
      </c>
      <c r="Q141" s="22">
        <f>VLOOKUP($E141,必要祝福素材!$B$4:$G$6,6)</f>
        <v>0</v>
      </c>
    </row>
    <row r="142" spans="1:17" x14ac:dyDescent="0.15">
      <c r="A142" s="25">
        <v>40800</v>
      </c>
      <c r="B142" s="31" t="s">
        <v>160</v>
      </c>
      <c r="C142" s="27">
        <v>394</v>
      </c>
      <c r="D142" s="28">
        <v>1</v>
      </c>
      <c r="E142" s="29">
        <v>4</v>
      </c>
      <c r="G142" s="22">
        <f t="shared" si="2"/>
        <v>40800</v>
      </c>
      <c r="H142" s="22">
        <f>VLOOKUP($D142,必要祝福素材!$B$27:$G$29,2)</f>
        <v>11</v>
      </c>
      <c r="I142" s="22">
        <f>VLOOKUP($E142,必要祝福素材!$B$4:$G$6,2)</f>
        <v>25</v>
      </c>
      <c r="J142" s="22">
        <f>VLOOKUP($D142,必要祝福素材!$B$27:$G$29,3)</f>
        <v>12</v>
      </c>
      <c r="K142" s="22">
        <f>VLOOKUP($E142,必要祝福素材!$B$4:$G$6,3)</f>
        <v>10</v>
      </c>
      <c r="L142" s="22">
        <f>IF(M142=0,0,VLOOKUP($D142,必要祝福素材!$B$27:$G$29,4))</f>
        <v>13</v>
      </c>
      <c r="M142" s="22">
        <f>VLOOKUP($E142,必要祝福素材!$B$4:$G$6,4)</f>
        <v>5</v>
      </c>
      <c r="N142" s="22">
        <f>IF(O142=0,0,VLOOKUP($D142,必要祝福素材!$B$27:$G$29,5))</f>
        <v>14</v>
      </c>
      <c r="O142" s="22">
        <f>VLOOKUP($E142,必要祝福素材!$B$4:$G$6,5)</f>
        <v>2</v>
      </c>
      <c r="P142" s="22">
        <f>IF(Q142=0,0,VLOOKUP($D142,必要祝福素材!$B$27:$G$29,6))</f>
        <v>0</v>
      </c>
      <c r="Q142" s="22">
        <f>VLOOKUP($E142,必要祝福素材!$B$4:$G$6,6)</f>
        <v>0</v>
      </c>
    </row>
    <row r="143" spans="1:17" x14ac:dyDescent="0.15">
      <c r="A143" s="25">
        <v>40810</v>
      </c>
      <c r="B143" s="38" t="s">
        <v>161</v>
      </c>
      <c r="C143" s="27">
        <v>396</v>
      </c>
      <c r="D143" s="28">
        <v>3</v>
      </c>
      <c r="E143" s="29">
        <v>4</v>
      </c>
      <c r="G143" s="22">
        <f t="shared" si="2"/>
        <v>40810</v>
      </c>
      <c r="H143" s="22">
        <f>VLOOKUP($D143,必要祝福素材!$B$27:$G$29,2)</f>
        <v>31</v>
      </c>
      <c r="I143" s="22">
        <f>VLOOKUP($E143,必要祝福素材!$B$4:$G$6,2)</f>
        <v>25</v>
      </c>
      <c r="J143" s="22">
        <f>VLOOKUP($D143,必要祝福素材!$B$27:$G$29,3)</f>
        <v>32</v>
      </c>
      <c r="K143" s="22">
        <f>VLOOKUP($E143,必要祝福素材!$B$4:$G$6,3)</f>
        <v>10</v>
      </c>
      <c r="L143" s="22">
        <f>IF(M143=0,0,VLOOKUP($D143,必要祝福素材!$B$27:$G$29,4))</f>
        <v>33</v>
      </c>
      <c r="M143" s="22">
        <f>VLOOKUP($E143,必要祝福素材!$B$4:$G$6,4)</f>
        <v>5</v>
      </c>
      <c r="N143" s="22">
        <f>IF(O143=0,0,VLOOKUP($D143,必要祝福素材!$B$27:$G$29,5))</f>
        <v>34</v>
      </c>
      <c r="O143" s="22">
        <f>VLOOKUP($E143,必要祝福素材!$B$4:$G$6,5)</f>
        <v>2</v>
      </c>
      <c r="P143" s="22">
        <f>IF(Q143=0,0,VLOOKUP($D143,必要祝福素材!$B$27:$G$29,6))</f>
        <v>0</v>
      </c>
      <c r="Q143" s="22">
        <f>VLOOKUP($E143,必要祝福素材!$B$4:$G$6,6)</f>
        <v>0</v>
      </c>
    </row>
    <row r="144" spans="1:17" x14ac:dyDescent="0.15">
      <c r="A144" s="25">
        <v>40820</v>
      </c>
      <c r="B144" s="38" t="s">
        <v>162</v>
      </c>
      <c r="C144" s="27">
        <v>398</v>
      </c>
      <c r="D144" s="28">
        <v>2</v>
      </c>
      <c r="E144" s="29">
        <v>4</v>
      </c>
      <c r="G144" s="22">
        <f t="shared" si="2"/>
        <v>40820</v>
      </c>
      <c r="H144" s="22">
        <f>VLOOKUP($D144,必要祝福素材!$B$27:$G$29,2)</f>
        <v>21</v>
      </c>
      <c r="I144" s="22">
        <f>VLOOKUP($E144,必要祝福素材!$B$4:$G$6,2)</f>
        <v>25</v>
      </c>
      <c r="J144" s="22">
        <f>VLOOKUP($D144,必要祝福素材!$B$27:$G$29,3)</f>
        <v>22</v>
      </c>
      <c r="K144" s="22">
        <f>VLOOKUP($E144,必要祝福素材!$B$4:$G$6,3)</f>
        <v>10</v>
      </c>
      <c r="L144" s="22">
        <f>IF(M144=0,0,VLOOKUP($D144,必要祝福素材!$B$27:$G$29,4))</f>
        <v>23</v>
      </c>
      <c r="M144" s="22">
        <f>VLOOKUP($E144,必要祝福素材!$B$4:$G$6,4)</f>
        <v>5</v>
      </c>
      <c r="N144" s="22">
        <f>IF(O144=0,0,VLOOKUP($D144,必要祝福素材!$B$27:$G$29,5))</f>
        <v>24</v>
      </c>
      <c r="O144" s="22">
        <f>VLOOKUP($E144,必要祝福素材!$B$4:$G$6,5)</f>
        <v>2</v>
      </c>
      <c r="P144" s="22">
        <f>IF(Q144=0,0,VLOOKUP($D144,必要祝福素材!$B$27:$G$29,6))</f>
        <v>0</v>
      </c>
      <c r="Q144" s="22">
        <f>VLOOKUP($E144,必要祝福素材!$B$4:$G$6,6)</f>
        <v>0</v>
      </c>
    </row>
    <row r="145" spans="1:17" ht="24" x14ac:dyDescent="0.15">
      <c r="A145" s="25">
        <v>50010</v>
      </c>
      <c r="B145" s="30" t="s">
        <v>163</v>
      </c>
      <c r="C145" s="27">
        <v>405</v>
      </c>
      <c r="D145" s="28">
        <v>1</v>
      </c>
      <c r="E145" s="29">
        <v>5</v>
      </c>
      <c r="G145" s="22">
        <f t="shared" si="2"/>
        <v>50010</v>
      </c>
      <c r="H145" s="22">
        <f>VLOOKUP($D145,必要祝福素材!$B$27:$G$29,2)</f>
        <v>11</v>
      </c>
      <c r="I145" s="22">
        <f>VLOOKUP($E145,必要祝福素材!$B$4:$G$6,2)</f>
        <v>50</v>
      </c>
      <c r="J145" s="22">
        <f>VLOOKUP($D145,必要祝福素材!$B$27:$G$29,3)</f>
        <v>12</v>
      </c>
      <c r="K145" s="22">
        <f>VLOOKUP($E145,必要祝福素材!$B$4:$G$6,3)</f>
        <v>20</v>
      </c>
      <c r="L145" s="22">
        <f>IF(M145=0,0,VLOOKUP($D145,必要祝福素材!$B$27:$G$29,4))</f>
        <v>13</v>
      </c>
      <c r="M145" s="22">
        <f>VLOOKUP($E145,必要祝福素材!$B$4:$G$6,4)</f>
        <v>10</v>
      </c>
      <c r="N145" s="22">
        <f>IF(O145=0,0,VLOOKUP($D145,必要祝福素材!$B$27:$G$29,5))</f>
        <v>14</v>
      </c>
      <c r="O145" s="22">
        <f>VLOOKUP($E145,必要祝福素材!$B$4:$G$6,5)</f>
        <v>5</v>
      </c>
      <c r="P145" s="22">
        <f>IF(Q145=0,0,VLOOKUP($D145,必要祝福素材!$B$27:$G$29,6))</f>
        <v>15</v>
      </c>
      <c r="Q145" s="22">
        <f>VLOOKUP($E145,必要祝福素材!$B$4:$G$6,6)</f>
        <v>1</v>
      </c>
    </row>
    <row r="146" spans="1:17" x14ac:dyDescent="0.15">
      <c r="A146" s="25">
        <v>50020</v>
      </c>
      <c r="B146" s="30" t="s">
        <v>164</v>
      </c>
      <c r="C146" s="27">
        <v>407</v>
      </c>
      <c r="D146" s="28">
        <v>3</v>
      </c>
      <c r="E146" s="29">
        <v>5</v>
      </c>
      <c r="G146" s="22">
        <f t="shared" si="2"/>
        <v>50020</v>
      </c>
      <c r="H146" s="22">
        <f>VLOOKUP($D146,必要祝福素材!$B$27:$G$29,2)</f>
        <v>31</v>
      </c>
      <c r="I146" s="22">
        <f>VLOOKUP($E146,必要祝福素材!$B$4:$G$6,2)</f>
        <v>50</v>
      </c>
      <c r="J146" s="22">
        <f>VLOOKUP($D146,必要祝福素材!$B$27:$G$29,3)</f>
        <v>32</v>
      </c>
      <c r="K146" s="22">
        <f>VLOOKUP($E146,必要祝福素材!$B$4:$G$6,3)</f>
        <v>20</v>
      </c>
      <c r="L146" s="22">
        <f>IF(M146=0,0,VLOOKUP($D146,必要祝福素材!$B$27:$G$29,4))</f>
        <v>33</v>
      </c>
      <c r="M146" s="22">
        <f>VLOOKUP($E146,必要祝福素材!$B$4:$G$6,4)</f>
        <v>10</v>
      </c>
      <c r="N146" s="22">
        <f>IF(O146=0,0,VLOOKUP($D146,必要祝福素材!$B$27:$G$29,5))</f>
        <v>34</v>
      </c>
      <c r="O146" s="22">
        <f>VLOOKUP($E146,必要祝福素材!$B$4:$G$6,5)</f>
        <v>5</v>
      </c>
      <c r="P146" s="22">
        <f>IF(Q146=0,0,VLOOKUP($D146,必要祝福素材!$B$27:$G$29,6))</f>
        <v>35</v>
      </c>
      <c r="Q146" s="22">
        <f>VLOOKUP($E146,必要祝福素材!$B$4:$G$6,6)</f>
        <v>1</v>
      </c>
    </row>
    <row r="147" spans="1:17" x14ac:dyDescent="0.15">
      <c r="A147" s="25">
        <v>50030</v>
      </c>
      <c r="B147" s="30" t="s">
        <v>165</v>
      </c>
      <c r="C147" s="27">
        <v>409</v>
      </c>
      <c r="D147" s="28">
        <v>2</v>
      </c>
      <c r="E147" s="29">
        <v>5</v>
      </c>
      <c r="G147" s="22">
        <f t="shared" si="2"/>
        <v>50030</v>
      </c>
      <c r="H147" s="22">
        <f>VLOOKUP($D147,必要祝福素材!$B$27:$G$29,2)</f>
        <v>21</v>
      </c>
      <c r="I147" s="22">
        <f>VLOOKUP($E147,必要祝福素材!$B$4:$G$6,2)</f>
        <v>50</v>
      </c>
      <c r="J147" s="22">
        <f>VLOOKUP($D147,必要祝福素材!$B$27:$G$29,3)</f>
        <v>22</v>
      </c>
      <c r="K147" s="22">
        <f>VLOOKUP($E147,必要祝福素材!$B$4:$G$6,3)</f>
        <v>20</v>
      </c>
      <c r="L147" s="22">
        <f>IF(M147=0,0,VLOOKUP($D147,必要祝福素材!$B$27:$G$29,4))</f>
        <v>23</v>
      </c>
      <c r="M147" s="22">
        <f>VLOOKUP($E147,必要祝福素材!$B$4:$G$6,4)</f>
        <v>10</v>
      </c>
      <c r="N147" s="22">
        <f>IF(O147=0,0,VLOOKUP($D147,必要祝福素材!$B$27:$G$29,5))</f>
        <v>24</v>
      </c>
      <c r="O147" s="22">
        <f>VLOOKUP($E147,必要祝福素材!$B$4:$G$6,5)</f>
        <v>5</v>
      </c>
      <c r="P147" s="22">
        <f>IF(Q147=0,0,VLOOKUP($D147,必要祝福素材!$B$27:$G$29,6))</f>
        <v>25</v>
      </c>
      <c r="Q147" s="22">
        <f>VLOOKUP($E147,必要祝福素材!$B$4:$G$6,6)</f>
        <v>1</v>
      </c>
    </row>
    <row r="148" spans="1:17" x14ac:dyDescent="0.15">
      <c r="A148" s="25">
        <v>50040</v>
      </c>
      <c r="B148" s="30" t="s">
        <v>166</v>
      </c>
      <c r="C148" s="27">
        <v>411</v>
      </c>
      <c r="D148" s="28">
        <v>1</v>
      </c>
      <c r="E148" s="29">
        <v>5</v>
      </c>
      <c r="G148" s="22">
        <f t="shared" si="2"/>
        <v>50040</v>
      </c>
      <c r="H148" s="22">
        <f>VLOOKUP($D148,必要祝福素材!$B$27:$G$29,2)</f>
        <v>11</v>
      </c>
      <c r="I148" s="22">
        <f>VLOOKUP($E148,必要祝福素材!$B$4:$G$6,2)</f>
        <v>50</v>
      </c>
      <c r="J148" s="22">
        <f>VLOOKUP($D148,必要祝福素材!$B$27:$G$29,3)</f>
        <v>12</v>
      </c>
      <c r="K148" s="22">
        <f>VLOOKUP($E148,必要祝福素材!$B$4:$G$6,3)</f>
        <v>20</v>
      </c>
      <c r="L148" s="22">
        <f>IF(M148=0,0,VLOOKUP($D148,必要祝福素材!$B$27:$G$29,4))</f>
        <v>13</v>
      </c>
      <c r="M148" s="22">
        <f>VLOOKUP($E148,必要祝福素材!$B$4:$G$6,4)</f>
        <v>10</v>
      </c>
      <c r="N148" s="22">
        <f>IF(O148=0,0,VLOOKUP($D148,必要祝福素材!$B$27:$G$29,5))</f>
        <v>14</v>
      </c>
      <c r="O148" s="22">
        <f>VLOOKUP($E148,必要祝福素材!$B$4:$G$6,5)</f>
        <v>5</v>
      </c>
      <c r="P148" s="22">
        <f>IF(Q148=0,0,VLOOKUP($D148,必要祝福素材!$B$27:$G$29,6))</f>
        <v>15</v>
      </c>
      <c r="Q148" s="22">
        <f>VLOOKUP($E148,必要祝福素材!$B$4:$G$6,6)</f>
        <v>1</v>
      </c>
    </row>
    <row r="149" spans="1:17" ht="24" x14ac:dyDescent="0.15">
      <c r="A149" s="25">
        <v>50050</v>
      </c>
      <c r="B149" s="30" t="s">
        <v>167</v>
      </c>
      <c r="C149" s="27">
        <v>413</v>
      </c>
      <c r="D149" s="28">
        <v>2</v>
      </c>
      <c r="E149" s="29">
        <v>5</v>
      </c>
      <c r="G149" s="22">
        <f t="shared" si="2"/>
        <v>50050</v>
      </c>
      <c r="H149" s="22">
        <f>VLOOKUP($D149,必要祝福素材!$B$27:$G$29,2)</f>
        <v>21</v>
      </c>
      <c r="I149" s="22">
        <f>VLOOKUP($E149,必要祝福素材!$B$4:$G$6,2)</f>
        <v>50</v>
      </c>
      <c r="J149" s="22">
        <f>VLOOKUP($D149,必要祝福素材!$B$27:$G$29,3)</f>
        <v>22</v>
      </c>
      <c r="K149" s="22">
        <f>VLOOKUP($E149,必要祝福素材!$B$4:$G$6,3)</f>
        <v>20</v>
      </c>
      <c r="L149" s="22">
        <f>IF(M149=0,0,VLOOKUP($D149,必要祝福素材!$B$27:$G$29,4))</f>
        <v>23</v>
      </c>
      <c r="M149" s="22">
        <f>VLOOKUP($E149,必要祝福素材!$B$4:$G$6,4)</f>
        <v>10</v>
      </c>
      <c r="N149" s="22">
        <f>IF(O149=0,0,VLOOKUP($D149,必要祝福素材!$B$27:$G$29,5))</f>
        <v>24</v>
      </c>
      <c r="O149" s="22">
        <f>VLOOKUP($E149,必要祝福素材!$B$4:$G$6,5)</f>
        <v>5</v>
      </c>
      <c r="P149" s="22">
        <f>IF(Q149=0,0,VLOOKUP($D149,必要祝福素材!$B$27:$G$29,6))</f>
        <v>25</v>
      </c>
      <c r="Q149" s="22">
        <f>VLOOKUP($E149,必要祝福素材!$B$4:$G$6,6)</f>
        <v>1</v>
      </c>
    </row>
    <row r="150" spans="1:17" x14ac:dyDescent="0.15">
      <c r="A150" s="25">
        <v>50060</v>
      </c>
      <c r="B150" s="30" t="s">
        <v>168</v>
      </c>
      <c r="C150" s="27">
        <v>415</v>
      </c>
      <c r="D150" s="28">
        <v>3</v>
      </c>
      <c r="E150" s="29">
        <v>5</v>
      </c>
      <c r="G150" s="22">
        <f t="shared" si="2"/>
        <v>50060</v>
      </c>
      <c r="H150" s="22">
        <f>VLOOKUP($D150,必要祝福素材!$B$27:$G$29,2)</f>
        <v>31</v>
      </c>
      <c r="I150" s="22">
        <f>VLOOKUP($E150,必要祝福素材!$B$4:$G$6,2)</f>
        <v>50</v>
      </c>
      <c r="J150" s="22">
        <f>VLOOKUP($D150,必要祝福素材!$B$27:$G$29,3)</f>
        <v>32</v>
      </c>
      <c r="K150" s="22">
        <f>VLOOKUP($E150,必要祝福素材!$B$4:$G$6,3)</f>
        <v>20</v>
      </c>
      <c r="L150" s="22">
        <f>IF(M150=0,0,VLOOKUP($D150,必要祝福素材!$B$27:$G$29,4))</f>
        <v>33</v>
      </c>
      <c r="M150" s="22">
        <f>VLOOKUP($E150,必要祝福素材!$B$4:$G$6,4)</f>
        <v>10</v>
      </c>
      <c r="N150" s="22">
        <f>IF(O150=0,0,VLOOKUP($D150,必要祝福素材!$B$27:$G$29,5))</f>
        <v>34</v>
      </c>
      <c r="O150" s="22">
        <f>VLOOKUP($E150,必要祝福素材!$B$4:$G$6,5)</f>
        <v>5</v>
      </c>
      <c r="P150" s="22">
        <f>IF(Q150=0,0,VLOOKUP($D150,必要祝福素材!$B$27:$G$29,6))</f>
        <v>35</v>
      </c>
      <c r="Q150" s="22">
        <f>VLOOKUP($E150,必要祝福素材!$B$4:$G$6,6)</f>
        <v>1</v>
      </c>
    </row>
    <row r="151" spans="1:17" x14ac:dyDescent="0.15">
      <c r="A151" s="25">
        <v>50070</v>
      </c>
      <c r="B151" s="30" t="s">
        <v>169</v>
      </c>
      <c r="C151" s="27">
        <v>417</v>
      </c>
      <c r="D151" s="28">
        <v>1</v>
      </c>
      <c r="E151" s="29">
        <v>5</v>
      </c>
      <c r="G151" s="22">
        <f t="shared" si="2"/>
        <v>50070</v>
      </c>
      <c r="H151" s="22">
        <f>VLOOKUP($D151,必要祝福素材!$B$27:$G$29,2)</f>
        <v>11</v>
      </c>
      <c r="I151" s="22">
        <f>VLOOKUP($E151,必要祝福素材!$B$4:$G$6,2)</f>
        <v>50</v>
      </c>
      <c r="J151" s="22">
        <f>VLOOKUP($D151,必要祝福素材!$B$27:$G$29,3)</f>
        <v>12</v>
      </c>
      <c r="K151" s="22">
        <f>VLOOKUP($E151,必要祝福素材!$B$4:$G$6,3)</f>
        <v>20</v>
      </c>
      <c r="L151" s="22">
        <f>IF(M151=0,0,VLOOKUP($D151,必要祝福素材!$B$27:$G$29,4))</f>
        <v>13</v>
      </c>
      <c r="M151" s="22">
        <f>VLOOKUP($E151,必要祝福素材!$B$4:$G$6,4)</f>
        <v>10</v>
      </c>
      <c r="N151" s="22">
        <f>IF(O151=0,0,VLOOKUP($D151,必要祝福素材!$B$27:$G$29,5))</f>
        <v>14</v>
      </c>
      <c r="O151" s="22">
        <f>VLOOKUP($E151,必要祝福素材!$B$4:$G$6,5)</f>
        <v>5</v>
      </c>
      <c r="P151" s="22">
        <f>IF(Q151=0,0,VLOOKUP($D151,必要祝福素材!$B$27:$G$29,6))</f>
        <v>15</v>
      </c>
      <c r="Q151" s="22">
        <f>VLOOKUP($E151,必要祝福素材!$B$4:$G$6,6)</f>
        <v>1</v>
      </c>
    </row>
    <row r="152" spans="1:17" x14ac:dyDescent="0.15">
      <c r="A152" s="25">
        <v>50080</v>
      </c>
      <c r="B152" s="30" t="s">
        <v>170</v>
      </c>
      <c r="C152" s="27">
        <v>419</v>
      </c>
      <c r="D152" s="28">
        <v>1</v>
      </c>
      <c r="E152" s="29">
        <v>5</v>
      </c>
      <c r="G152" s="22">
        <f t="shared" si="2"/>
        <v>50080</v>
      </c>
      <c r="H152" s="22">
        <f>VLOOKUP($D152,必要祝福素材!$B$27:$G$29,2)</f>
        <v>11</v>
      </c>
      <c r="I152" s="22">
        <f>VLOOKUP($E152,必要祝福素材!$B$4:$G$6,2)</f>
        <v>50</v>
      </c>
      <c r="J152" s="22">
        <f>VLOOKUP($D152,必要祝福素材!$B$27:$G$29,3)</f>
        <v>12</v>
      </c>
      <c r="K152" s="22">
        <f>VLOOKUP($E152,必要祝福素材!$B$4:$G$6,3)</f>
        <v>20</v>
      </c>
      <c r="L152" s="22">
        <f>IF(M152=0,0,VLOOKUP($D152,必要祝福素材!$B$27:$G$29,4))</f>
        <v>13</v>
      </c>
      <c r="M152" s="22">
        <f>VLOOKUP($E152,必要祝福素材!$B$4:$G$6,4)</f>
        <v>10</v>
      </c>
      <c r="N152" s="22">
        <f>IF(O152=0,0,VLOOKUP($D152,必要祝福素材!$B$27:$G$29,5))</f>
        <v>14</v>
      </c>
      <c r="O152" s="22">
        <f>VLOOKUP($E152,必要祝福素材!$B$4:$G$6,5)</f>
        <v>5</v>
      </c>
      <c r="P152" s="22">
        <f>IF(Q152=0,0,VLOOKUP($D152,必要祝福素材!$B$27:$G$29,6))</f>
        <v>15</v>
      </c>
      <c r="Q152" s="22">
        <f>VLOOKUP($E152,必要祝福素材!$B$4:$G$6,6)</f>
        <v>1</v>
      </c>
    </row>
    <row r="153" spans="1:17" x14ac:dyDescent="0.15">
      <c r="A153" s="25">
        <v>50090</v>
      </c>
      <c r="B153" s="30" t="s">
        <v>171</v>
      </c>
      <c r="C153" s="27">
        <v>421</v>
      </c>
      <c r="D153" s="28">
        <v>2</v>
      </c>
      <c r="E153" s="29">
        <v>5</v>
      </c>
      <c r="G153" s="22">
        <f t="shared" si="2"/>
        <v>50090</v>
      </c>
      <c r="H153" s="22">
        <f>VLOOKUP($D153,必要祝福素材!$B$27:$G$29,2)</f>
        <v>21</v>
      </c>
      <c r="I153" s="22">
        <f>VLOOKUP($E153,必要祝福素材!$B$4:$G$6,2)</f>
        <v>50</v>
      </c>
      <c r="J153" s="22">
        <f>VLOOKUP($D153,必要祝福素材!$B$27:$G$29,3)</f>
        <v>22</v>
      </c>
      <c r="K153" s="22">
        <f>VLOOKUP($E153,必要祝福素材!$B$4:$G$6,3)</f>
        <v>20</v>
      </c>
      <c r="L153" s="22">
        <f>IF(M153=0,0,VLOOKUP($D153,必要祝福素材!$B$27:$G$29,4))</f>
        <v>23</v>
      </c>
      <c r="M153" s="22">
        <f>VLOOKUP($E153,必要祝福素材!$B$4:$G$6,4)</f>
        <v>10</v>
      </c>
      <c r="N153" s="22">
        <f>IF(O153=0,0,VLOOKUP($D153,必要祝福素材!$B$27:$G$29,5))</f>
        <v>24</v>
      </c>
      <c r="O153" s="22">
        <f>VLOOKUP($E153,必要祝福素材!$B$4:$G$6,5)</f>
        <v>5</v>
      </c>
      <c r="P153" s="22">
        <f>IF(Q153=0,0,VLOOKUP($D153,必要祝福素材!$B$27:$G$29,6))</f>
        <v>25</v>
      </c>
      <c r="Q153" s="22">
        <f>VLOOKUP($E153,必要祝福素材!$B$4:$G$6,6)</f>
        <v>1</v>
      </c>
    </row>
    <row r="154" spans="1:17" x14ac:dyDescent="0.15">
      <c r="A154" s="25">
        <v>50100</v>
      </c>
      <c r="B154" s="30" t="s">
        <v>172</v>
      </c>
      <c r="C154" s="27">
        <v>423</v>
      </c>
      <c r="D154" s="28">
        <v>2</v>
      </c>
      <c r="E154" s="29">
        <v>5</v>
      </c>
      <c r="G154" s="22">
        <f t="shared" si="2"/>
        <v>50100</v>
      </c>
      <c r="H154" s="22">
        <f>VLOOKUP($D154,必要祝福素材!$B$27:$G$29,2)</f>
        <v>21</v>
      </c>
      <c r="I154" s="22">
        <f>VLOOKUP($E154,必要祝福素材!$B$4:$G$6,2)</f>
        <v>50</v>
      </c>
      <c r="J154" s="22">
        <f>VLOOKUP($D154,必要祝福素材!$B$27:$G$29,3)</f>
        <v>22</v>
      </c>
      <c r="K154" s="22">
        <f>VLOOKUP($E154,必要祝福素材!$B$4:$G$6,3)</f>
        <v>20</v>
      </c>
      <c r="L154" s="22">
        <f>IF(M154=0,0,VLOOKUP($D154,必要祝福素材!$B$27:$G$29,4))</f>
        <v>23</v>
      </c>
      <c r="M154" s="22">
        <f>VLOOKUP($E154,必要祝福素材!$B$4:$G$6,4)</f>
        <v>10</v>
      </c>
      <c r="N154" s="22">
        <f>IF(O154=0,0,VLOOKUP($D154,必要祝福素材!$B$27:$G$29,5))</f>
        <v>24</v>
      </c>
      <c r="O154" s="22">
        <f>VLOOKUP($E154,必要祝福素材!$B$4:$G$6,5)</f>
        <v>5</v>
      </c>
      <c r="P154" s="22">
        <f>IF(Q154=0,0,VLOOKUP($D154,必要祝福素材!$B$27:$G$29,6))</f>
        <v>25</v>
      </c>
      <c r="Q154" s="22">
        <f>VLOOKUP($E154,必要祝福素材!$B$4:$G$6,6)</f>
        <v>1</v>
      </c>
    </row>
    <row r="155" spans="1:17" ht="24" x14ac:dyDescent="0.15">
      <c r="A155" s="25">
        <v>50110</v>
      </c>
      <c r="B155" s="30" t="s">
        <v>173</v>
      </c>
      <c r="C155" s="27">
        <v>425</v>
      </c>
      <c r="D155" s="28">
        <v>3</v>
      </c>
      <c r="E155" s="29">
        <v>5</v>
      </c>
      <c r="G155" s="22">
        <f t="shared" si="2"/>
        <v>50110</v>
      </c>
      <c r="H155" s="22">
        <f>VLOOKUP($D155,必要祝福素材!$B$27:$G$29,2)</f>
        <v>31</v>
      </c>
      <c r="I155" s="22">
        <f>VLOOKUP($E155,必要祝福素材!$B$4:$G$6,2)</f>
        <v>50</v>
      </c>
      <c r="J155" s="22">
        <f>VLOOKUP($D155,必要祝福素材!$B$27:$G$29,3)</f>
        <v>32</v>
      </c>
      <c r="K155" s="22">
        <f>VLOOKUP($E155,必要祝福素材!$B$4:$G$6,3)</f>
        <v>20</v>
      </c>
      <c r="L155" s="22">
        <f>IF(M155=0,0,VLOOKUP($D155,必要祝福素材!$B$27:$G$29,4))</f>
        <v>33</v>
      </c>
      <c r="M155" s="22">
        <f>VLOOKUP($E155,必要祝福素材!$B$4:$G$6,4)</f>
        <v>10</v>
      </c>
      <c r="N155" s="22">
        <f>IF(O155=0,0,VLOOKUP($D155,必要祝福素材!$B$27:$G$29,5))</f>
        <v>34</v>
      </c>
      <c r="O155" s="22">
        <f>VLOOKUP($E155,必要祝福素材!$B$4:$G$6,5)</f>
        <v>5</v>
      </c>
      <c r="P155" s="22">
        <f>IF(Q155=0,0,VLOOKUP($D155,必要祝福素材!$B$27:$G$29,6))</f>
        <v>35</v>
      </c>
      <c r="Q155" s="22">
        <f>VLOOKUP($E155,必要祝福素材!$B$4:$G$6,6)</f>
        <v>1</v>
      </c>
    </row>
    <row r="156" spans="1:17" x14ac:dyDescent="0.15">
      <c r="A156" s="25">
        <v>50120</v>
      </c>
      <c r="B156" s="30" t="s">
        <v>174</v>
      </c>
      <c r="C156" s="27">
        <v>427</v>
      </c>
      <c r="D156" s="28">
        <v>1</v>
      </c>
      <c r="E156" s="29">
        <v>5</v>
      </c>
      <c r="G156" s="22">
        <f t="shared" si="2"/>
        <v>50120</v>
      </c>
      <c r="H156" s="22">
        <f>VLOOKUP($D156,必要祝福素材!$B$27:$G$29,2)</f>
        <v>11</v>
      </c>
      <c r="I156" s="22">
        <f>VLOOKUP($E156,必要祝福素材!$B$4:$G$6,2)</f>
        <v>50</v>
      </c>
      <c r="J156" s="22">
        <f>VLOOKUP($D156,必要祝福素材!$B$27:$G$29,3)</f>
        <v>12</v>
      </c>
      <c r="K156" s="22">
        <f>VLOOKUP($E156,必要祝福素材!$B$4:$G$6,3)</f>
        <v>20</v>
      </c>
      <c r="L156" s="22">
        <f>IF(M156=0,0,VLOOKUP($D156,必要祝福素材!$B$27:$G$29,4))</f>
        <v>13</v>
      </c>
      <c r="M156" s="22">
        <f>VLOOKUP($E156,必要祝福素材!$B$4:$G$6,4)</f>
        <v>10</v>
      </c>
      <c r="N156" s="22">
        <f>IF(O156=0,0,VLOOKUP($D156,必要祝福素材!$B$27:$G$29,5))</f>
        <v>14</v>
      </c>
      <c r="O156" s="22">
        <f>VLOOKUP($E156,必要祝福素材!$B$4:$G$6,5)</f>
        <v>5</v>
      </c>
      <c r="P156" s="22">
        <f>IF(Q156=0,0,VLOOKUP($D156,必要祝福素材!$B$27:$G$29,6))</f>
        <v>15</v>
      </c>
      <c r="Q156" s="22">
        <f>VLOOKUP($E156,必要祝福素材!$B$4:$G$6,6)</f>
        <v>1</v>
      </c>
    </row>
    <row r="157" spans="1:17" x14ac:dyDescent="0.15">
      <c r="A157" s="25">
        <v>50130</v>
      </c>
      <c r="B157" s="33" t="s">
        <v>175</v>
      </c>
      <c r="C157" s="27">
        <v>429</v>
      </c>
      <c r="D157" s="28">
        <v>1</v>
      </c>
      <c r="E157" s="29">
        <v>5</v>
      </c>
      <c r="G157" s="22">
        <f t="shared" si="2"/>
        <v>50130</v>
      </c>
      <c r="H157" s="22">
        <f>VLOOKUP($D157,必要祝福素材!$B$27:$G$29,2)</f>
        <v>11</v>
      </c>
      <c r="I157" s="22">
        <f>VLOOKUP($E157,必要祝福素材!$B$4:$G$6,2)</f>
        <v>50</v>
      </c>
      <c r="J157" s="22">
        <f>VLOOKUP($D157,必要祝福素材!$B$27:$G$29,3)</f>
        <v>12</v>
      </c>
      <c r="K157" s="22">
        <f>VLOOKUP($E157,必要祝福素材!$B$4:$G$6,3)</f>
        <v>20</v>
      </c>
      <c r="L157" s="22">
        <f>IF(M157=0,0,VLOOKUP($D157,必要祝福素材!$B$27:$G$29,4))</f>
        <v>13</v>
      </c>
      <c r="M157" s="22">
        <f>VLOOKUP($E157,必要祝福素材!$B$4:$G$6,4)</f>
        <v>10</v>
      </c>
      <c r="N157" s="22">
        <f>IF(O157=0,0,VLOOKUP($D157,必要祝福素材!$B$27:$G$29,5))</f>
        <v>14</v>
      </c>
      <c r="O157" s="22">
        <f>VLOOKUP($E157,必要祝福素材!$B$4:$G$6,5)</f>
        <v>5</v>
      </c>
      <c r="P157" s="22">
        <f>IF(Q157=0,0,VLOOKUP($D157,必要祝福素材!$B$27:$G$29,6))</f>
        <v>15</v>
      </c>
      <c r="Q157" s="22">
        <f>VLOOKUP($E157,必要祝福素材!$B$4:$G$6,6)</f>
        <v>1</v>
      </c>
    </row>
    <row r="158" spans="1:17" x14ac:dyDescent="0.15">
      <c r="A158" s="25">
        <v>50140</v>
      </c>
      <c r="B158" s="33" t="s">
        <v>176</v>
      </c>
      <c r="C158" s="27">
        <v>431</v>
      </c>
      <c r="D158" s="28">
        <v>3</v>
      </c>
      <c r="E158" s="29">
        <v>5</v>
      </c>
      <c r="G158" s="22">
        <f t="shared" si="2"/>
        <v>50140</v>
      </c>
      <c r="H158" s="22">
        <f>VLOOKUP($D158,必要祝福素材!$B$27:$G$29,2)</f>
        <v>31</v>
      </c>
      <c r="I158" s="22">
        <f>VLOOKUP($E158,必要祝福素材!$B$4:$G$6,2)</f>
        <v>50</v>
      </c>
      <c r="J158" s="22">
        <f>VLOOKUP($D158,必要祝福素材!$B$27:$G$29,3)</f>
        <v>32</v>
      </c>
      <c r="K158" s="22">
        <f>VLOOKUP($E158,必要祝福素材!$B$4:$G$6,3)</f>
        <v>20</v>
      </c>
      <c r="L158" s="22">
        <f>IF(M158=0,0,VLOOKUP($D158,必要祝福素材!$B$27:$G$29,4))</f>
        <v>33</v>
      </c>
      <c r="M158" s="22">
        <f>VLOOKUP($E158,必要祝福素材!$B$4:$G$6,4)</f>
        <v>10</v>
      </c>
      <c r="N158" s="22">
        <f>IF(O158=0,0,VLOOKUP($D158,必要祝福素材!$B$27:$G$29,5))</f>
        <v>34</v>
      </c>
      <c r="O158" s="22">
        <f>VLOOKUP($E158,必要祝福素材!$B$4:$G$6,5)</f>
        <v>5</v>
      </c>
      <c r="P158" s="22">
        <f>IF(Q158=0,0,VLOOKUP($D158,必要祝福素材!$B$27:$G$29,6))</f>
        <v>35</v>
      </c>
      <c r="Q158" s="22">
        <f>VLOOKUP($E158,必要祝福素材!$B$4:$G$6,6)</f>
        <v>1</v>
      </c>
    </row>
    <row r="159" spans="1:17" x14ac:dyDescent="0.15">
      <c r="A159" s="25">
        <v>50150</v>
      </c>
      <c r="B159" s="33" t="s">
        <v>177</v>
      </c>
      <c r="C159" s="27">
        <v>433</v>
      </c>
      <c r="D159" s="28">
        <v>2</v>
      </c>
      <c r="E159" s="29">
        <v>5</v>
      </c>
      <c r="G159" s="22">
        <f t="shared" si="2"/>
        <v>50150</v>
      </c>
      <c r="H159" s="22">
        <f>VLOOKUP($D159,必要祝福素材!$B$27:$G$29,2)</f>
        <v>21</v>
      </c>
      <c r="I159" s="22">
        <f>VLOOKUP($E159,必要祝福素材!$B$4:$G$6,2)</f>
        <v>50</v>
      </c>
      <c r="J159" s="22">
        <f>VLOOKUP($D159,必要祝福素材!$B$27:$G$29,3)</f>
        <v>22</v>
      </c>
      <c r="K159" s="22">
        <f>VLOOKUP($E159,必要祝福素材!$B$4:$G$6,3)</f>
        <v>20</v>
      </c>
      <c r="L159" s="22">
        <f>IF(M159=0,0,VLOOKUP($D159,必要祝福素材!$B$27:$G$29,4))</f>
        <v>23</v>
      </c>
      <c r="M159" s="22">
        <f>VLOOKUP($E159,必要祝福素材!$B$4:$G$6,4)</f>
        <v>10</v>
      </c>
      <c r="N159" s="22">
        <f>IF(O159=0,0,VLOOKUP($D159,必要祝福素材!$B$27:$G$29,5))</f>
        <v>24</v>
      </c>
      <c r="O159" s="22">
        <f>VLOOKUP($E159,必要祝福素材!$B$4:$G$6,5)</f>
        <v>5</v>
      </c>
      <c r="P159" s="22">
        <f>IF(Q159=0,0,VLOOKUP($D159,必要祝福素材!$B$27:$G$29,6))</f>
        <v>25</v>
      </c>
      <c r="Q159" s="22">
        <f>VLOOKUP($E159,必要祝福素材!$B$4:$G$6,6)</f>
        <v>1</v>
      </c>
    </row>
    <row r="160" spans="1:17" x14ac:dyDescent="0.15">
      <c r="A160" s="25">
        <v>50160</v>
      </c>
      <c r="B160" s="35" t="s">
        <v>178</v>
      </c>
      <c r="C160" s="27">
        <v>435</v>
      </c>
      <c r="D160" s="28">
        <v>3</v>
      </c>
      <c r="E160" s="29">
        <v>5</v>
      </c>
      <c r="G160" s="22">
        <f t="shared" si="2"/>
        <v>50160</v>
      </c>
      <c r="H160" s="22">
        <f>VLOOKUP($D160,必要祝福素材!$B$27:$G$29,2)</f>
        <v>31</v>
      </c>
      <c r="I160" s="22">
        <f>VLOOKUP($E160,必要祝福素材!$B$4:$G$6,2)</f>
        <v>50</v>
      </c>
      <c r="J160" s="22">
        <f>VLOOKUP($D160,必要祝福素材!$B$27:$G$29,3)</f>
        <v>32</v>
      </c>
      <c r="K160" s="22">
        <f>VLOOKUP($E160,必要祝福素材!$B$4:$G$6,3)</f>
        <v>20</v>
      </c>
      <c r="L160" s="22">
        <f>IF(M160=0,0,VLOOKUP($D160,必要祝福素材!$B$27:$G$29,4))</f>
        <v>33</v>
      </c>
      <c r="M160" s="22">
        <f>VLOOKUP($E160,必要祝福素材!$B$4:$G$6,4)</f>
        <v>10</v>
      </c>
      <c r="N160" s="22">
        <f>IF(O160=0,0,VLOOKUP($D160,必要祝福素材!$B$27:$G$29,5))</f>
        <v>34</v>
      </c>
      <c r="O160" s="22">
        <f>VLOOKUP($E160,必要祝福素材!$B$4:$G$6,5)</f>
        <v>5</v>
      </c>
      <c r="P160" s="22">
        <f>IF(Q160=0,0,VLOOKUP($D160,必要祝福素材!$B$27:$G$29,6))</f>
        <v>35</v>
      </c>
      <c r="Q160" s="22">
        <f>VLOOKUP($E160,必要祝福素材!$B$4:$G$6,6)</f>
        <v>1</v>
      </c>
    </row>
    <row r="161" spans="1:17" x14ac:dyDescent="0.15">
      <c r="A161" s="25">
        <v>50170</v>
      </c>
      <c r="B161" s="35" t="s">
        <v>179</v>
      </c>
      <c r="C161" s="27">
        <v>437</v>
      </c>
      <c r="D161" s="28">
        <v>1</v>
      </c>
      <c r="E161" s="29">
        <v>5</v>
      </c>
      <c r="G161" s="22">
        <f t="shared" si="2"/>
        <v>50170</v>
      </c>
      <c r="H161" s="22">
        <f>VLOOKUP($D161,必要祝福素材!$B$27:$G$29,2)</f>
        <v>11</v>
      </c>
      <c r="I161" s="22">
        <f>VLOOKUP($E161,必要祝福素材!$B$4:$G$6,2)</f>
        <v>50</v>
      </c>
      <c r="J161" s="22">
        <f>VLOOKUP($D161,必要祝福素材!$B$27:$G$29,3)</f>
        <v>12</v>
      </c>
      <c r="K161" s="22">
        <f>VLOOKUP($E161,必要祝福素材!$B$4:$G$6,3)</f>
        <v>20</v>
      </c>
      <c r="L161" s="22">
        <f>IF(M161=0,0,VLOOKUP($D161,必要祝福素材!$B$27:$G$29,4))</f>
        <v>13</v>
      </c>
      <c r="M161" s="22">
        <f>VLOOKUP($E161,必要祝福素材!$B$4:$G$6,4)</f>
        <v>10</v>
      </c>
      <c r="N161" s="22">
        <f>IF(O161=0,0,VLOOKUP($D161,必要祝福素材!$B$27:$G$29,5))</f>
        <v>14</v>
      </c>
      <c r="O161" s="22">
        <f>VLOOKUP($E161,必要祝福素材!$B$4:$G$6,5)</f>
        <v>5</v>
      </c>
      <c r="P161" s="22">
        <f>IF(Q161=0,0,VLOOKUP($D161,必要祝福素材!$B$27:$G$29,6))</f>
        <v>15</v>
      </c>
      <c r="Q161" s="22">
        <f>VLOOKUP($E161,必要祝福素材!$B$4:$G$6,6)</f>
        <v>1</v>
      </c>
    </row>
    <row r="162" spans="1:17" ht="24" x14ac:dyDescent="0.15">
      <c r="A162" s="25">
        <v>50180</v>
      </c>
      <c r="B162" s="35" t="s">
        <v>180</v>
      </c>
      <c r="C162" s="27">
        <v>439</v>
      </c>
      <c r="D162" s="28">
        <v>2</v>
      </c>
      <c r="E162" s="29">
        <v>5</v>
      </c>
      <c r="G162" s="22">
        <f t="shared" si="2"/>
        <v>50180</v>
      </c>
      <c r="H162" s="22">
        <f>VLOOKUP($D162,必要祝福素材!$B$27:$G$29,2)</f>
        <v>21</v>
      </c>
      <c r="I162" s="22">
        <f>VLOOKUP($E162,必要祝福素材!$B$4:$G$6,2)</f>
        <v>50</v>
      </c>
      <c r="J162" s="22">
        <f>VLOOKUP($D162,必要祝福素材!$B$27:$G$29,3)</f>
        <v>22</v>
      </c>
      <c r="K162" s="22">
        <f>VLOOKUP($E162,必要祝福素材!$B$4:$G$6,3)</f>
        <v>20</v>
      </c>
      <c r="L162" s="22">
        <f>IF(M162=0,0,VLOOKUP($D162,必要祝福素材!$B$27:$G$29,4))</f>
        <v>23</v>
      </c>
      <c r="M162" s="22">
        <f>VLOOKUP($E162,必要祝福素材!$B$4:$G$6,4)</f>
        <v>10</v>
      </c>
      <c r="N162" s="22">
        <f>IF(O162=0,0,VLOOKUP($D162,必要祝福素材!$B$27:$G$29,5))</f>
        <v>24</v>
      </c>
      <c r="O162" s="22">
        <f>VLOOKUP($E162,必要祝福素材!$B$4:$G$6,5)</f>
        <v>5</v>
      </c>
      <c r="P162" s="22">
        <f>IF(Q162=0,0,VLOOKUP($D162,必要祝福素材!$B$27:$G$29,6))</f>
        <v>25</v>
      </c>
      <c r="Q162" s="22">
        <f>VLOOKUP($E162,必要祝福素材!$B$4:$G$6,6)</f>
        <v>1</v>
      </c>
    </row>
    <row r="163" spans="1:17" x14ac:dyDescent="0.15">
      <c r="A163" s="25">
        <v>50190</v>
      </c>
      <c r="B163" s="35" t="s">
        <v>181</v>
      </c>
      <c r="C163" s="27">
        <v>441</v>
      </c>
      <c r="D163" s="28">
        <v>1</v>
      </c>
      <c r="E163" s="29">
        <v>5</v>
      </c>
      <c r="G163" s="22">
        <f t="shared" si="2"/>
        <v>50190</v>
      </c>
      <c r="H163" s="22">
        <f>VLOOKUP($D163,必要祝福素材!$B$27:$G$29,2)</f>
        <v>11</v>
      </c>
      <c r="I163" s="22">
        <f>VLOOKUP($E163,必要祝福素材!$B$4:$G$6,2)</f>
        <v>50</v>
      </c>
      <c r="J163" s="22">
        <f>VLOOKUP($D163,必要祝福素材!$B$27:$G$29,3)</f>
        <v>12</v>
      </c>
      <c r="K163" s="22">
        <f>VLOOKUP($E163,必要祝福素材!$B$4:$G$6,3)</f>
        <v>20</v>
      </c>
      <c r="L163" s="22">
        <f>IF(M163=0,0,VLOOKUP($D163,必要祝福素材!$B$27:$G$29,4))</f>
        <v>13</v>
      </c>
      <c r="M163" s="22">
        <f>VLOOKUP($E163,必要祝福素材!$B$4:$G$6,4)</f>
        <v>10</v>
      </c>
      <c r="N163" s="22">
        <f>IF(O163=0,0,VLOOKUP($D163,必要祝福素材!$B$27:$G$29,5))</f>
        <v>14</v>
      </c>
      <c r="O163" s="22">
        <f>VLOOKUP($E163,必要祝福素材!$B$4:$G$6,5)</f>
        <v>5</v>
      </c>
      <c r="P163" s="22">
        <f>IF(Q163=0,0,VLOOKUP($D163,必要祝福素材!$B$27:$G$29,6))</f>
        <v>15</v>
      </c>
      <c r="Q163" s="22">
        <f>VLOOKUP($E163,必要祝福素材!$B$4:$G$6,6)</f>
        <v>1</v>
      </c>
    </row>
    <row r="164" spans="1:17" x14ac:dyDescent="0.15">
      <c r="A164" s="25">
        <v>50200</v>
      </c>
      <c r="B164" s="35" t="s">
        <v>182</v>
      </c>
      <c r="C164" s="27">
        <v>443</v>
      </c>
      <c r="D164" s="28">
        <v>1</v>
      </c>
      <c r="E164" s="29">
        <v>5</v>
      </c>
      <c r="G164" s="22">
        <f t="shared" si="2"/>
        <v>50200</v>
      </c>
      <c r="H164" s="22">
        <f>VLOOKUP($D164,必要祝福素材!$B$27:$G$29,2)</f>
        <v>11</v>
      </c>
      <c r="I164" s="22">
        <f>VLOOKUP($E164,必要祝福素材!$B$4:$G$6,2)</f>
        <v>50</v>
      </c>
      <c r="J164" s="22">
        <f>VLOOKUP($D164,必要祝福素材!$B$27:$G$29,3)</f>
        <v>12</v>
      </c>
      <c r="K164" s="22">
        <f>VLOOKUP($E164,必要祝福素材!$B$4:$G$6,3)</f>
        <v>20</v>
      </c>
      <c r="L164" s="22">
        <f>IF(M164=0,0,VLOOKUP($D164,必要祝福素材!$B$27:$G$29,4))</f>
        <v>13</v>
      </c>
      <c r="M164" s="22">
        <f>VLOOKUP($E164,必要祝福素材!$B$4:$G$6,4)</f>
        <v>10</v>
      </c>
      <c r="N164" s="22">
        <f>IF(O164=0,0,VLOOKUP($D164,必要祝福素材!$B$27:$G$29,5))</f>
        <v>14</v>
      </c>
      <c r="O164" s="22">
        <f>VLOOKUP($E164,必要祝福素材!$B$4:$G$6,5)</f>
        <v>5</v>
      </c>
      <c r="P164" s="22">
        <f>IF(Q164=0,0,VLOOKUP($D164,必要祝福素材!$B$27:$G$29,6))</f>
        <v>15</v>
      </c>
      <c r="Q164" s="22">
        <f>VLOOKUP($E164,必要祝福素材!$B$4:$G$6,6)</f>
        <v>1</v>
      </c>
    </row>
    <row r="165" spans="1:17" x14ac:dyDescent="0.15">
      <c r="A165" s="25">
        <v>50210</v>
      </c>
      <c r="B165" s="35" t="s">
        <v>183</v>
      </c>
      <c r="C165" s="27">
        <v>445</v>
      </c>
      <c r="D165" s="28">
        <v>3</v>
      </c>
      <c r="E165" s="29">
        <v>5</v>
      </c>
      <c r="G165" s="22">
        <f t="shared" si="2"/>
        <v>50210</v>
      </c>
      <c r="H165" s="22">
        <f>VLOOKUP($D165,必要祝福素材!$B$27:$G$29,2)</f>
        <v>31</v>
      </c>
      <c r="I165" s="22">
        <f>VLOOKUP($E165,必要祝福素材!$B$4:$G$6,2)</f>
        <v>50</v>
      </c>
      <c r="J165" s="22">
        <f>VLOOKUP($D165,必要祝福素材!$B$27:$G$29,3)</f>
        <v>32</v>
      </c>
      <c r="K165" s="22">
        <f>VLOOKUP($E165,必要祝福素材!$B$4:$G$6,3)</f>
        <v>20</v>
      </c>
      <c r="L165" s="22">
        <f>IF(M165=0,0,VLOOKUP($D165,必要祝福素材!$B$27:$G$29,4))</f>
        <v>33</v>
      </c>
      <c r="M165" s="22">
        <f>VLOOKUP($E165,必要祝福素材!$B$4:$G$6,4)</f>
        <v>10</v>
      </c>
      <c r="N165" s="22">
        <f>IF(O165=0,0,VLOOKUP($D165,必要祝福素材!$B$27:$G$29,5))</f>
        <v>34</v>
      </c>
      <c r="O165" s="22">
        <f>VLOOKUP($E165,必要祝福素材!$B$4:$G$6,5)</f>
        <v>5</v>
      </c>
      <c r="P165" s="22">
        <f>IF(Q165=0,0,VLOOKUP($D165,必要祝福素材!$B$27:$G$29,6))</f>
        <v>35</v>
      </c>
      <c r="Q165" s="22">
        <f>VLOOKUP($E165,必要祝福素材!$B$4:$G$6,6)</f>
        <v>1</v>
      </c>
    </row>
    <row r="166" spans="1:17" x14ac:dyDescent="0.15">
      <c r="A166" s="25">
        <v>50220</v>
      </c>
      <c r="B166" s="35" t="s">
        <v>184</v>
      </c>
      <c r="C166" s="27">
        <v>447</v>
      </c>
      <c r="D166" s="28">
        <v>1</v>
      </c>
      <c r="E166" s="29">
        <v>5</v>
      </c>
      <c r="G166" s="22">
        <f t="shared" si="2"/>
        <v>50220</v>
      </c>
      <c r="H166" s="22">
        <f>VLOOKUP($D166,必要祝福素材!$B$27:$G$29,2)</f>
        <v>11</v>
      </c>
      <c r="I166" s="22">
        <f>VLOOKUP($E166,必要祝福素材!$B$4:$G$6,2)</f>
        <v>50</v>
      </c>
      <c r="J166" s="22">
        <f>VLOOKUP($D166,必要祝福素材!$B$27:$G$29,3)</f>
        <v>12</v>
      </c>
      <c r="K166" s="22">
        <f>VLOOKUP($E166,必要祝福素材!$B$4:$G$6,3)</f>
        <v>20</v>
      </c>
      <c r="L166" s="22">
        <f>IF(M166=0,0,VLOOKUP($D166,必要祝福素材!$B$27:$G$29,4))</f>
        <v>13</v>
      </c>
      <c r="M166" s="22">
        <f>VLOOKUP($E166,必要祝福素材!$B$4:$G$6,4)</f>
        <v>10</v>
      </c>
      <c r="N166" s="22">
        <f>IF(O166=0,0,VLOOKUP($D166,必要祝福素材!$B$27:$G$29,5))</f>
        <v>14</v>
      </c>
      <c r="O166" s="22">
        <f>VLOOKUP($E166,必要祝福素材!$B$4:$G$6,5)</f>
        <v>5</v>
      </c>
      <c r="P166" s="22">
        <f>IF(Q166=0,0,VLOOKUP($D166,必要祝福素材!$B$27:$G$29,6))</f>
        <v>15</v>
      </c>
      <c r="Q166" s="22">
        <f>VLOOKUP($E166,必要祝福素材!$B$4:$G$6,6)</f>
        <v>1</v>
      </c>
    </row>
    <row r="167" spans="1:17" x14ac:dyDescent="0.15">
      <c r="A167" s="25">
        <v>50230</v>
      </c>
      <c r="B167" s="35" t="s">
        <v>185</v>
      </c>
      <c r="C167" s="27">
        <v>449</v>
      </c>
      <c r="D167" s="28">
        <v>3</v>
      </c>
      <c r="E167" s="29">
        <v>5</v>
      </c>
      <c r="G167" s="22">
        <f t="shared" si="2"/>
        <v>50230</v>
      </c>
      <c r="H167" s="22">
        <f>VLOOKUP($D167,必要祝福素材!$B$27:$G$29,2)</f>
        <v>31</v>
      </c>
      <c r="I167" s="22">
        <f>VLOOKUP($E167,必要祝福素材!$B$4:$G$6,2)</f>
        <v>50</v>
      </c>
      <c r="J167" s="22">
        <f>VLOOKUP($D167,必要祝福素材!$B$27:$G$29,3)</f>
        <v>32</v>
      </c>
      <c r="K167" s="22">
        <f>VLOOKUP($E167,必要祝福素材!$B$4:$G$6,3)</f>
        <v>20</v>
      </c>
      <c r="L167" s="22">
        <f>IF(M167=0,0,VLOOKUP($D167,必要祝福素材!$B$27:$G$29,4))</f>
        <v>33</v>
      </c>
      <c r="M167" s="22">
        <f>VLOOKUP($E167,必要祝福素材!$B$4:$G$6,4)</f>
        <v>10</v>
      </c>
      <c r="N167" s="22">
        <f>IF(O167=0,0,VLOOKUP($D167,必要祝福素材!$B$27:$G$29,5))</f>
        <v>34</v>
      </c>
      <c r="O167" s="22">
        <f>VLOOKUP($E167,必要祝福素材!$B$4:$G$6,5)</f>
        <v>5</v>
      </c>
      <c r="P167" s="22">
        <f>IF(Q167=0,0,VLOOKUP($D167,必要祝福素材!$B$27:$G$29,6))</f>
        <v>35</v>
      </c>
      <c r="Q167" s="22">
        <f>VLOOKUP($E167,必要祝福素材!$B$4:$G$6,6)</f>
        <v>1</v>
      </c>
    </row>
    <row r="168" spans="1:17" x14ac:dyDescent="0.15">
      <c r="A168" s="25">
        <v>50240</v>
      </c>
      <c r="B168" s="35" t="s">
        <v>186</v>
      </c>
      <c r="C168" s="27">
        <v>451</v>
      </c>
      <c r="D168" s="28">
        <v>2</v>
      </c>
      <c r="E168" s="29">
        <v>5</v>
      </c>
      <c r="G168" s="22">
        <f t="shared" si="2"/>
        <v>50240</v>
      </c>
      <c r="H168" s="22">
        <f>VLOOKUP($D168,必要祝福素材!$B$27:$G$29,2)</f>
        <v>21</v>
      </c>
      <c r="I168" s="22">
        <f>VLOOKUP($E168,必要祝福素材!$B$4:$G$6,2)</f>
        <v>50</v>
      </c>
      <c r="J168" s="22">
        <f>VLOOKUP($D168,必要祝福素材!$B$27:$G$29,3)</f>
        <v>22</v>
      </c>
      <c r="K168" s="22">
        <f>VLOOKUP($E168,必要祝福素材!$B$4:$G$6,3)</f>
        <v>20</v>
      </c>
      <c r="L168" s="22">
        <f>IF(M168=0,0,VLOOKUP($D168,必要祝福素材!$B$27:$G$29,4))</f>
        <v>23</v>
      </c>
      <c r="M168" s="22">
        <f>VLOOKUP($E168,必要祝福素材!$B$4:$G$6,4)</f>
        <v>10</v>
      </c>
      <c r="N168" s="22">
        <f>IF(O168=0,0,VLOOKUP($D168,必要祝福素材!$B$27:$G$29,5))</f>
        <v>24</v>
      </c>
      <c r="O168" s="22">
        <f>VLOOKUP($E168,必要祝福素材!$B$4:$G$6,5)</f>
        <v>5</v>
      </c>
      <c r="P168" s="22">
        <f>IF(Q168=0,0,VLOOKUP($D168,必要祝福素材!$B$27:$G$29,6))</f>
        <v>25</v>
      </c>
      <c r="Q168" s="22">
        <f>VLOOKUP($E168,必要祝福素材!$B$4:$G$6,6)</f>
        <v>1</v>
      </c>
    </row>
    <row r="169" spans="1:17" x14ac:dyDescent="0.15">
      <c r="A169" s="25">
        <v>50250</v>
      </c>
      <c r="B169" s="35" t="s">
        <v>187</v>
      </c>
      <c r="C169" s="27">
        <v>453</v>
      </c>
      <c r="D169" s="28">
        <v>2</v>
      </c>
      <c r="E169" s="29">
        <v>5</v>
      </c>
      <c r="G169" s="22">
        <f t="shared" si="2"/>
        <v>50250</v>
      </c>
      <c r="H169" s="22">
        <f>VLOOKUP($D169,必要祝福素材!$B$27:$G$29,2)</f>
        <v>21</v>
      </c>
      <c r="I169" s="22">
        <f>VLOOKUP($E169,必要祝福素材!$B$4:$G$6,2)</f>
        <v>50</v>
      </c>
      <c r="J169" s="22">
        <f>VLOOKUP($D169,必要祝福素材!$B$27:$G$29,3)</f>
        <v>22</v>
      </c>
      <c r="K169" s="22">
        <f>VLOOKUP($E169,必要祝福素材!$B$4:$G$6,3)</f>
        <v>20</v>
      </c>
      <c r="L169" s="22">
        <f>IF(M169=0,0,VLOOKUP($D169,必要祝福素材!$B$27:$G$29,4))</f>
        <v>23</v>
      </c>
      <c r="M169" s="22">
        <f>VLOOKUP($E169,必要祝福素材!$B$4:$G$6,4)</f>
        <v>10</v>
      </c>
      <c r="N169" s="22">
        <f>IF(O169=0,0,VLOOKUP($D169,必要祝福素材!$B$27:$G$29,5))</f>
        <v>24</v>
      </c>
      <c r="O169" s="22">
        <f>VLOOKUP($E169,必要祝福素材!$B$4:$G$6,5)</f>
        <v>5</v>
      </c>
      <c r="P169" s="22">
        <f>IF(Q169=0,0,VLOOKUP($D169,必要祝福素材!$B$27:$G$29,6))</f>
        <v>25</v>
      </c>
      <c r="Q169" s="22">
        <f>VLOOKUP($E169,必要祝福素材!$B$4:$G$6,6)</f>
        <v>1</v>
      </c>
    </row>
    <row r="170" spans="1:17" x14ac:dyDescent="0.15">
      <c r="A170" s="25">
        <v>50260</v>
      </c>
      <c r="B170" s="35" t="s">
        <v>188</v>
      </c>
      <c r="C170" s="27">
        <v>455</v>
      </c>
      <c r="D170" s="28">
        <v>1</v>
      </c>
      <c r="E170" s="29">
        <v>5</v>
      </c>
      <c r="G170" s="22">
        <f t="shared" si="2"/>
        <v>50260</v>
      </c>
      <c r="H170" s="22">
        <f>VLOOKUP($D170,必要祝福素材!$B$27:$G$29,2)</f>
        <v>11</v>
      </c>
      <c r="I170" s="22">
        <f>VLOOKUP($E170,必要祝福素材!$B$4:$G$6,2)</f>
        <v>50</v>
      </c>
      <c r="J170" s="22">
        <f>VLOOKUP($D170,必要祝福素材!$B$27:$G$29,3)</f>
        <v>12</v>
      </c>
      <c r="K170" s="22">
        <f>VLOOKUP($E170,必要祝福素材!$B$4:$G$6,3)</f>
        <v>20</v>
      </c>
      <c r="L170" s="22">
        <f>IF(M170=0,0,VLOOKUP($D170,必要祝福素材!$B$27:$G$29,4))</f>
        <v>13</v>
      </c>
      <c r="M170" s="22">
        <f>VLOOKUP($E170,必要祝福素材!$B$4:$G$6,4)</f>
        <v>10</v>
      </c>
      <c r="N170" s="22">
        <f>IF(O170=0,0,VLOOKUP($D170,必要祝福素材!$B$27:$G$29,5))</f>
        <v>14</v>
      </c>
      <c r="O170" s="22">
        <f>VLOOKUP($E170,必要祝福素材!$B$4:$G$6,5)</f>
        <v>5</v>
      </c>
      <c r="P170" s="22">
        <f>IF(Q170=0,0,VLOOKUP($D170,必要祝福素材!$B$27:$G$29,6))</f>
        <v>15</v>
      </c>
      <c r="Q170" s="22">
        <f>VLOOKUP($E170,必要祝福素材!$B$4:$G$6,6)</f>
        <v>1</v>
      </c>
    </row>
    <row r="171" spans="1:17" x14ac:dyDescent="0.15">
      <c r="A171" s="25">
        <v>50270</v>
      </c>
      <c r="B171" s="30" t="s">
        <v>189</v>
      </c>
      <c r="C171" s="27">
        <v>457</v>
      </c>
      <c r="D171" s="28">
        <v>1</v>
      </c>
      <c r="E171" s="29">
        <v>5</v>
      </c>
      <c r="G171" s="22">
        <f t="shared" si="2"/>
        <v>50270</v>
      </c>
      <c r="H171" s="22">
        <f>VLOOKUP($D171,必要祝福素材!$B$27:$G$29,2)</f>
        <v>11</v>
      </c>
      <c r="I171" s="22">
        <f>VLOOKUP($E171,必要祝福素材!$B$4:$G$6,2)</f>
        <v>50</v>
      </c>
      <c r="J171" s="22">
        <f>VLOOKUP($D171,必要祝福素材!$B$27:$G$29,3)</f>
        <v>12</v>
      </c>
      <c r="K171" s="22">
        <f>VLOOKUP($E171,必要祝福素材!$B$4:$G$6,3)</f>
        <v>20</v>
      </c>
      <c r="L171" s="22">
        <f>IF(M171=0,0,VLOOKUP($D171,必要祝福素材!$B$27:$G$29,4))</f>
        <v>13</v>
      </c>
      <c r="M171" s="22">
        <f>VLOOKUP($E171,必要祝福素材!$B$4:$G$6,4)</f>
        <v>10</v>
      </c>
      <c r="N171" s="22">
        <f>IF(O171=0,0,VLOOKUP($D171,必要祝福素材!$B$27:$G$29,5))</f>
        <v>14</v>
      </c>
      <c r="O171" s="22">
        <f>VLOOKUP($E171,必要祝福素材!$B$4:$G$6,5)</f>
        <v>5</v>
      </c>
      <c r="P171" s="22">
        <f>IF(Q171=0,0,VLOOKUP($D171,必要祝福素材!$B$27:$G$29,6))</f>
        <v>15</v>
      </c>
      <c r="Q171" s="22">
        <f>VLOOKUP($E171,必要祝福素材!$B$4:$G$6,6)</f>
        <v>1</v>
      </c>
    </row>
    <row r="172" spans="1:17" ht="27" x14ac:dyDescent="0.15">
      <c r="A172" s="25">
        <v>50280</v>
      </c>
      <c r="B172" s="36" t="s">
        <v>190</v>
      </c>
      <c r="C172" s="27">
        <v>459</v>
      </c>
      <c r="D172" s="28">
        <v>3</v>
      </c>
      <c r="E172" s="29">
        <v>5</v>
      </c>
      <c r="G172" s="22">
        <f t="shared" si="2"/>
        <v>50280</v>
      </c>
      <c r="H172" s="22">
        <f>VLOOKUP($D172,必要祝福素材!$B$27:$G$29,2)</f>
        <v>31</v>
      </c>
      <c r="I172" s="22">
        <f>VLOOKUP($E172,必要祝福素材!$B$4:$G$6,2)</f>
        <v>50</v>
      </c>
      <c r="J172" s="22">
        <f>VLOOKUP($D172,必要祝福素材!$B$27:$G$29,3)</f>
        <v>32</v>
      </c>
      <c r="K172" s="22">
        <f>VLOOKUP($E172,必要祝福素材!$B$4:$G$6,3)</f>
        <v>20</v>
      </c>
      <c r="L172" s="22">
        <f>IF(M172=0,0,VLOOKUP($D172,必要祝福素材!$B$27:$G$29,4))</f>
        <v>33</v>
      </c>
      <c r="M172" s="22">
        <f>VLOOKUP($E172,必要祝福素材!$B$4:$G$6,4)</f>
        <v>10</v>
      </c>
      <c r="N172" s="22">
        <f>IF(O172=0,0,VLOOKUP($D172,必要祝福素材!$B$27:$G$29,5))</f>
        <v>34</v>
      </c>
      <c r="O172" s="22">
        <f>VLOOKUP($E172,必要祝福素材!$B$4:$G$6,5)</f>
        <v>5</v>
      </c>
      <c r="P172" s="22">
        <f>IF(Q172=0,0,VLOOKUP($D172,必要祝福素材!$B$27:$G$29,6))</f>
        <v>35</v>
      </c>
      <c r="Q172" s="22">
        <f>VLOOKUP($E172,必要祝福素材!$B$4:$G$6,6)</f>
        <v>1</v>
      </c>
    </row>
    <row r="173" spans="1:17" x14ac:dyDescent="0.15">
      <c r="A173" s="25">
        <v>50290</v>
      </c>
      <c r="B173" s="30" t="s">
        <v>191</v>
      </c>
      <c r="C173" s="27">
        <v>461</v>
      </c>
      <c r="D173" s="28">
        <v>2</v>
      </c>
      <c r="E173" s="29">
        <v>5</v>
      </c>
      <c r="G173" s="22">
        <f t="shared" si="2"/>
        <v>50290</v>
      </c>
      <c r="H173" s="22">
        <f>VLOOKUP($D173,必要祝福素材!$B$27:$G$29,2)</f>
        <v>21</v>
      </c>
      <c r="I173" s="22">
        <f>VLOOKUP($E173,必要祝福素材!$B$4:$G$6,2)</f>
        <v>50</v>
      </c>
      <c r="J173" s="22">
        <f>VLOOKUP($D173,必要祝福素材!$B$27:$G$29,3)</f>
        <v>22</v>
      </c>
      <c r="K173" s="22">
        <f>VLOOKUP($E173,必要祝福素材!$B$4:$G$6,3)</f>
        <v>20</v>
      </c>
      <c r="L173" s="22">
        <f>IF(M173=0,0,VLOOKUP($D173,必要祝福素材!$B$27:$G$29,4))</f>
        <v>23</v>
      </c>
      <c r="M173" s="22">
        <f>VLOOKUP($E173,必要祝福素材!$B$4:$G$6,4)</f>
        <v>10</v>
      </c>
      <c r="N173" s="22">
        <f>IF(O173=0,0,VLOOKUP($D173,必要祝福素材!$B$27:$G$29,5))</f>
        <v>24</v>
      </c>
      <c r="O173" s="22">
        <f>VLOOKUP($E173,必要祝福素材!$B$4:$G$6,5)</f>
        <v>5</v>
      </c>
      <c r="P173" s="22">
        <f>IF(Q173=0,0,VLOOKUP($D173,必要祝福素材!$B$27:$G$29,6))</f>
        <v>25</v>
      </c>
      <c r="Q173" s="22">
        <f>VLOOKUP($E173,必要祝福素材!$B$4:$G$6,6)</f>
        <v>1</v>
      </c>
    </row>
    <row r="174" spans="1:17" x14ac:dyDescent="0.15">
      <c r="A174" s="25">
        <v>50300</v>
      </c>
      <c r="B174" s="30" t="s">
        <v>192</v>
      </c>
      <c r="C174" s="27">
        <v>463</v>
      </c>
      <c r="D174" s="28">
        <v>3</v>
      </c>
      <c r="E174" s="29">
        <v>5</v>
      </c>
      <c r="G174" s="22">
        <f t="shared" si="2"/>
        <v>50300</v>
      </c>
      <c r="H174" s="22">
        <f>VLOOKUP($D174,必要祝福素材!$B$27:$G$29,2)</f>
        <v>31</v>
      </c>
      <c r="I174" s="22">
        <f>VLOOKUP($E174,必要祝福素材!$B$4:$G$6,2)</f>
        <v>50</v>
      </c>
      <c r="J174" s="22">
        <f>VLOOKUP($D174,必要祝福素材!$B$27:$G$29,3)</f>
        <v>32</v>
      </c>
      <c r="K174" s="22">
        <f>VLOOKUP($E174,必要祝福素材!$B$4:$G$6,3)</f>
        <v>20</v>
      </c>
      <c r="L174" s="22">
        <f>IF(M174=0,0,VLOOKUP($D174,必要祝福素材!$B$27:$G$29,4))</f>
        <v>33</v>
      </c>
      <c r="M174" s="22">
        <f>VLOOKUP($E174,必要祝福素材!$B$4:$G$6,4)</f>
        <v>10</v>
      </c>
      <c r="N174" s="22">
        <f>IF(O174=0,0,VLOOKUP($D174,必要祝福素材!$B$27:$G$29,5))</f>
        <v>34</v>
      </c>
      <c r="O174" s="22">
        <f>VLOOKUP($E174,必要祝福素材!$B$4:$G$6,5)</f>
        <v>5</v>
      </c>
      <c r="P174" s="22">
        <f>IF(Q174=0,0,VLOOKUP($D174,必要祝福素材!$B$27:$G$29,6))</f>
        <v>35</v>
      </c>
      <c r="Q174" s="22">
        <f>VLOOKUP($E174,必要祝福素材!$B$4:$G$6,6)</f>
        <v>1</v>
      </c>
    </row>
    <row r="175" spans="1:17" x14ac:dyDescent="0.15">
      <c r="A175" s="25">
        <v>50310</v>
      </c>
      <c r="B175" s="30" t="s">
        <v>193</v>
      </c>
      <c r="C175" s="27">
        <v>465</v>
      </c>
      <c r="D175" s="28">
        <v>2</v>
      </c>
      <c r="E175" s="29">
        <v>5</v>
      </c>
      <c r="G175" s="22">
        <f t="shared" si="2"/>
        <v>50310</v>
      </c>
      <c r="H175" s="22">
        <f>VLOOKUP($D175,必要祝福素材!$B$27:$G$29,2)</f>
        <v>21</v>
      </c>
      <c r="I175" s="22">
        <f>VLOOKUP($E175,必要祝福素材!$B$4:$G$6,2)</f>
        <v>50</v>
      </c>
      <c r="J175" s="22">
        <f>VLOOKUP($D175,必要祝福素材!$B$27:$G$29,3)</f>
        <v>22</v>
      </c>
      <c r="K175" s="22">
        <f>VLOOKUP($E175,必要祝福素材!$B$4:$G$6,3)</f>
        <v>20</v>
      </c>
      <c r="L175" s="22">
        <f>IF(M175=0,0,VLOOKUP($D175,必要祝福素材!$B$27:$G$29,4))</f>
        <v>23</v>
      </c>
      <c r="M175" s="22">
        <f>VLOOKUP($E175,必要祝福素材!$B$4:$G$6,4)</f>
        <v>10</v>
      </c>
      <c r="N175" s="22">
        <f>IF(O175=0,0,VLOOKUP($D175,必要祝福素材!$B$27:$G$29,5))</f>
        <v>24</v>
      </c>
      <c r="O175" s="22">
        <f>VLOOKUP($E175,必要祝福素材!$B$4:$G$6,5)</f>
        <v>5</v>
      </c>
      <c r="P175" s="22">
        <f>IF(Q175=0,0,VLOOKUP($D175,必要祝福素材!$B$27:$G$29,6))</f>
        <v>25</v>
      </c>
      <c r="Q175" s="22">
        <f>VLOOKUP($E175,必要祝福素材!$B$4:$G$6,6)</f>
        <v>1</v>
      </c>
    </row>
    <row r="176" spans="1:17" x14ac:dyDescent="0.15">
      <c r="A176" s="25">
        <v>50320</v>
      </c>
      <c r="B176" s="33" t="s">
        <v>194</v>
      </c>
      <c r="C176" s="27">
        <v>467</v>
      </c>
      <c r="D176" s="28">
        <v>2</v>
      </c>
      <c r="E176" s="29">
        <v>5</v>
      </c>
      <c r="G176" s="22">
        <f t="shared" si="2"/>
        <v>50320</v>
      </c>
      <c r="H176" s="22">
        <f>VLOOKUP($D176,必要祝福素材!$B$27:$G$29,2)</f>
        <v>21</v>
      </c>
      <c r="I176" s="22">
        <f>VLOOKUP($E176,必要祝福素材!$B$4:$G$6,2)</f>
        <v>50</v>
      </c>
      <c r="J176" s="22">
        <f>VLOOKUP($D176,必要祝福素材!$B$27:$G$29,3)</f>
        <v>22</v>
      </c>
      <c r="K176" s="22">
        <f>VLOOKUP($E176,必要祝福素材!$B$4:$G$6,3)</f>
        <v>20</v>
      </c>
      <c r="L176" s="22">
        <f>IF(M176=0,0,VLOOKUP($D176,必要祝福素材!$B$27:$G$29,4))</f>
        <v>23</v>
      </c>
      <c r="M176" s="22">
        <f>VLOOKUP($E176,必要祝福素材!$B$4:$G$6,4)</f>
        <v>10</v>
      </c>
      <c r="N176" s="22">
        <f>IF(O176=0,0,VLOOKUP($D176,必要祝福素材!$B$27:$G$29,5))</f>
        <v>24</v>
      </c>
      <c r="O176" s="22">
        <f>VLOOKUP($E176,必要祝福素材!$B$4:$G$6,5)</f>
        <v>5</v>
      </c>
      <c r="P176" s="22">
        <f>IF(Q176=0,0,VLOOKUP($D176,必要祝福素材!$B$27:$G$29,6))</f>
        <v>25</v>
      </c>
      <c r="Q176" s="22">
        <f>VLOOKUP($E176,必要祝福素材!$B$4:$G$6,6)</f>
        <v>1</v>
      </c>
    </row>
  </sheetData>
  <phoneticPr fontId="3"/>
  <dataValidations count="2">
    <dataValidation type="list" allowBlank="1" showInputMessage="1" showErrorMessage="1" sqref="D2:D176">
      <formula1>"1,2,3"</formula1>
    </dataValidation>
    <dataValidation type="list" allowBlank="1" showInputMessage="1" showErrorMessage="1" sqref="E2:E176">
      <formula1>"1,2,3,4,5,6"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H36" sqref="H36"/>
    </sheetView>
  </sheetViews>
  <sheetFormatPr defaultRowHeight="13.5" x14ac:dyDescent="0.15"/>
  <cols>
    <col min="1" max="1" width="9" style="21" customWidth="1"/>
    <col min="2" max="16384" width="9" style="21"/>
  </cols>
  <sheetData>
    <row r="1" spans="1:14" x14ac:dyDescent="0.15">
      <c r="A1" s="53" t="s">
        <v>207</v>
      </c>
      <c r="B1" s="53" t="s">
        <v>208</v>
      </c>
      <c r="C1" s="53" t="s">
        <v>209</v>
      </c>
      <c r="D1" s="53" t="s">
        <v>196</v>
      </c>
      <c r="E1" s="53" t="s">
        <v>197</v>
      </c>
      <c r="F1" s="53" t="s">
        <v>198</v>
      </c>
      <c r="G1" s="53" t="s">
        <v>199</v>
      </c>
      <c r="H1" s="53" t="s">
        <v>200</v>
      </c>
      <c r="I1" s="53" t="s">
        <v>201</v>
      </c>
      <c r="J1" s="53" t="s">
        <v>202</v>
      </c>
      <c r="K1" s="53" t="s">
        <v>203</v>
      </c>
      <c r="L1" s="53" t="s">
        <v>204</v>
      </c>
      <c r="M1" s="53" t="s">
        <v>205</v>
      </c>
      <c r="N1" s="53" t="s">
        <v>210</v>
      </c>
    </row>
    <row r="2" spans="1:14" x14ac:dyDescent="0.15">
      <c r="A2" s="21">
        <v>1</v>
      </c>
      <c r="B2" s="21">
        <v>1</v>
      </c>
      <c r="C2" s="21">
        <v>10</v>
      </c>
      <c r="D2" s="22">
        <f>VLOOKUP($A2,必要祝福素材!$B$27:$G$29,2)</f>
        <v>11</v>
      </c>
      <c r="E2" s="22">
        <f>VLOOKUP($B2,必要祝福素材!$B$12:$G$21,2)</f>
        <v>10</v>
      </c>
      <c r="F2" s="22">
        <f>IF(G2=0,0,VLOOKUP($A2,必要祝福素材!$B$27:$G$29,3))</f>
        <v>0</v>
      </c>
      <c r="G2" s="22">
        <f>VLOOKUP($B2,必要祝福素材!$B$12:$G$21,3)</f>
        <v>0</v>
      </c>
      <c r="H2" s="22">
        <f>IF(I2=0,0,VLOOKUP($A2,必要祝福素材!$B$27:$G$29,4))</f>
        <v>0</v>
      </c>
      <c r="I2" s="22">
        <f>VLOOKUP($B2,必要祝福素材!$B$12:$G$21,4)</f>
        <v>0</v>
      </c>
      <c r="J2" s="22">
        <f>IF(K2=0,0,VLOOKUP($A2,必要祝福素材!$B$27:$G$29,5))</f>
        <v>0</v>
      </c>
      <c r="K2" s="22">
        <f>VLOOKUP($B2,必要祝福素材!$B$12:$G$21,5)</f>
        <v>0</v>
      </c>
      <c r="L2" s="22">
        <f>IF(M2=0,0,VLOOKUP($A2,必要祝福素材!$B$27:$G$29,6))</f>
        <v>0</v>
      </c>
      <c r="M2" s="22">
        <f>VLOOKUP($B2,必要祝福素材!$B$12:$G$21,6)</f>
        <v>0</v>
      </c>
      <c r="N2" s="21">
        <v>1000</v>
      </c>
    </row>
    <row r="3" spans="1:14" x14ac:dyDescent="0.15">
      <c r="A3" s="21">
        <v>1</v>
      </c>
      <c r="B3" s="21">
        <v>2</v>
      </c>
      <c r="C3" s="21">
        <v>50</v>
      </c>
      <c r="D3" s="22">
        <f>VLOOKUP($A3,必要祝福素材!$B$27:$G$29,2)</f>
        <v>11</v>
      </c>
      <c r="E3" s="22">
        <f>VLOOKUP($B3,必要祝福素材!$B$12:$G$21,2)</f>
        <v>20</v>
      </c>
      <c r="F3" s="22">
        <f>IF(G3=0,0,VLOOKUP($A3,必要祝福素材!$B$27:$G$29,3))</f>
        <v>12</v>
      </c>
      <c r="G3" s="22">
        <f>VLOOKUP($B3,必要祝福素材!$B$12:$G$21,3)</f>
        <v>2</v>
      </c>
      <c r="H3" s="22">
        <f>IF(I3=0,0,VLOOKUP($A3,必要祝福素材!$B$27:$G$29,4))</f>
        <v>0</v>
      </c>
      <c r="I3" s="22">
        <f>VLOOKUP($B3,必要祝福素材!$B$12:$G$21,4)</f>
        <v>0</v>
      </c>
      <c r="J3" s="22">
        <f>IF(K3=0,0,VLOOKUP($A3,必要祝福素材!$B$27:$G$29,5))</f>
        <v>0</v>
      </c>
      <c r="K3" s="22">
        <f>VLOOKUP($B3,必要祝福素材!$B$12:$G$21,5)</f>
        <v>0</v>
      </c>
      <c r="L3" s="22">
        <f>IF(M3=0,0,VLOOKUP($A3,必要祝福素材!$B$27:$G$29,6))</f>
        <v>0</v>
      </c>
      <c r="M3" s="22">
        <f>VLOOKUP($B3,必要祝福素材!$B$12:$G$21,6)</f>
        <v>0</v>
      </c>
      <c r="N3" s="21">
        <v>3000</v>
      </c>
    </row>
    <row r="4" spans="1:14" x14ac:dyDescent="0.15">
      <c r="A4" s="21">
        <v>1</v>
      </c>
      <c r="B4" s="21">
        <v>3</v>
      </c>
      <c r="C4" s="21">
        <v>100</v>
      </c>
      <c r="D4" s="22">
        <f>VLOOKUP($A4,必要祝福素材!$B$27:$G$29,2)</f>
        <v>11</v>
      </c>
      <c r="E4" s="22">
        <f>VLOOKUP($B4,必要祝福素材!$B$12:$G$21,2)</f>
        <v>30</v>
      </c>
      <c r="F4" s="22">
        <f>IF(G4=0,0,VLOOKUP($A4,必要祝福素材!$B$27:$G$29,3))</f>
        <v>12</v>
      </c>
      <c r="G4" s="22">
        <f>VLOOKUP($B4,必要祝福素材!$B$12:$G$21,3)</f>
        <v>3</v>
      </c>
      <c r="H4" s="22">
        <f>IF(I4=0,0,VLOOKUP($A4,必要祝福素材!$B$27:$G$29,4))</f>
        <v>0</v>
      </c>
      <c r="I4" s="22">
        <f>VLOOKUP($B4,必要祝福素材!$B$12:$G$21,4)</f>
        <v>0</v>
      </c>
      <c r="J4" s="22">
        <f>IF(K4=0,0,VLOOKUP($A4,必要祝福素材!$B$27:$G$29,5))</f>
        <v>0</v>
      </c>
      <c r="K4" s="22">
        <f>VLOOKUP($B4,必要祝福素材!$B$12:$G$21,5)</f>
        <v>0</v>
      </c>
      <c r="L4" s="22">
        <f>IF(M4=0,0,VLOOKUP($A4,必要祝福素材!$B$27:$G$29,6))</f>
        <v>0</v>
      </c>
      <c r="M4" s="22">
        <f>VLOOKUP($B4,必要祝福素材!$B$12:$G$21,6)</f>
        <v>0</v>
      </c>
      <c r="N4" s="21">
        <v>5000</v>
      </c>
    </row>
    <row r="5" spans="1:14" x14ac:dyDescent="0.15">
      <c r="A5" s="21">
        <v>1</v>
      </c>
      <c r="B5" s="21">
        <v>4</v>
      </c>
      <c r="C5" s="21">
        <v>150</v>
      </c>
      <c r="D5" s="22">
        <f>VLOOKUP($A5,必要祝福素材!$B$27:$G$29,2)</f>
        <v>11</v>
      </c>
      <c r="E5" s="22">
        <f>VLOOKUP($B5,必要祝福素材!$B$12:$G$21,2)</f>
        <v>40</v>
      </c>
      <c r="F5" s="22">
        <f>IF(G5=0,0,VLOOKUP($A5,必要祝福素材!$B$27:$G$29,3))</f>
        <v>12</v>
      </c>
      <c r="G5" s="22">
        <f>VLOOKUP($B5,必要祝福素材!$B$12:$G$21,3)</f>
        <v>5</v>
      </c>
      <c r="H5" s="22">
        <f>IF(I5=0,0,VLOOKUP($A5,必要祝福素材!$B$27:$G$29,4))</f>
        <v>13</v>
      </c>
      <c r="I5" s="22">
        <f>VLOOKUP($B5,必要祝福素材!$B$12:$G$21,4)</f>
        <v>1</v>
      </c>
      <c r="J5" s="22">
        <f>IF(K5=0,0,VLOOKUP($A5,必要祝福素材!$B$27:$G$29,5))</f>
        <v>0</v>
      </c>
      <c r="K5" s="22">
        <f>VLOOKUP($B5,必要祝福素材!$B$12:$G$21,5)</f>
        <v>0</v>
      </c>
      <c r="L5" s="22">
        <f>IF(M5=0,0,VLOOKUP($A5,必要祝福素材!$B$27:$G$29,6))</f>
        <v>0</v>
      </c>
      <c r="M5" s="22">
        <f>VLOOKUP($B5,必要祝福素材!$B$12:$G$21,6)</f>
        <v>0</v>
      </c>
      <c r="N5" s="21">
        <v>10000</v>
      </c>
    </row>
    <row r="6" spans="1:14" x14ac:dyDescent="0.15">
      <c r="A6" s="21">
        <v>1</v>
      </c>
      <c r="B6" s="21">
        <v>5</v>
      </c>
      <c r="C6" s="21">
        <v>200</v>
      </c>
      <c r="D6" s="22">
        <f>VLOOKUP($A6,必要祝福素材!$B$27:$G$29,2)</f>
        <v>11</v>
      </c>
      <c r="E6" s="22">
        <f>VLOOKUP($B6,必要祝福素材!$B$12:$G$21,2)</f>
        <v>50</v>
      </c>
      <c r="F6" s="22">
        <f>IF(G6=0,0,VLOOKUP($A6,必要祝福素材!$B$27:$G$29,3))</f>
        <v>12</v>
      </c>
      <c r="G6" s="22">
        <f>VLOOKUP($B6,必要祝福素材!$B$12:$G$21,3)</f>
        <v>10</v>
      </c>
      <c r="H6" s="22">
        <f>IF(I6=0,0,VLOOKUP($A6,必要祝福素材!$B$27:$G$29,4))</f>
        <v>13</v>
      </c>
      <c r="I6" s="22">
        <f>VLOOKUP($B6,必要祝福素材!$B$12:$G$21,4)</f>
        <v>2</v>
      </c>
      <c r="J6" s="22">
        <f>IF(K6=0,0,VLOOKUP($A6,必要祝福素材!$B$27:$G$29,5))</f>
        <v>14</v>
      </c>
      <c r="K6" s="22">
        <f>VLOOKUP($B6,必要祝福素材!$B$12:$G$21,5)</f>
        <v>1</v>
      </c>
      <c r="L6" s="22">
        <f>IF(M6=0,0,VLOOKUP($A6,必要祝福素材!$B$27:$G$29,6))</f>
        <v>0</v>
      </c>
      <c r="M6" s="22">
        <f>VLOOKUP($B6,必要祝福素材!$B$12:$G$21,6)</f>
        <v>0</v>
      </c>
      <c r="N6" s="21">
        <v>20000</v>
      </c>
    </row>
    <row r="7" spans="1:14" x14ac:dyDescent="0.15">
      <c r="A7" s="21">
        <v>1</v>
      </c>
      <c r="B7" s="21">
        <v>6</v>
      </c>
      <c r="C7" s="21">
        <v>250</v>
      </c>
      <c r="D7" s="22">
        <f>VLOOKUP($A7,必要祝福素材!$B$27:$G$29,2)</f>
        <v>11</v>
      </c>
      <c r="E7" s="22">
        <f>VLOOKUP($B7,必要祝福素材!$B$12:$G$21,2)</f>
        <v>50</v>
      </c>
      <c r="F7" s="22">
        <f>IF(G7=0,0,VLOOKUP($A7,必要祝福素材!$B$27:$G$29,3))</f>
        <v>12</v>
      </c>
      <c r="G7" s="22">
        <f>VLOOKUP($B7,必要祝福素材!$B$12:$G$21,3)</f>
        <v>20</v>
      </c>
      <c r="H7" s="22">
        <f>IF(I7=0,0,VLOOKUP($A7,必要祝福素材!$B$27:$G$29,4))</f>
        <v>13</v>
      </c>
      <c r="I7" s="22">
        <f>VLOOKUP($B7,必要祝福素材!$B$12:$G$21,4)</f>
        <v>5</v>
      </c>
      <c r="J7" s="22">
        <f>IF(K7=0,0,VLOOKUP($A7,必要祝福素材!$B$27:$G$29,5))</f>
        <v>14</v>
      </c>
      <c r="K7" s="22">
        <f>VLOOKUP($B7,必要祝福素材!$B$12:$G$21,5)</f>
        <v>2</v>
      </c>
      <c r="L7" s="22">
        <f>IF(M7=0,0,VLOOKUP($A7,必要祝福素材!$B$27:$G$29,6))</f>
        <v>0</v>
      </c>
      <c r="M7" s="22">
        <f>VLOOKUP($B7,必要祝福素材!$B$12:$G$21,6)</f>
        <v>0</v>
      </c>
      <c r="N7" s="21">
        <v>30000</v>
      </c>
    </row>
    <row r="8" spans="1:14" x14ac:dyDescent="0.15">
      <c r="A8" s="21">
        <v>1</v>
      </c>
      <c r="B8" s="21">
        <v>7</v>
      </c>
      <c r="C8" s="21">
        <v>300</v>
      </c>
      <c r="D8" s="22">
        <f>VLOOKUP($A8,必要祝福素材!$B$27:$G$29,2)</f>
        <v>11</v>
      </c>
      <c r="E8" s="22">
        <f>VLOOKUP($B8,必要祝福素材!$B$12:$G$21,2)</f>
        <v>50</v>
      </c>
      <c r="F8" s="22">
        <f>IF(G8=0,0,VLOOKUP($A8,必要祝福素材!$B$27:$G$29,3))</f>
        <v>12</v>
      </c>
      <c r="G8" s="22">
        <f>VLOOKUP($B8,必要祝福素材!$B$12:$G$21,3)</f>
        <v>30</v>
      </c>
      <c r="H8" s="22">
        <f>IF(I8=0,0,VLOOKUP($A8,必要祝福素材!$B$27:$G$29,4))</f>
        <v>13</v>
      </c>
      <c r="I8" s="22">
        <f>VLOOKUP($B8,必要祝福素材!$B$12:$G$21,4)</f>
        <v>10</v>
      </c>
      <c r="J8" s="22">
        <f>IF(K8=0,0,VLOOKUP($A8,必要祝福素材!$B$27:$G$29,5))</f>
        <v>14</v>
      </c>
      <c r="K8" s="22">
        <f>VLOOKUP($B8,必要祝福素材!$B$12:$G$21,5)</f>
        <v>5</v>
      </c>
      <c r="L8" s="22">
        <f>IF(M8=0,0,VLOOKUP($A8,必要祝福素材!$B$27:$G$29,6))</f>
        <v>0</v>
      </c>
      <c r="M8" s="22">
        <f>VLOOKUP($B8,必要祝福素材!$B$12:$G$21,6)</f>
        <v>0</v>
      </c>
      <c r="N8" s="21">
        <v>40000</v>
      </c>
    </row>
    <row r="9" spans="1:14" x14ac:dyDescent="0.15">
      <c r="A9" s="21">
        <v>1</v>
      </c>
      <c r="B9" s="21">
        <v>8</v>
      </c>
      <c r="C9" s="21">
        <v>500</v>
      </c>
      <c r="D9" s="22">
        <f>VLOOKUP($A9,必要祝福素材!$B$27:$G$29,2)</f>
        <v>11</v>
      </c>
      <c r="E9" s="22">
        <f>VLOOKUP($B9,必要祝福素材!$B$12:$G$21,2)</f>
        <v>50</v>
      </c>
      <c r="F9" s="22">
        <f>IF(G9=0,0,VLOOKUP($A9,必要祝福素材!$B$27:$G$29,3))</f>
        <v>12</v>
      </c>
      <c r="G9" s="22">
        <f>VLOOKUP($B9,必要祝福素材!$B$12:$G$21,3)</f>
        <v>30</v>
      </c>
      <c r="H9" s="22">
        <f>IF(I9=0,0,VLOOKUP($A9,必要祝福素材!$B$27:$G$29,4))</f>
        <v>13</v>
      </c>
      <c r="I9" s="22">
        <f>VLOOKUP($B9,必要祝福素材!$B$12:$G$21,4)</f>
        <v>20</v>
      </c>
      <c r="J9" s="22">
        <f>IF(K9=0,0,VLOOKUP($A9,必要祝福素材!$B$27:$G$29,5))</f>
        <v>14</v>
      </c>
      <c r="K9" s="22">
        <f>VLOOKUP($B9,必要祝福素材!$B$12:$G$21,5)</f>
        <v>7</v>
      </c>
      <c r="L9" s="22">
        <f>IF(M9=0,0,VLOOKUP($A9,必要祝福素材!$B$27:$G$29,6))</f>
        <v>0</v>
      </c>
      <c r="M9" s="22">
        <f>VLOOKUP($B9,必要祝福素材!$B$12:$G$21,6)</f>
        <v>0</v>
      </c>
      <c r="N9" s="21">
        <v>50000</v>
      </c>
    </row>
    <row r="10" spans="1:14" x14ac:dyDescent="0.15">
      <c r="A10" s="21">
        <v>1</v>
      </c>
      <c r="B10" s="21">
        <v>9</v>
      </c>
      <c r="C10" s="21">
        <v>700</v>
      </c>
      <c r="D10" s="22">
        <f>VLOOKUP($A10,必要祝福素材!$B$27:$G$29,2)</f>
        <v>11</v>
      </c>
      <c r="E10" s="22">
        <f>VLOOKUP($B10,必要祝福素材!$B$12:$G$21,2)</f>
        <v>50</v>
      </c>
      <c r="F10" s="22">
        <f>IF(G10=0,0,VLOOKUP($A10,必要祝福素材!$B$27:$G$29,3))</f>
        <v>12</v>
      </c>
      <c r="G10" s="22">
        <f>VLOOKUP($B10,必要祝福素材!$B$12:$G$21,3)</f>
        <v>30</v>
      </c>
      <c r="H10" s="22">
        <f>IF(I10=0,0,VLOOKUP($A10,必要祝福素材!$B$27:$G$29,4))</f>
        <v>13</v>
      </c>
      <c r="I10" s="22">
        <f>VLOOKUP($B10,必要祝福素材!$B$12:$G$21,4)</f>
        <v>30</v>
      </c>
      <c r="J10" s="22">
        <f>IF(K10=0,0,VLOOKUP($A10,必要祝福素材!$B$27:$G$29,5))</f>
        <v>14</v>
      </c>
      <c r="K10" s="22">
        <f>VLOOKUP($B10,必要祝福素材!$B$12:$G$21,5)</f>
        <v>10</v>
      </c>
      <c r="L10" s="22">
        <f>IF(M10=0,0,VLOOKUP($A10,必要祝福素材!$B$27:$G$29,6))</f>
        <v>15</v>
      </c>
      <c r="M10" s="22">
        <f>VLOOKUP($B10,必要祝福素材!$B$12:$G$21,6)</f>
        <v>1</v>
      </c>
      <c r="N10" s="21">
        <v>80000</v>
      </c>
    </row>
    <row r="11" spans="1:14" x14ac:dyDescent="0.15">
      <c r="A11" s="21">
        <v>1</v>
      </c>
      <c r="B11" s="21">
        <v>10</v>
      </c>
      <c r="C11" s="21">
        <v>1000</v>
      </c>
      <c r="D11" s="22">
        <f>VLOOKUP($A11,必要祝福素材!$B$27:$G$29,2)</f>
        <v>11</v>
      </c>
      <c r="E11" s="22">
        <f>VLOOKUP($B11,必要祝福素材!$B$12:$G$21,2)</f>
        <v>50</v>
      </c>
      <c r="F11" s="22">
        <f>IF(G11=0,0,VLOOKUP($A11,必要祝福素材!$B$27:$G$29,3))</f>
        <v>12</v>
      </c>
      <c r="G11" s="22">
        <f>VLOOKUP($B11,必要祝福素材!$B$12:$G$21,3)</f>
        <v>30</v>
      </c>
      <c r="H11" s="22">
        <f>IF(I11=0,0,VLOOKUP($A11,必要祝福素材!$B$27:$G$29,4))</f>
        <v>13</v>
      </c>
      <c r="I11" s="22">
        <f>VLOOKUP($B11,必要祝福素材!$B$12:$G$21,4)</f>
        <v>30</v>
      </c>
      <c r="J11" s="22">
        <f>IF(K11=0,0,VLOOKUP($A11,必要祝福素材!$B$27:$G$29,5))</f>
        <v>14</v>
      </c>
      <c r="K11" s="22">
        <f>VLOOKUP($B11,必要祝福素材!$B$12:$G$21,5)</f>
        <v>10</v>
      </c>
      <c r="L11" s="22">
        <f>IF(M11=0,0,VLOOKUP($A11,必要祝福素材!$B$27:$G$29,6))</f>
        <v>15</v>
      </c>
      <c r="M11" s="22">
        <f>VLOOKUP($B11,必要祝福素材!$B$12:$G$21,6)</f>
        <v>1</v>
      </c>
      <c r="N11" s="21">
        <v>100000</v>
      </c>
    </row>
    <row r="12" spans="1:14" x14ac:dyDescent="0.15">
      <c r="A12" s="21">
        <v>2</v>
      </c>
      <c r="B12" s="21">
        <v>1</v>
      </c>
      <c r="C12" s="21">
        <v>50</v>
      </c>
      <c r="D12" s="22">
        <f>VLOOKUP($A12,必要祝福素材!$B$27:$G$29,2)</f>
        <v>21</v>
      </c>
      <c r="E12" s="22">
        <f>VLOOKUP($B12,必要祝福素材!$B$12:$G$21,2)</f>
        <v>10</v>
      </c>
      <c r="F12" s="22">
        <f>IF(G12=0,0,VLOOKUP($A12,必要祝福素材!$B$27:$G$29,3))</f>
        <v>0</v>
      </c>
      <c r="G12" s="22">
        <f>VLOOKUP($B12,必要祝福素材!$B$12:$G$21,3)</f>
        <v>0</v>
      </c>
      <c r="H12" s="22">
        <f>IF(I12=0,0,VLOOKUP($A12,必要祝福素材!$B$27:$G$29,4))</f>
        <v>0</v>
      </c>
      <c r="I12" s="22">
        <f>VLOOKUP($B12,必要祝福素材!$B$12:$G$21,4)</f>
        <v>0</v>
      </c>
      <c r="J12" s="22">
        <f>IF(K12=0,0,VLOOKUP($A12,必要祝福素材!$B$27:$G$29,5))</f>
        <v>0</v>
      </c>
      <c r="K12" s="22">
        <f>VLOOKUP($B12,必要祝福素材!$B$12:$G$21,5)</f>
        <v>0</v>
      </c>
      <c r="L12" s="22">
        <f>IF(M12=0,0,VLOOKUP($A12,必要祝福素材!$B$27:$G$29,6))</f>
        <v>0</v>
      </c>
      <c r="M12" s="22">
        <f>VLOOKUP($B12,必要祝福素材!$B$12:$G$21,6)</f>
        <v>0</v>
      </c>
      <c r="N12" s="21">
        <v>1000</v>
      </c>
    </row>
    <row r="13" spans="1:14" x14ac:dyDescent="0.15">
      <c r="A13" s="21">
        <v>2</v>
      </c>
      <c r="B13" s="21">
        <v>2</v>
      </c>
      <c r="C13" s="21">
        <v>100</v>
      </c>
      <c r="D13" s="22">
        <f>VLOOKUP($A13,必要祝福素材!$B$27:$G$29,2)</f>
        <v>21</v>
      </c>
      <c r="E13" s="22">
        <f>VLOOKUP($B13,必要祝福素材!$B$12:$G$21,2)</f>
        <v>20</v>
      </c>
      <c r="F13" s="22">
        <f>IF(G13=0,0,VLOOKUP($A13,必要祝福素材!$B$27:$G$29,3))</f>
        <v>22</v>
      </c>
      <c r="G13" s="22">
        <f>VLOOKUP($B13,必要祝福素材!$B$12:$G$21,3)</f>
        <v>2</v>
      </c>
      <c r="H13" s="22">
        <f>IF(I13=0,0,VLOOKUP($A13,必要祝福素材!$B$27:$G$29,4))</f>
        <v>0</v>
      </c>
      <c r="I13" s="22">
        <f>VLOOKUP($B13,必要祝福素材!$B$12:$G$21,4)</f>
        <v>0</v>
      </c>
      <c r="J13" s="22">
        <f>IF(K13=0,0,VLOOKUP($A13,必要祝福素材!$B$27:$G$29,5))</f>
        <v>0</v>
      </c>
      <c r="K13" s="22">
        <f>VLOOKUP($B13,必要祝福素材!$B$12:$G$21,5)</f>
        <v>0</v>
      </c>
      <c r="L13" s="22">
        <f>IF(M13=0,0,VLOOKUP($A13,必要祝福素材!$B$27:$G$29,6))</f>
        <v>0</v>
      </c>
      <c r="M13" s="22">
        <f>VLOOKUP($B13,必要祝福素材!$B$12:$G$21,6)</f>
        <v>0</v>
      </c>
      <c r="N13" s="21">
        <v>3000</v>
      </c>
    </row>
    <row r="14" spans="1:14" x14ac:dyDescent="0.15">
      <c r="A14" s="21">
        <v>2</v>
      </c>
      <c r="B14" s="21">
        <v>3</v>
      </c>
      <c r="C14" s="21">
        <v>150</v>
      </c>
      <c r="D14" s="22">
        <f>VLOOKUP($A14,必要祝福素材!$B$27:$G$29,2)</f>
        <v>21</v>
      </c>
      <c r="E14" s="22">
        <f>VLOOKUP($B14,必要祝福素材!$B$12:$G$21,2)</f>
        <v>30</v>
      </c>
      <c r="F14" s="22">
        <f>IF(G14=0,0,VLOOKUP($A14,必要祝福素材!$B$27:$G$29,3))</f>
        <v>22</v>
      </c>
      <c r="G14" s="22">
        <f>VLOOKUP($B14,必要祝福素材!$B$12:$G$21,3)</f>
        <v>3</v>
      </c>
      <c r="H14" s="22">
        <f>IF(I14=0,0,VLOOKUP($A14,必要祝福素材!$B$27:$G$29,4))</f>
        <v>0</v>
      </c>
      <c r="I14" s="22">
        <f>VLOOKUP($B14,必要祝福素材!$B$12:$G$21,4)</f>
        <v>0</v>
      </c>
      <c r="J14" s="22">
        <f>IF(K14=0,0,VLOOKUP($A14,必要祝福素材!$B$27:$G$29,5))</f>
        <v>0</v>
      </c>
      <c r="K14" s="22">
        <f>VLOOKUP($B14,必要祝福素材!$B$12:$G$21,5)</f>
        <v>0</v>
      </c>
      <c r="L14" s="22">
        <f>IF(M14=0,0,VLOOKUP($A14,必要祝福素材!$B$27:$G$29,6))</f>
        <v>0</v>
      </c>
      <c r="M14" s="22">
        <f>VLOOKUP($B14,必要祝福素材!$B$12:$G$21,6)</f>
        <v>0</v>
      </c>
      <c r="N14" s="21">
        <v>5000</v>
      </c>
    </row>
    <row r="15" spans="1:14" x14ac:dyDescent="0.15">
      <c r="A15" s="21">
        <v>2</v>
      </c>
      <c r="B15" s="21">
        <v>4</v>
      </c>
      <c r="C15" s="21">
        <v>200</v>
      </c>
      <c r="D15" s="22">
        <f>VLOOKUP($A15,必要祝福素材!$B$27:$G$29,2)</f>
        <v>21</v>
      </c>
      <c r="E15" s="22">
        <f>VLOOKUP($B15,必要祝福素材!$B$12:$G$21,2)</f>
        <v>40</v>
      </c>
      <c r="F15" s="22">
        <f>IF(G15=0,0,VLOOKUP($A15,必要祝福素材!$B$27:$G$29,3))</f>
        <v>22</v>
      </c>
      <c r="G15" s="22">
        <f>VLOOKUP($B15,必要祝福素材!$B$12:$G$21,3)</f>
        <v>5</v>
      </c>
      <c r="H15" s="22">
        <f>IF(I15=0,0,VLOOKUP($A15,必要祝福素材!$B$27:$G$29,4))</f>
        <v>23</v>
      </c>
      <c r="I15" s="22">
        <f>VLOOKUP($B15,必要祝福素材!$B$12:$G$21,4)</f>
        <v>1</v>
      </c>
      <c r="J15" s="22">
        <f>IF(K15=0,0,VLOOKUP($A15,必要祝福素材!$B$27:$G$29,5))</f>
        <v>0</v>
      </c>
      <c r="K15" s="22">
        <f>VLOOKUP($B15,必要祝福素材!$B$12:$G$21,5)</f>
        <v>0</v>
      </c>
      <c r="L15" s="22">
        <f>IF(M15=0,0,VLOOKUP($A15,必要祝福素材!$B$27:$G$29,6))</f>
        <v>0</v>
      </c>
      <c r="M15" s="22">
        <f>VLOOKUP($B15,必要祝福素材!$B$12:$G$21,6)</f>
        <v>0</v>
      </c>
      <c r="N15" s="21">
        <v>10000</v>
      </c>
    </row>
    <row r="16" spans="1:14" x14ac:dyDescent="0.15">
      <c r="A16" s="21">
        <v>2</v>
      </c>
      <c r="B16" s="21">
        <v>5</v>
      </c>
      <c r="C16" s="21">
        <v>250</v>
      </c>
      <c r="D16" s="22">
        <f>VLOOKUP($A16,必要祝福素材!$B$27:$G$29,2)</f>
        <v>21</v>
      </c>
      <c r="E16" s="22">
        <f>VLOOKUP($B16,必要祝福素材!$B$12:$G$21,2)</f>
        <v>50</v>
      </c>
      <c r="F16" s="22">
        <f>IF(G16=0,0,VLOOKUP($A16,必要祝福素材!$B$27:$G$29,3))</f>
        <v>22</v>
      </c>
      <c r="G16" s="22">
        <f>VLOOKUP($B16,必要祝福素材!$B$12:$G$21,3)</f>
        <v>10</v>
      </c>
      <c r="H16" s="22">
        <f>IF(I16=0,0,VLOOKUP($A16,必要祝福素材!$B$27:$G$29,4))</f>
        <v>23</v>
      </c>
      <c r="I16" s="22">
        <f>VLOOKUP($B16,必要祝福素材!$B$12:$G$21,4)</f>
        <v>2</v>
      </c>
      <c r="J16" s="22">
        <f>IF(K16=0,0,VLOOKUP($A16,必要祝福素材!$B$27:$G$29,5))</f>
        <v>24</v>
      </c>
      <c r="K16" s="22">
        <f>VLOOKUP($B16,必要祝福素材!$B$12:$G$21,5)</f>
        <v>1</v>
      </c>
      <c r="L16" s="22">
        <f>IF(M16=0,0,VLOOKUP($A16,必要祝福素材!$B$27:$G$29,6))</f>
        <v>0</v>
      </c>
      <c r="M16" s="22">
        <f>VLOOKUP($B16,必要祝福素材!$B$12:$G$21,6)</f>
        <v>0</v>
      </c>
      <c r="N16" s="21">
        <v>20000</v>
      </c>
    </row>
    <row r="17" spans="1:14" x14ac:dyDescent="0.15">
      <c r="A17" s="21">
        <v>2</v>
      </c>
      <c r="B17" s="21">
        <v>6</v>
      </c>
      <c r="C17" s="21">
        <v>300</v>
      </c>
      <c r="D17" s="22">
        <f>VLOOKUP($A17,必要祝福素材!$B$27:$G$29,2)</f>
        <v>21</v>
      </c>
      <c r="E17" s="22">
        <f>VLOOKUP($B17,必要祝福素材!$B$12:$G$21,2)</f>
        <v>50</v>
      </c>
      <c r="F17" s="22">
        <f>IF(G17=0,0,VLOOKUP($A17,必要祝福素材!$B$27:$G$29,3))</f>
        <v>22</v>
      </c>
      <c r="G17" s="22">
        <f>VLOOKUP($B17,必要祝福素材!$B$12:$G$21,3)</f>
        <v>20</v>
      </c>
      <c r="H17" s="22">
        <f>IF(I17=0,0,VLOOKUP($A17,必要祝福素材!$B$27:$G$29,4))</f>
        <v>23</v>
      </c>
      <c r="I17" s="22">
        <f>VLOOKUP($B17,必要祝福素材!$B$12:$G$21,4)</f>
        <v>5</v>
      </c>
      <c r="J17" s="22">
        <f>IF(K17=0,0,VLOOKUP($A17,必要祝福素材!$B$27:$G$29,5))</f>
        <v>24</v>
      </c>
      <c r="K17" s="22">
        <f>VLOOKUP($B17,必要祝福素材!$B$12:$G$21,5)</f>
        <v>2</v>
      </c>
      <c r="L17" s="22">
        <f>IF(M17=0,0,VLOOKUP($A17,必要祝福素材!$B$27:$G$29,6))</f>
        <v>0</v>
      </c>
      <c r="M17" s="22">
        <f>VLOOKUP($B17,必要祝福素材!$B$12:$G$21,6)</f>
        <v>0</v>
      </c>
      <c r="N17" s="21">
        <v>30000</v>
      </c>
    </row>
    <row r="18" spans="1:14" x14ac:dyDescent="0.15">
      <c r="A18" s="21">
        <v>2</v>
      </c>
      <c r="B18" s="21">
        <v>7</v>
      </c>
      <c r="C18" s="21">
        <v>500</v>
      </c>
      <c r="D18" s="22">
        <f>VLOOKUP($A18,必要祝福素材!$B$27:$G$29,2)</f>
        <v>21</v>
      </c>
      <c r="E18" s="22">
        <f>VLOOKUP($B18,必要祝福素材!$B$12:$G$21,2)</f>
        <v>50</v>
      </c>
      <c r="F18" s="22">
        <f>IF(G18=0,0,VLOOKUP($A18,必要祝福素材!$B$27:$G$29,3))</f>
        <v>22</v>
      </c>
      <c r="G18" s="22">
        <f>VLOOKUP($B18,必要祝福素材!$B$12:$G$21,3)</f>
        <v>30</v>
      </c>
      <c r="H18" s="22">
        <f>IF(I18=0,0,VLOOKUP($A18,必要祝福素材!$B$27:$G$29,4))</f>
        <v>23</v>
      </c>
      <c r="I18" s="22">
        <f>VLOOKUP($B18,必要祝福素材!$B$12:$G$21,4)</f>
        <v>10</v>
      </c>
      <c r="J18" s="22">
        <f>IF(K18=0,0,VLOOKUP($A18,必要祝福素材!$B$27:$G$29,5))</f>
        <v>24</v>
      </c>
      <c r="K18" s="22">
        <f>VLOOKUP($B18,必要祝福素材!$B$12:$G$21,5)</f>
        <v>5</v>
      </c>
      <c r="L18" s="22">
        <f>IF(M18=0,0,VLOOKUP($A18,必要祝福素材!$B$27:$G$29,6))</f>
        <v>0</v>
      </c>
      <c r="M18" s="22">
        <f>VLOOKUP($B18,必要祝福素材!$B$12:$G$21,6)</f>
        <v>0</v>
      </c>
      <c r="N18" s="21">
        <v>40000</v>
      </c>
    </row>
    <row r="19" spans="1:14" x14ac:dyDescent="0.15">
      <c r="A19" s="21">
        <v>2</v>
      </c>
      <c r="B19" s="21">
        <v>8</v>
      </c>
      <c r="C19" s="21">
        <v>700</v>
      </c>
      <c r="D19" s="22">
        <f>VLOOKUP($A19,必要祝福素材!$B$27:$G$29,2)</f>
        <v>21</v>
      </c>
      <c r="E19" s="22">
        <f>VLOOKUP($B19,必要祝福素材!$B$12:$G$21,2)</f>
        <v>50</v>
      </c>
      <c r="F19" s="22">
        <f>IF(G19=0,0,VLOOKUP($A19,必要祝福素材!$B$27:$G$29,3))</f>
        <v>22</v>
      </c>
      <c r="G19" s="22">
        <f>VLOOKUP($B19,必要祝福素材!$B$12:$G$21,3)</f>
        <v>30</v>
      </c>
      <c r="H19" s="22">
        <f>IF(I19=0,0,VLOOKUP($A19,必要祝福素材!$B$27:$G$29,4))</f>
        <v>23</v>
      </c>
      <c r="I19" s="22">
        <f>VLOOKUP($B19,必要祝福素材!$B$12:$G$21,4)</f>
        <v>20</v>
      </c>
      <c r="J19" s="22">
        <f>IF(K19=0,0,VLOOKUP($A19,必要祝福素材!$B$27:$G$29,5))</f>
        <v>24</v>
      </c>
      <c r="K19" s="22">
        <f>VLOOKUP($B19,必要祝福素材!$B$12:$G$21,5)</f>
        <v>7</v>
      </c>
      <c r="L19" s="22">
        <f>IF(M19=0,0,VLOOKUP($A19,必要祝福素材!$B$27:$G$29,6))</f>
        <v>0</v>
      </c>
      <c r="M19" s="22">
        <f>VLOOKUP($B19,必要祝福素材!$B$12:$G$21,6)</f>
        <v>0</v>
      </c>
      <c r="N19" s="21">
        <v>50000</v>
      </c>
    </row>
    <row r="20" spans="1:14" x14ac:dyDescent="0.15">
      <c r="A20" s="21">
        <v>2</v>
      </c>
      <c r="B20" s="21">
        <v>9</v>
      </c>
      <c r="C20" s="21">
        <v>1000</v>
      </c>
      <c r="D20" s="22">
        <f>VLOOKUP($A20,必要祝福素材!$B$27:$G$29,2)</f>
        <v>21</v>
      </c>
      <c r="E20" s="22">
        <f>VLOOKUP($B20,必要祝福素材!$B$12:$G$21,2)</f>
        <v>50</v>
      </c>
      <c r="F20" s="22">
        <f>IF(G20=0,0,VLOOKUP($A20,必要祝福素材!$B$27:$G$29,3))</f>
        <v>22</v>
      </c>
      <c r="G20" s="22">
        <f>VLOOKUP($B20,必要祝福素材!$B$12:$G$21,3)</f>
        <v>30</v>
      </c>
      <c r="H20" s="22">
        <f>IF(I20=0,0,VLOOKUP($A20,必要祝福素材!$B$27:$G$29,4))</f>
        <v>23</v>
      </c>
      <c r="I20" s="22">
        <f>VLOOKUP($B20,必要祝福素材!$B$12:$G$21,4)</f>
        <v>30</v>
      </c>
      <c r="J20" s="22">
        <f>IF(K20=0,0,VLOOKUP($A20,必要祝福素材!$B$27:$G$29,5))</f>
        <v>24</v>
      </c>
      <c r="K20" s="22">
        <f>VLOOKUP($B20,必要祝福素材!$B$12:$G$21,5)</f>
        <v>10</v>
      </c>
      <c r="L20" s="22">
        <f>IF(M20=0,0,VLOOKUP($A20,必要祝福素材!$B$27:$G$29,6))</f>
        <v>25</v>
      </c>
      <c r="M20" s="22">
        <f>VLOOKUP($B20,必要祝福素材!$B$12:$G$21,6)</f>
        <v>1</v>
      </c>
      <c r="N20" s="21">
        <v>80000</v>
      </c>
    </row>
    <row r="21" spans="1:14" x14ac:dyDescent="0.15">
      <c r="A21" s="21">
        <v>2</v>
      </c>
      <c r="B21" s="21">
        <v>10</v>
      </c>
      <c r="C21" s="21">
        <v>1500</v>
      </c>
      <c r="D21" s="22">
        <f>VLOOKUP($A21,必要祝福素材!$B$27:$G$29,2)</f>
        <v>21</v>
      </c>
      <c r="E21" s="22">
        <f>VLOOKUP($B21,必要祝福素材!$B$12:$G$21,2)</f>
        <v>50</v>
      </c>
      <c r="F21" s="22">
        <f>IF(G21=0,0,VLOOKUP($A21,必要祝福素材!$B$27:$G$29,3))</f>
        <v>22</v>
      </c>
      <c r="G21" s="22">
        <f>VLOOKUP($B21,必要祝福素材!$B$12:$G$21,3)</f>
        <v>30</v>
      </c>
      <c r="H21" s="22">
        <f>IF(I21=0,0,VLOOKUP($A21,必要祝福素材!$B$27:$G$29,4))</f>
        <v>23</v>
      </c>
      <c r="I21" s="22">
        <f>VLOOKUP($B21,必要祝福素材!$B$12:$G$21,4)</f>
        <v>30</v>
      </c>
      <c r="J21" s="22">
        <f>IF(K21=0,0,VLOOKUP($A21,必要祝福素材!$B$27:$G$29,5))</f>
        <v>24</v>
      </c>
      <c r="K21" s="22">
        <f>VLOOKUP($B21,必要祝福素材!$B$12:$G$21,5)</f>
        <v>10</v>
      </c>
      <c r="L21" s="22">
        <f>IF(M21=0,0,VLOOKUP($A21,必要祝福素材!$B$27:$G$29,6))</f>
        <v>25</v>
      </c>
      <c r="M21" s="22">
        <f>VLOOKUP($B21,必要祝福素材!$B$12:$G$21,6)</f>
        <v>1</v>
      </c>
      <c r="N21" s="21">
        <v>100000</v>
      </c>
    </row>
    <row r="22" spans="1:14" x14ac:dyDescent="0.15">
      <c r="A22" s="21">
        <v>3</v>
      </c>
      <c r="B22" s="21">
        <v>1</v>
      </c>
      <c r="C22" s="21">
        <v>5</v>
      </c>
      <c r="D22" s="22">
        <f>VLOOKUP($A22,必要祝福素材!$B$27:$G$29,2)</f>
        <v>31</v>
      </c>
      <c r="E22" s="22">
        <f>VLOOKUP($B22,必要祝福素材!$B$12:$G$21,2)</f>
        <v>10</v>
      </c>
      <c r="F22" s="22">
        <f>IF(G22=0,0,VLOOKUP($A22,必要祝福素材!$B$27:$G$29,3))</f>
        <v>0</v>
      </c>
      <c r="G22" s="22">
        <f>VLOOKUP($B22,必要祝福素材!$B$12:$G$21,3)</f>
        <v>0</v>
      </c>
      <c r="H22" s="22">
        <f>IF(I22=0,0,VLOOKUP($A22,必要祝福素材!$B$27:$G$29,4))</f>
        <v>0</v>
      </c>
      <c r="I22" s="22">
        <f>VLOOKUP($B22,必要祝福素材!$B$12:$G$21,4)</f>
        <v>0</v>
      </c>
      <c r="J22" s="22">
        <f>IF(K22=0,0,VLOOKUP($A22,必要祝福素材!$B$27:$G$29,5))</f>
        <v>0</v>
      </c>
      <c r="K22" s="22">
        <f>VLOOKUP($B22,必要祝福素材!$B$12:$G$21,5)</f>
        <v>0</v>
      </c>
      <c r="L22" s="22">
        <f>IF(M22=0,0,VLOOKUP($A22,必要祝福素材!$B$27:$G$29,6))</f>
        <v>0</v>
      </c>
      <c r="M22" s="22">
        <f>VLOOKUP($B22,必要祝福素材!$B$12:$G$21,6)</f>
        <v>0</v>
      </c>
      <c r="N22" s="21">
        <v>1000</v>
      </c>
    </row>
    <row r="23" spans="1:14" x14ac:dyDescent="0.15">
      <c r="A23" s="21">
        <v>3</v>
      </c>
      <c r="B23" s="21">
        <v>2</v>
      </c>
      <c r="C23" s="21">
        <v>10</v>
      </c>
      <c r="D23" s="22">
        <f>VLOOKUP($A23,必要祝福素材!$B$27:$G$29,2)</f>
        <v>31</v>
      </c>
      <c r="E23" s="22">
        <f>VLOOKUP($B23,必要祝福素材!$B$12:$G$21,2)</f>
        <v>20</v>
      </c>
      <c r="F23" s="22">
        <f>IF(G23=0,0,VLOOKUP($A23,必要祝福素材!$B$27:$G$29,3))</f>
        <v>32</v>
      </c>
      <c r="G23" s="22">
        <f>VLOOKUP($B23,必要祝福素材!$B$12:$G$21,3)</f>
        <v>2</v>
      </c>
      <c r="H23" s="22">
        <f>IF(I23=0,0,VLOOKUP($A23,必要祝福素材!$B$27:$G$29,4))</f>
        <v>0</v>
      </c>
      <c r="I23" s="22">
        <f>VLOOKUP($B23,必要祝福素材!$B$12:$G$21,4)</f>
        <v>0</v>
      </c>
      <c r="J23" s="22">
        <f>IF(K23=0,0,VLOOKUP($A23,必要祝福素材!$B$27:$G$29,5))</f>
        <v>0</v>
      </c>
      <c r="K23" s="22">
        <f>VLOOKUP($B23,必要祝福素材!$B$12:$G$21,5)</f>
        <v>0</v>
      </c>
      <c r="L23" s="22">
        <f>IF(M23=0,0,VLOOKUP($A23,必要祝福素材!$B$27:$G$29,6))</f>
        <v>0</v>
      </c>
      <c r="M23" s="22">
        <f>VLOOKUP($B23,必要祝福素材!$B$12:$G$21,6)</f>
        <v>0</v>
      </c>
      <c r="N23" s="21">
        <v>3000</v>
      </c>
    </row>
    <row r="24" spans="1:14" x14ac:dyDescent="0.15">
      <c r="A24" s="21">
        <v>3</v>
      </c>
      <c r="B24" s="21">
        <v>3</v>
      </c>
      <c r="C24" s="21">
        <v>20</v>
      </c>
      <c r="D24" s="22">
        <f>VLOOKUP($A24,必要祝福素材!$B$27:$G$29,2)</f>
        <v>31</v>
      </c>
      <c r="E24" s="22">
        <f>VLOOKUP($B24,必要祝福素材!$B$12:$G$21,2)</f>
        <v>30</v>
      </c>
      <c r="F24" s="22">
        <f>IF(G24=0,0,VLOOKUP($A24,必要祝福素材!$B$27:$G$29,3))</f>
        <v>32</v>
      </c>
      <c r="G24" s="22">
        <f>VLOOKUP($B24,必要祝福素材!$B$12:$G$21,3)</f>
        <v>3</v>
      </c>
      <c r="H24" s="22">
        <f>IF(I24=0,0,VLOOKUP($A24,必要祝福素材!$B$27:$G$29,4))</f>
        <v>0</v>
      </c>
      <c r="I24" s="22">
        <f>VLOOKUP($B24,必要祝福素材!$B$12:$G$21,4)</f>
        <v>0</v>
      </c>
      <c r="J24" s="22">
        <f>IF(K24=0,0,VLOOKUP($A24,必要祝福素材!$B$27:$G$29,5))</f>
        <v>0</v>
      </c>
      <c r="K24" s="22">
        <f>VLOOKUP($B24,必要祝福素材!$B$12:$G$21,5)</f>
        <v>0</v>
      </c>
      <c r="L24" s="22">
        <f>IF(M24=0,0,VLOOKUP($A24,必要祝福素材!$B$27:$G$29,6))</f>
        <v>0</v>
      </c>
      <c r="M24" s="22">
        <f>VLOOKUP($B24,必要祝福素材!$B$12:$G$21,6)</f>
        <v>0</v>
      </c>
      <c r="N24" s="21">
        <v>5000</v>
      </c>
    </row>
    <row r="25" spans="1:14" x14ac:dyDescent="0.15">
      <c r="A25" s="21">
        <v>3</v>
      </c>
      <c r="B25" s="21">
        <v>4</v>
      </c>
      <c r="C25" s="21">
        <v>30</v>
      </c>
      <c r="D25" s="22">
        <f>VLOOKUP($A25,必要祝福素材!$B$27:$G$29,2)</f>
        <v>31</v>
      </c>
      <c r="E25" s="22">
        <f>VLOOKUP($B25,必要祝福素材!$B$12:$G$21,2)</f>
        <v>40</v>
      </c>
      <c r="F25" s="22">
        <f>IF(G25=0,0,VLOOKUP($A25,必要祝福素材!$B$27:$G$29,3))</f>
        <v>32</v>
      </c>
      <c r="G25" s="22">
        <f>VLOOKUP($B25,必要祝福素材!$B$12:$G$21,3)</f>
        <v>5</v>
      </c>
      <c r="H25" s="22">
        <f>IF(I25=0,0,VLOOKUP($A25,必要祝福素材!$B$27:$G$29,4))</f>
        <v>33</v>
      </c>
      <c r="I25" s="22">
        <f>VLOOKUP($B25,必要祝福素材!$B$12:$G$21,4)</f>
        <v>1</v>
      </c>
      <c r="J25" s="22">
        <f>IF(K25=0,0,VLOOKUP($A25,必要祝福素材!$B$27:$G$29,5))</f>
        <v>0</v>
      </c>
      <c r="K25" s="22">
        <f>VLOOKUP($B25,必要祝福素材!$B$12:$G$21,5)</f>
        <v>0</v>
      </c>
      <c r="L25" s="22">
        <f>IF(M25=0,0,VLOOKUP($A25,必要祝福素材!$B$27:$G$29,6))</f>
        <v>0</v>
      </c>
      <c r="M25" s="22">
        <f>VLOOKUP($B25,必要祝福素材!$B$12:$G$21,6)</f>
        <v>0</v>
      </c>
      <c r="N25" s="21">
        <v>10000</v>
      </c>
    </row>
    <row r="26" spans="1:14" x14ac:dyDescent="0.15">
      <c r="A26" s="21">
        <v>3</v>
      </c>
      <c r="B26" s="21">
        <v>5</v>
      </c>
      <c r="C26" s="21">
        <v>50</v>
      </c>
      <c r="D26" s="22">
        <f>VLOOKUP($A26,必要祝福素材!$B$27:$G$29,2)</f>
        <v>31</v>
      </c>
      <c r="E26" s="22">
        <f>VLOOKUP($B26,必要祝福素材!$B$12:$G$21,2)</f>
        <v>50</v>
      </c>
      <c r="F26" s="22">
        <f>IF(G26=0,0,VLOOKUP($A26,必要祝福素材!$B$27:$G$29,3))</f>
        <v>32</v>
      </c>
      <c r="G26" s="22">
        <f>VLOOKUP($B26,必要祝福素材!$B$12:$G$21,3)</f>
        <v>10</v>
      </c>
      <c r="H26" s="22">
        <f>IF(I26=0,0,VLOOKUP($A26,必要祝福素材!$B$27:$G$29,4))</f>
        <v>33</v>
      </c>
      <c r="I26" s="22">
        <f>VLOOKUP($B26,必要祝福素材!$B$12:$G$21,4)</f>
        <v>2</v>
      </c>
      <c r="J26" s="22">
        <f>IF(K26=0,0,VLOOKUP($A26,必要祝福素材!$B$27:$G$29,5))</f>
        <v>34</v>
      </c>
      <c r="K26" s="22">
        <f>VLOOKUP($B26,必要祝福素材!$B$12:$G$21,5)</f>
        <v>1</v>
      </c>
      <c r="L26" s="22">
        <f>IF(M26=0,0,VLOOKUP($A26,必要祝福素材!$B$27:$G$29,6))</f>
        <v>0</v>
      </c>
      <c r="M26" s="22">
        <f>VLOOKUP($B26,必要祝福素材!$B$12:$G$21,6)</f>
        <v>0</v>
      </c>
      <c r="N26" s="21">
        <v>20000</v>
      </c>
    </row>
    <row r="27" spans="1:14" x14ac:dyDescent="0.15">
      <c r="A27" s="21">
        <v>3</v>
      </c>
      <c r="B27" s="21">
        <v>6</v>
      </c>
      <c r="C27" s="21">
        <v>70</v>
      </c>
      <c r="D27" s="22">
        <f>VLOOKUP($A27,必要祝福素材!$B$27:$G$29,2)</f>
        <v>31</v>
      </c>
      <c r="E27" s="22">
        <f>VLOOKUP($B27,必要祝福素材!$B$12:$G$21,2)</f>
        <v>50</v>
      </c>
      <c r="F27" s="22">
        <f>IF(G27=0,0,VLOOKUP($A27,必要祝福素材!$B$27:$G$29,3))</f>
        <v>32</v>
      </c>
      <c r="G27" s="22">
        <f>VLOOKUP($B27,必要祝福素材!$B$12:$G$21,3)</f>
        <v>20</v>
      </c>
      <c r="H27" s="22">
        <f>IF(I27=0,0,VLOOKUP($A27,必要祝福素材!$B$27:$G$29,4))</f>
        <v>33</v>
      </c>
      <c r="I27" s="22">
        <f>VLOOKUP($B27,必要祝福素材!$B$12:$G$21,4)</f>
        <v>5</v>
      </c>
      <c r="J27" s="22">
        <f>IF(K27=0,0,VLOOKUP($A27,必要祝福素材!$B$27:$G$29,5))</f>
        <v>34</v>
      </c>
      <c r="K27" s="22">
        <f>VLOOKUP($B27,必要祝福素材!$B$12:$G$21,5)</f>
        <v>2</v>
      </c>
      <c r="L27" s="22">
        <f>IF(M27=0,0,VLOOKUP($A27,必要祝福素材!$B$27:$G$29,6))</f>
        <v>0</v>
      </c>
      <c r="M27" s="22">
        <f>VLOOKUP($B27,必要祝福素材!$B$12:$G$21,6)</f>
        <v>0</v>
      </c>
      <c r="N27" s="21">
        <v>30000</v>
      </c>
    </row>
    <row r="28" spans="1:14" x14ac:dyDescent="0.15">
      <c r="A28" s="21">
        <v>3</v>
      </c>
      <c r="B28" s="21">
        <v>7</v>
      </c>
      <c r="C28" s="21">
        <v>100</v>
      </c>
      <c r="D28" s="22">
        <f>VLOOKUP($A28,必要祝福素材!$B$27:$G$29,2)</f>
        <v>31</v>
      </c>
      <c r="E28" s="22">
        <f>VLOOKUP($B28,必要祝福素材!$B$12:$G$21,2)</f>
        <v>50</v>
      </c>
      <c r="F28" s="22">
        <f>IF(G28=0,0,VLOOKUP($A28,必要祝福素材!$B$27:$G$29,3))</f>
        <v>32</v>
      </c>
      <c r="G28" s="22">
        <f>VLOOKUP($B28,必要祝福素材!$B$12:$G$21,3)</f>
        <v>30</v>
      </c>
      <c r="H28" s="22">
        <f>IF(I28=0,0,VLOOKUP($A28,必要祝福素材!$B$27:$G$29,4))</f>
        <v>33</v>
      </c>
      <c r="I28" s="22">
        <f>VLOOKUP($B28,必要祝福素材!$B$12:$G$21,4)</f>
        <v>10</v>
      </c>
      <c r="J28" s="22">
        <f>IF(K28=0,0,VLOOKUP($A28,必要祝福素材!$B$27:$G$29,5))</f>
        <v>34</v>
      </c>
      <c r="K28" s="22">
        <f>VLOOKUP($B28,必要祝福素材!$B$12:$G$21,5)</f>
        <v>5</v>
      </c>
      <c r="L28" s="22">
        <f>IF(M28=0,0,VLOOKUP($A28,必要祝福素材!$B$27:$G$29,6))</f>
        <v>0</v>
      </c>
      <c r="M28" s="22">
        <f>VLOOKUP($B28,必要祝福素材!$B$12:$G$21,6)</f>
        <v>0</v>
      </c>
      <c r="N28" s="21">
        <v>40000</v>
      </c>
    </row>
    <row r="29" spans="1:14" x14ac:dyDescent="0.15">
      <c r="A29" s="21">
        <v>3</v>
      </c>
      <c r="B29" s="21">
        <v>8</v>
      </c>
      <c r="C29" s="21">
        <v>150</v>
      </c>
      <c r="D29" s="22">
        <f>VLOOKUP($A29,必要祝福素材!$B$27:$G$29,2)</f>
        <v>31</v>
      </c>
      <c r="E29" s="22">
        <f>VLOOKUP($B29,必要祝福素材!$B$12:$G$21,2)</f>
        <v>50</v>
      </c>
      <c r="F29" s="22">
        <f>IF(G29=0,0,VLOOKUP($A29,必要祝福素材!$B$27:$G$29,3))</f>
        <v>32</v>
      </c>
      <c r="G29" s="22">
        <f>VLOOKUP($B29,必要祝福素材!$B$12:$G$21,3)</f>
        <v>30</v>
      </c>
      <c r="H29" s="22">
        <f>IF(I29=0,0,VLOOKUP($A29,必要祝福素材!$B$27:$G$29,4))</f>
        <v>33</v>
      </c>
      <c r="I29" s="22">
        <f>VLOOKUP($B29,必要祝福素材!$B$12:$G$21,4)</f>
        <v>20</v>
      </c>
      <c r="J29" s="22">
        <f>IF(K29=0,0,VLOOKUP($A29,必要祝福素材!$B$27:$G$29,5))</f>
        <v>34</v>
      </c>
      <c r="K29" s="22">
        <f>VLOOKUP($B29,必要祝福素材!$B$12:$G$21,5)</f>
        <v>7</v>
      </c>
      <c r="L29" s="22">
        <f>IF(M29=0,0,VLOOKUP($A29,必要祝福素材!$B$27:$G$29,6))</f>
        <v>0</v>
      </c>
      <c r="M29" s="22">
        <f>VLOOKUP($B29,必要祝福素材!$B$12:$G$21,6)</f>
        <v>0</v>
      </c>
      <c r="N29" s="21">
        <v>50000</v>
      </c>
    </row>
    <row r="30" spans="1:14" x14ac:dyDescent="0.15">
      <c r="A30" s="21">
        <v>3</v>
      </c>
      <c r="B30" s="21">
        <v>9</v>
      </c>
      <c r="C30" s="21">
        <v>200</v>
      </c>
      <c r="D30" s="22">
        <f>VLOOKUP($A30,必要祝福素材!$B$27:$G$29,2)</f>
        <v>31</v>
      </c>
      <c r="E30" s="22">
        <f>VLOOKUP($B30,必要祝福素材!$B$12:$G$21,2)</f>
        <v>50</v>
      </c>
      <c r="F30" s="22">
        <f>IF(G30=0,0,VLOOKUP($A30,必要祝福素材!$B$27:$G$29,3))</f>
        <v>32</v>
      </c>
      <c r="G30" s="22">
        <f>VLOOKUP($B30,必要祝福素材!$B$12:$G$21,3)</f>
        <v>30</v>
      </c>
      <c r="H30" s="22">
        <f>IF(I30=0,0,VLOOKUP($A30,必要祝福素材!$B$27:$G$29,4))</f>
        <v>33</v>
      </c>
      <c r="I30" s="22">
        <f>VLOOKUP($B30,必要祝福素材!$B$12:$G$21,4)</f>
        <v>30</v>
      </c>
      <c r="J30" s="22">
        <f>IF(K30=0,0,VLOOKUP($A30,必要祝福素材!$B$27:$G$29,5))</f>
        <v>34</v>
      </c>
      <c r="K30" s="22">
        <f>VLOOKUP($B30,必要祝福素材!$B$12:$G$21,5)</f>
        <v>10</v>
      </c>
      <c r="L30" s="22">
        <f>IF(M30=0,0,VLOOKUP($A30,必要祝福素材!$B$27:$G$29,6))</f>
        <v>35</v>
      </c>
      <c r="M30" s="22">
        <f>VLOOKUP($B30,必要祝福素材!$B$12:$G$21,6)</f>
        <v>1</v>
      </c>
      <c r="N30" s="21">
        <v>80000</v>
      </c>
    </row>
    <row r="31" spans="1:14" x14ac:dyDescent="0.15">
      <c r="A31" s="21">
        <v>3</v>
      </c>
      <c r="B31" s="21">
        <v>10</v>
      </c>
      <c r="C31" s="21">
        <v>300</v>
      </c>
      <c r="D31" s="22">
        <f>VLOOKUP($A31,必要祝福素材!$B$27:$G$29,2)</f>
        <v>31</v>
      </c>
      <c r="E31" s="22">
        <f>VLOOKUP($B31,必要祝福素材!$B$12:$G$21,2)</f>
        <v>50</v>
      </c>
      <c r="F31" s="22">
        <f>IF(G31=0,0,VLOOKUP($A31,必要祝福素材!$B$27:$G$29,3))</f>
        <v>32</v>
      </c>
      <c r="G31" s="22">
        <f>VLOOKUP($B31,必要祝福素材!$B$12:$G$21,3)</f>
        <v>30</v>
      </c>
      <c r="H31" s="22">
        <f>IF(I31=0,0,VLOOKUP($A31,必要祝福素材!$B$27:$G$29,4))</f>
        <v>33</v>
      </c>
      <c r="I31" s="22">
        <f>VLOOKUP($B31,必要祝福素材!$B$12:$G$21,4)</f>
        <v>30</v>
      </c>
      <c r="J31" s="22">
        <f>IF(K31=0,0,VLOOKUP($A31,必要祝福素材!$B$27:$G$29,5))</f>
        <v>34</v>
      </c>
      <c r="K31" s="22">
        <f>VLOOKUP($B31,必要祝福素材!$B$12:$G$21,5)</f>
        <v>10</v>
      </c>
      <c r="L31" s="22">
        <f>IF(M31=0,0,VLOOKUP($A31,必要祝福素材!$B$27:$G$29,6))</f>
        <v>35</v>
      </c>
      <c r="M31" s="22">
        <f>VLOOKUP($B31,必要祝福素材!$B$12:$G$21,6)</f>
        <v>1</v>
      </c>
      <c r="N31" s="21">
        <v>100000</v>
      </c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3.5" x14ac:dyDescent="0.15"/>
  <cols>
    <col min="1" max="1" width="9" customWidth="1"/>
  </cols>
  <sheetData>
    <row r="1" spans="1:7" x14ac:dyDescent="0.15">
      <c r="A1" s="1" t="s">
        <v>0</v>
      </c>
      <c r="B1" s="2"/>
      <c r="C1" s="2"/>
      <c r="D1" s="2"/>
      <c r="E1" s="2"/>
      <c r="F1" s="2"/>
      <c r="G1" s="2"/>
    </row>
    <row r="2" spans="1:7" ht="14.25" thickBot="1" x14ac:dyDescent="0.2"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1:7" ht="14.25" thickBot="1" x14ac:dyDescent="0.2">
      <c r="B3" s="4" t="s">
        <v>6</v>
      </c>
      <c r="C3" s="5" t="s">
        <v>7</v>
      </c>
      <c r="D3" s="6" t="s">
        <v>8</v>
      </c>
      <c r="E3" s="6" t="s">
        <v>9</v>
      </c>
      <c r="F3" s="6" t="s">
        <v>10</v>
      </c>
      <c r="G3" s="7" t="s">
        <v>11</v>
      </c>
    </row>
    <row r="4" spans="1:7" x14ac:dyDescent="0.15">
      <c r="B4" s="8">
        <v>3</v>
      </c>
      <c r="C4" s="9">
        <v>10</v>
      </c>
      <c r="D4" s="10">
        <v>5</v>
      </c>
      <c r="E4" s="10">
        <v>1</v>
      </c>
      <c r="F4" s="10">
        <v>0</v>
      </c>
      <c r="G4" s="11">
        <v>0</v>
      </c>
    </row>
    <row r="5" spans="1:7" x14ac:dyDescent="0.15">
      <c r="B5" s="12">
        <v>4</v>
      </c>
      <c r="C5" s="13">
        <v>25</v>
      </c>
      <c r="D5" s="14">
        <v>10</v>
      </c>
      <c r="E5" s="14">
        <v>5</v>
      </c>
      <c r="F5" s="14">
        <v>2</v>
      </c>
      <c r="G5" s="15">
        <v>0</v>
      </c>
    </row>
    <row r="6" spans="1:7" ht="14.25" thickBot="1" x14ac:dyDescent="0.2">
      <c r="B6" s="16">
        <v>5</v>
      </c>
      <c r="C6" s="17">
        <v>50</v>
      </c>
      <c r="D6" s="18">
        <v>20</v>
      </c>
      <c r="E6" s="18">
        <v>10</v>
      </c>
      <c r="F6" s="18">
        <v>5</v>
      </c>
      <c r="G6" s="19">
        <v>1</v>
      </c>
    </row>
    <row r="9" spans="1:7" x14ac:dyDescent="0.15">
      <c r="A9" s="1" t="s">
        <v>12</v>
      </c>
      <c r="B9" s="2"/>
      <c r="C9" s="2"/>
      <c r="D9" s="2"/>
      <c r="E9" s="2"/>
      <c r="F9" s="2"/>
      <c r="G9" s="2"/>
    </row>
    <row r="10" spans="1:7" ht="14.25" thickBot="1" x14ac:dyDescent="0.2">
      <c r="C10" s="3" t="s">
        <v>1</v>
      </c>
      <c r="D10" s="3" t="s">
        <v>13</v>
      </c>
      <c r="E10" s="3" t="s">
        <v>3</v>
      </c>
      <c r="F10" s="3" t="s">
        <v>4</v>
      </c>
      <c r="G10" s="3" t="s">
        <v>5</v>
      </c>
    </row>
    <row r="11" spans="1:7" ht="14.25" thickBot="1" x14ac:dyDescent="0.2">
      <c r="B11" s="4" t="s">
        <v>14</v>
      </c>
      <c r="C11" s="5" t="s">
        <v>7</v>
      </c>
      <c r="D11" s="6" t="s">
        <v>8</v>
      </c>
      <c r="E11" s="6" t="s">
        <v>9</v>
      </c>
      <c r="F11" s="6" t="s">
        <v>10</v>
      </c>
      <c r="G11" s="7" t="s">
        <v>11</v>
      </c>
    </row>
    <row r="12" spans="1:7" x14ac:dyDescent="0.15">
      <c r="B12" s="8">
        <v>1</v>
      </c>
      <c r="C12" s="48">
        <v>10</v>
      </c>
      <c r="D12" s="49">
        <v>0</v>
      </c>
      <c r="E12" s="49">
        <v>0</v>
      </c>
      <c r="F12" s="49">
        <v>0</v>
      </c>
      <c r="G12" s="50">
        <v>0</v>
      </c>
    </row>
    <row r="13" spans="1:7" x14ac:dyDescent="0.15">
      <c r="B13" s="8">
        <v>2</v>
      </c>
      <c r="C13" s="51">
        <v>20</v>
      </c>
      <c r="D13" s="14">
        <v>2</v>
      </c>
      <c r="E13" s="14">
        <v>0</v>
      </c>
      <c r="F13" s="14">
        <v>0</v>
      </c>
      <c r="G13" s="15">
        <v>0</v>
      </c>
    </row>
    <row r="14" spans="1:7" x14ac:dyDescent="0.15">
      <c r="B14" s="8">
        <v>3</v>
      </c>
      <c r="C14" s="51">
        <v>30</v>
      </c>
      <c r="D14" s="14">
        <v>3</v>
      </c>
      <c r="E14" s="14">
        <v>0</v>
      </c>
      <c r="F14" s="14">
        <v>0</v>
      </c>
      <c r="G14" s="15">
        <v>0</v>
      </c>
    </row>
    <row r="15" spans="1:7" x14ac:dyDescent="0.15">
      <c r="B15" s="8">
        <v>4</v>
      </c>
      <c r="C15" s="51">
        <v>40</v>
      </c>
      <c r="D15" s="14">
        <v>5</v>
      </c>
      <c r="E15" s="14">
        <v>1</v>
      </c>
      <c r="F15" s="14">
        <v>0</v>
      </c>
      <c r="G15" s="15">
        <v>0</v>
      </c>
    </row>
    <row r="16" spans="1:7" x14ac:dyDescent="0.15">
      <c r="B16" s="8">
        <v>5</v>
      </c>
      <c r="C16" s="51">
        <v>50</v>
      </c>
      <c r="D16" s="14">
        <v>10</v>
      </c>
      <c r="E16" s="14">
        <v>2</v>
      </c>
      <c r="F16" s="14">
        <v>1</v>
      </c>
      <c r="G16" s="15">
        <v>0</v>
      </c>
    </row>
    <row r="17" spans="1:10" x14ac:dyDescent="0.15">
      <c r="B17" s="8">
        <v>6</v>
      </c>
      <c r="C17" s="51">
        <v>50</v>
      </c>
      <c r="D17" s="14">
        <v>20</v>
      </c>
      <c r="E17" s="14">
        <v>5</v>
      </c>
      <c r="F17" s="14">
        <v>2</v>
      </c>
      <c r="G17" s="15">
        <v>0</v>
      </c>
    </row>
    <row r="18" spans="1:10" x14ac:dyDescent="0.15">
      <c r="B18" s="8">
        <v>7</v>
      </c>
      <c r="C18" s="51">
        <v>50</v>
      </c>
      <c r="D18" s="14">
        <v>30</v>
      </c>
      <c r="E18" s="14">
        <v>10</v>
      </c>
      <c r="F18" s="14">
        <v>5</v>
      </c>
      <c r="G18" s="15">
        <v>0</v>
      </c>
    </row>
    <row r="19" spans="1:10" x14ac:dyDescent="0.15">
      <c r="B19" s="8">
        <v>8</v>
      </c>
      <c r="C19" s="51">
        <v>50</v>
      </c>
      <c r="D19" s="14">
        <v>30</v>
      </c>
      <c r="E19" s="14">
        <v>20</v>
      </c>
      <c r="F19" s="14">
        <v>7</v>
      </c>
      <c r="G19" s="15">
        <v>0</v>
      </c>
    </row>
    <row r="20" spans="1:10" x14ac:dyDescent="0.15">
      <c r="B20" s="8">
        <v>9</v>
      </c>
      <c r="C20" s="51">
        <v>50</v>
      </c>
      <c r="D20" s="14">
        <v>30</v>
      </c>
      <c r="E20" s="14">
        <v>30</v>
      </c>
      <c r="F20" s="14">
        <v>10</v>
      </c>
      <c r="G20" s="15">
        <v>1</v>
      </c>
    </row>
    <row r="21" spans="1:10" ht="14.25" thickBot="1" x14ac:dyDescent="0.2">
      <c r="B21" s="20">
        <v>10</v>
      </c>
      <c r="C21" s="52">
        <v>50</v>
      </c>
      <c r="D21" s="18">
        <v>30</v>
      </c>
      <c r="E21" s="18">
        <v>30</v>
      </c>
      <c r="F21" s="18">
        <v>10</v>
      </c>
      <c r="G21" s="19">
        <v>1</v>
      </c>
    </row>
    <row r="24" spans="1:10" x14ac:dyDescent="0.15">
      <c r="A24" s="1" t="s">
        <v>211</v>
      </c>
      <c r="B24" s="2"/>
      <c r="C24" s="2"/>
      <c r="D24" s="2"/>
      <c r="E24" s="2"/>
      <c r="F24" s="2"/>
      <c r="G24" s="2"/>
    </row>
    <row r="25" spans="1:10" ht="14.25" thickBot="1" x14ac:dyDescent="0.2"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J25" s="3"/>
    </row>
    <row r="26" spans="1:10" ht="14.25" thickBot="1" x14ac:dyDescent="0.2">
      <c r="B26" s="4" t="s">
        <v>206</v>
      </c>
      <c r="C26" s="5" t="s">
        <v>7</v>
      </c>
      <c r="D26" s="6" t="s">
        <v>8</v>
      </c>
      <c r="E26" s="6" t="s">
        <v>9</v>
      </c>
      <c r="F26" s="6" t="s">
        <v>10</v>
      </c>
      <c r="G26" s="7" t="s">
        <v>11</v>
      </c>
    </row>
    <row r="27" spans="1:10" x14ac:dyDescent="0.15">
      <c r="B27" s="8">
        <v>1</v>
      </c>
      <c r="C27" s="39">
        <v>11</v>
      </c>
      <c r="D27" s="40">
        <v>12</v>
      </c>
      <c r="E27" s="40">
        <v>13</v>
      </c>
      <c r="F27" s="40">
        <v>14</v>
      </c>
      <c r="G27" s="41">
        <v>15</v>
      </c>
    </row>
    <row r="28" spans="1:10" x14ac:dyDescent="0.15">
      <c r="B28" s="12">
        <v>2</v>
      </c>
      <c r="C28" s="42">
        <v>21</v>
      </c>
      <c r="D28" s="43">
        <v>22</v>
      </c>
      <c r="E28" s="43">
        <v>23</v>
      </c>
      <c r="F28" s="43">
        <v>24</v>
      </c>
      <c r="G28" s="44">
        <v>25</v>
      </c>
    </row>
    <row r="29" spans="1:10" ht="14.25" thickBot="1" x14ac:dyDescent="0.2">
      <c r="B29" s="16">
        <v>3</v>
      </c>
      <c r="C29" s="45">
        <v>31</v>
      </c>
      <c r="D29" s="46">
        <v>32</v>
      </c>
      <c r="E29" s="46">
        <v>33</v>
      </c>
      <c r="F29" s="46">
        <v>34</v>
      </c>
      <c r="G29" s="47">
        <v>35</v>
      </c>
    </row>
  </sheetData>
  <phoneticPr fontId="3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0"/>
  <sheetViews>
    <sheetView tabSelected="1" topLeftCell="J1" workbookViewId="0">
      <selection activeCell="W3" sqref="W3"/>
    </sheetView>
  </sheetViews>
  <sheetFormatPr defaultColWidth="3.125" defaultRowHeight="13.5" x14ac:dyDescent="0.15"/>
  <cols>
    <col min="1" max="1" width="9" customWidth="1"/>
    <col min="2" max="2" width="3.5" bestFit="1" customWidth="1"/>
    <col min="20" max="20" width="20.625" bestFit="1" customWidth="1"/>
    <col min="21" max="21" width="3.5" bestFit="1" customWidth="1"/>
    <col min="22" max="22" width="2.5" bestFit="1" customWidth="1"/>
    <col min="23" max="23" width="3.5" bestFit="1" customWidth="1"/>
    <col min="24" max="24" width="2.5" bestFit="1" customWidth="1"/>
    <col min="25" max="25" width="3.5" bestFit="1" customWidth="1"/>
    <col min="26" max="26" width="2.5" bestFit="1" customWidth="1"/>
    <col min="27" max="27" width="4.5" bestFit="1" customWidth="1"/>
    <col min="28" max="28" width="2.5" bestFit="1" customWidth="1"/>
    <col min="29" max="29" width="5.5" bestFit="1" customWidth="1"/>
  </cols>
  <sheetData>
    <row r="2" spans="2:29" x14ac:dyDescent="0.15">
      <c r="B2" t="s">
        <v>212</v>
      </c>
      <c r="L2" t="s">
        <v>218</v>
      </c>
      <c r="P2" t="s">
        <v>219</v>
      </c>
      <c r="T2" s="14" t="s">
        <v>238</v>
      </c>
      <c r="U2" s="14"/>
      <c r="V2" s="14"/>
      <c r="W2" s="14"/>
      <c r="X2" s="14"/>
      <c r="Y2" s="14"/>
      <c r="Z2" s="14"/>
      <c r="AA2" s="14"/>
      <c r="AB2" s="14"/>
      <c r="AC2" s="14"/>
    </row>
    <row r="3" spans="2:29" x14ac:dyDescent="0.15">
      <c r="B3" t="s">
        <v>213</v>
      </c>
      <c r="L3" t="s">
        <v>220</v>
      </c>
      <c r="T3" s="14" t="s">
        <v>237</v>
      </c>
      <c r="U3" s="14"/>
      <c r="V3" s="14"/>
      <c r="W3" s="14">
        <v>6</v>
      </c>
      <c r="X3" s="14"/>
      <c r="Y3" s="14">
        <f>X4*V4</f>
        <v>36</v>
      </c>
      <c r="Z3" s="14"/>
      <c r="AA3" s="14">
        <f>Z4*X4*V4</f>
        <v>216</v>
      </c>
      <c r="AB3" s="14"/>
      <c r="AC3" s="14">
        <f>V4*X4*Z4*AB4</f>
        <v>1296</v>
      </c>
    </row>
    <row r="4" spans="2:29" x14ac:dyDescent="0.15">
      <c r="T4" s="14" t="s">
        <v>236</v>
      </c>
      <c r="U4" s="14"/>
      <c r="V4" s="14">
        <v>6</v>
      </c>
      <c r="W4" s="14"/>
      <c r="X4" s="14">
        <v>6</v>
      </c>
      <c r="Y4" s="14"/>
      <c r="Z4" s="14">
        <v>6</v>
      </c>
      <c r="AA4" s="14"/>
      <c r="AB4" s="14">
        <v>6</v>
      </c>
      <c r="AC4" s="14"/>
    </row>
    <row r="5" spans="2:29" x14ac:dyDescent="0.15">
      <c r="B5" t="s">
        <v>214</v>
      </c>
      <c r="L5" t="s">
        <v>221</v>
      </c>
      <c r="P5" t="s">
        <v>223</v>
      </c>
      <c r="T5" s="14" t="s">
        <v>235</v>
      </c>
      <c r="U5" s="14">
        <v>1</v>
      </c>
      <c r="V5" s="14"/>
      <c r="W5" s="14">
        <v>2</v>
      </c>
      <c r="X5" s="14"/>
      <c r="Y5" s="14">
        <v>3</v>
      </c>
      <c r="Z5" s="14"/>
      <c r="AA5" s="14">
        <v>4</v>
      </c>
      <c r="AB5" s="14"/>
      <c r="AC5" s="14">
        <v>5</v>
      </c>
    </row>
    <row r="6" spans="2:29" x14ac:dyDescent="0.15">
      <c r="B6" t="s">
        <v>216</v>
      </c>
      <c r="L6" t="s">
        <v>222</v>
      </c>
      <c r="T6" s="14" t="s">
        <v>234</v>
      </c>
      <c r="U6" s="14"/>
      <c r="V6" s="14">
        <v>3</v>
      </c>
      <c r="W6" s="14"/>
      <c r="X6" s="14">
        <v>3</v>
      </c>
      <c r="Y6" s="14"/>
      <c r="Z6" s="14">
        <v>3</v>
      </c>
      <c r="AA6" s="14"/>
      <c r="AB6" s="14">
        <v>3</v>
      </c>
      <c r="AC6" s="14"/>
    </row>
    <row r="7" spans="2:29" x14ac:dyDescent="0.15">
      <c r="T7" s="14" t="s">
        <v>233</v>
      </c>
      <c r="U7" s="14">
        <f>AB6*Z6*X6*V6</f>
        <v>81</v>
      </c>
      <c r="V7" s="14"/>
      <c r="W7" s="14">
        <f>X6*Z6*AB6</f>
        <v>27</v>
      </c>
      <c r="X7" s="14"/>
      <c r="Y7" s="14">
        <f>Z6*AB6</f>
        <v>9</v>
      </c>
      <c r="Z7" s="14"/>
      <c r="AA7" s="14">
        <v>3</v>
      </c>
      <c r="AB7" s="14"/>
      <c r="AC7" s="14"/>
    </row>
    <row r="8" spans="2:29" x14ac:dyDescent="0.15">
      <c r="B8" t="s">
        <v>215</v>
      </c>
      <c r="L8" t="s">
        <v>224</v>
      </c>
      <c r="P8" t="s">
        <v>226</v>
      </c>
    </row>
    <row r="9" spans="2:29" x14ac:dyDescent="0.15">
      <c r="B9" t="s">
        <v>217</v>
      </c>
      <c r="L9" t="s">
        <v>225</v>
      </c>
    </row>
    <row r="13" spans="2:29" x14ac:dyDescent="0.15">
      <c r="L13" t="s">
        <v>227</v>
      </c>
      <c r="Q13" t="s">
        <v>219</v>
      </c>
    </row>
    <row r="14" spans="2:29" x14ac:dyDescent="0.15">
      <c r="L14" t="s">
        <v>228</v>
      </c>
    </row>
    <row r="16" spans="2:29" x14ac:dyDescent="0.15">
      <c r="L16" t="s">
        <v>229</v>
      </c>
      <c r="Q16" t="s">
        <v>223</v>
      </c>
    </row>
    <row r="17" spans="12:17" x14ac:dyDescent="0.15">
      <c r="L17" t="s">
        <v>230</v>
      </c>
    </row>
    <row r="19" spans="12:17" x14ac:dyDescent="0.15">
      <c r="L19" t="s">
        <v>231</v>
      </c>
      <c r="Q19" t="s">
        <v>226</v>
      </c>
    </row>
    <row r="20" spans="12:17" x14ac:dyDescent="0.15">
      <c r="L20" t="s">
        <v>232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OTOGI_SHINKA_SOZAI</vt:lpstr>
      <vt:lpstr>OTOGI_SHUKUFUKU_SOZAI</vt:lpstr>
      <vt:lpstr>必要祝福素材</vt:lpstr>
      <vt:lpstr>他ゲーム参考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yamada</dc:creator>
  <cp:lastModifiedBy>佐藤翔太</cp:lastModifiedBy>
  <dcterms:created xsi:type="dcterms:W3CDTF">2015-09-16T08:03:46Z</dcterms:created>
  <dcterms:modified xsi:type="dcterms:W3CDTF">2016-09-12T07:48:43Z</dcterms:modified>
</cp:coreProperties>
</file>