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вод" sheetId="1" r:id="rId1"/>
    <sheet name="Параметры" sheetId="2" r:id="rId2"/>
    <sheet name="Модель" sheetId="3" r:id="rId3"/>
    <sheet name="Детальная модель" sheetId="4" r:id="rId4"/>
    <sheet name="_DATA" sheetId="5" r:id="rId5" state="hidden"/>
  </sheets>
</workbook>
</file>

<file path=xl/styles.xml><?xml version="1.0" encoding="utf-8"?>
<styleSheet xmlns="http://schemas.openxmlformats.org/spreadsheetml/2006/main">
  <numFmts count="1">
    <numFmt numFmtId="164" formatCode="# ##0.0;[Red]-# ##0.0;–"/>
  </numFmts>
  <fonts count="4">
    <font>
      <sz val="11"/>
      <name val="Aptos"/>
      <color rgb="FF20303B"/>
    </font>
    <font>
      <b/>
      <sz val="11"/>
      <name val="Aptos"/>
      <color rgb="FF24444D"/>
    </font>
    <font>
      <b/>
      <sz val="11"/>
      <name val="Aptos"/>
      <color rgb="FF183D49"/>
    </font>
    <font>
      <sz val="11"/>
      <name val="Aptos"/>
      <color rgb="FFB53B3B"/>
    </font>
  </fonts>
  <fills count="5">
    <fill>
      <patternFill patternType="none"/>
    </fill>
    <fill>
      <patternFill patternType="gray125"/>
    </fill>
    <fill>
      <patternFill patternType="solid">
        <fgColor rgb="FFEAF0F2"/>
      </patternFill>
    </fill>
    <fill>
      <patternFill patternType="solid">
        <fgColor rgb="FFF3F7F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2" fillId="3" borderId="0" xfId="0" applyFont="1" applyFill="1" applyNumberFormat="1"/>
    <xf numFmtId="164" fontId="0" fillId="4" borderId="0" xfId="0" applyFill="1" applyNumberFormat="1"/>
    <xf numFmtId="164" fontId="3" fillId="3" borderId="0" xfId="0" applyFont="1" applyFill="1" applyNumberForma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20" customWidth="1"/>
    <col min="2" max="2" width="32" customWidth="1"/>
    <col min="3" max="3" width="27" customWidth="1"/>
    <col min="4" max="20" width="17" customWidth="1"/>
  </cols>
  <sheetData>
    <row r="1">
      <c r="A1" s="1" t="inlineStr">
        <is>
          <t xml:space="preserve">Файл подрядчика финансово-экономической модели</t>
        </is>
      </c>
    </row>
    <row r="2">
      <c r="A2" t="inlineStr">
        <is>
          <t xml:space="preserve">Подрядчик</t>
        </is>
      </c>
      <c r="B2" t="inlineStr">
        <is>
          <t xml:space="preserve">Подрядчик 2 · расчётный сценарий</t>
        </is>
      </c>
    </row>
    <row r="3">
      <c r="A3" t="inlineStr">
        <is>
          <t xml:space="preserve">Идентификатор</t>
        </is>
      </c>
      <c r="B3" t="inlineStr">
        <is>
          <t xml:space="preserve">c_mugvjjiee42h</t>
        </is>
      </c>
    </row>
    <row r="4">
      <c r="A4" t="inlineStr">
        <is>
          <t xml:space="preserve">Сформирован</t>
        </is>
      </c>
      <c r="B4" t="inlineStr">
        <is>
          <t xml:space="preserve">2026-09-25T14:52:17.081Z</t>
        </is>
      </c>
    </row>
    <row r="5"/>
    <row r="6">
      <c r="A6" t="inlineStr">
        <is>
          <t xml:space="preserve">Договор</t>
        </is>
      </c>
      <c r="B6" t="inlineStr">
        <is>
          <t xml:space="preserve">Наименование</t>
        </is>
      </c>
      <c r="C6" t="inlineStr">
        <is>
          <t xml:space="preserve">Версий</t>
        </is>
      </c>
      <c r="D6" t="inlineStr">
        <is>
          <t xml:space="preserve">Валюта актуальной версии</t>
        </is>
      </c>
      <c r="E6" t="inlineStr">
        <is>
          <t xml:space="preserve">Контрактный курс к RUB</t>
        </is>
      </c>
    </row>
    <row r="7">
      <c r="A7" t="inlineStr">
        <is>
          <t xml:space="preserve">4700134228</t>
        </is>
      </c>
      <c r="B7" t="inlineStr">
        <is>
          <t xml:space="preserve">Расчётный договор 4700134228 · +5 месяцев, ставка и объём ×2</t>
        </is>
      </c>
      <c r="C7" s="2">
        <v>3</v>
      </c>
      <c r="D7" t="inlineStr">
        <is>
          <t xml:space="preserve">USD</t>
        </is>
      </c>
      <c r="E7" s="2">
        <v>80</v>
      </c>
    </row>
  </sheetData>
</worksheet>
</file>

<file path=xl/worksheets/sheet2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20" customWidth="1"/>
    <col min="2" max="2" width="32" customWidth="1"/>
    <col min="3" max="3" width="27" customWidth="1"/>
    <col min="4" max="20" width="17" customWidth="1"/>
  </cols>
  <sheetData>
    <row r="1">
      <c r="A1" s="1" t="inlineStr">
        <is>
          <t xml:space="preserve">Договор</t>
        </is>
      </c>
      <c r="B1" s="1" t="inlineStr">
        <is>
          <t xml:space="preserve">Версия</t>
        </is>
      </c>
      <c r="C1" s="1" t="inlineStr">
        <is>
          <t xml:space="preserve">Валюта</t>
        </is>
      </c>
      <c r="D1" s="1" t="inlineStr">
        <is>
          <t xml:space="preserve">Курс к RUB</t>
        </is>
      </c>
      <c r="E1" s="1" t="inlineStr">
        <is>
          <t xml:space="preserve">Статья</t>
        </is>
      </c>
      <c r="F1" s="1" t="inlineStr">
        <is>
          <t xml:space="preserve">Группа</t>
        </is>
      </c>
      <c r="G1" s="1" t="inlineStr">
        <is>
          <t xml:space="preserve">Ставка</t>
        </is>
      </c>
      <c r="H1" s="1" t="inlineStr">
        <is>
          <t xml:space="preserve">Метод</t>
        </is>
      </c>
      <c r="I1" s="1" t="inlineStr">
        <is>
          <t xml:space="preserve">База ставки</t>
        </is>
      </c>
      <c r="J1" s="1" t="inlineStr">
        <is>
          <t xml:space="preserve">Источник ставки</t>
        </is>
      </c>
      <c r="K1" s="1" t="inlineStr">
        <is>
          <t xml:space="preserve">Оплата, мес.</t>
        </is>
      </c>
      <c r="L1" s="1" t="inlineStr">
        <is>
          <t xml:space="preserve">В экономике</t>
        </is>
      </c>
      <c r="M1" s="1" t="inlineStr">
        <is>
          <t xml:space="preserve">Выплачивать</t>
        </is>
      </c>
      <c r="N1" s="1" t="inlineStr">
        <is>
          <t xml:space="preserve">С НДС</t>
        </is>
      </c>
    </row>
    <row r="2">
      <c r="A2" t="inlineStr">
        <is>
          <t xml:space="preserve">4700134228</t>
        </is>
      </c>
      <c r="B2" t="inlineStr">
        <is>
          <t xml:space="preserve">Без исходных данных</t>
        </is>
      </c>
      <c r="C2" t="inlineStr">
        <is>
          <t xml:space="preserve">USD</t>
        </is>
      </c>
      <c r="D2" s="2">
        <v>80</v>
      </c>
      <c r="E2" t="inlineStr">
        <is>
          <t xml:space="preserve">Заработная плата</t>
        </is>
      </c>
      <c r="F2" t="inlineStr">
        <is>
          <t xml:space="preserve">Прямые</t>
        </is>
      </c>
      <c r="G2" s="2">
        <v>3750</v>
      </c>
      <c r="H2" t="inlineStr">
        <is>
          <t xml:space="preserve">monthly</t>
        </is>
      </c>
      <c r="I2" t="inlineStr">
        <is>
          <t xml:space="preserve"/>
        </is>
      </c>
      <c r="J2" t="inlineStr">
        <is>
          <t xml:space="preserve">Расчётный сценарий 4700134228: Исходная модель, Детальная модель!E25 · ВКС; прочие категории E26:E29 требуют отдельных драйверов</t>
        </is>
      </c>
      <c r="K2" s="2">
        <v>0</v>
      </c>
      <c r="L2" t="inlineStr">
        <is>
          <t xml:space="preserve">true</t>
        </is>
      </c>
      <c r="M2" t="inlineStr">
        <is>
          <t xml:space="preserve">true</t>
        </is>
      </c>
      <c r="N2" t="inlineStr">
        <is>
          <t xml:space="preserve">false</t>
        </is>
      </c>
    </row>
    <row r="3">
      <c r="A3" t="inlineStr">
        <is>
          <t xml:space="preserve">4700134228</t>
        </is>
      </c>
      <c r="B3" t="inlineStr">
        <is>
          <t xml:space="preserve">Без исходных данных</t>
        </is>
      </c>
      <c r="C3" t="inlineStr">
        <is>
          <t xml:space="preserve">USD</t>
        </is>
      </c>
      <c r="D3" s="2">
        <v>80</v>
      </c>
      <c r="E3" t="inlineStr">
        <is>
          <t xml:space="preserve">НДФЛ</t>
        </is>
      </c>
      <c r="F3" t="inlineStr">
        <is>
          <t xml:space="preserve">Прямые</t>
        </is>
      </c>
      <c r="G3" s="2">
        <v>13</v>
      </c>
      <c r="H3" t="inlineStr">
        <is>
          <t xml:space="preserve">rate</t>
        </is>
      </c>
      <c r="I3" t="inlineStr">
        <is>
          <t xml:space="preserve"/>
        </is>
      </c>
      <c r="J3" t="inlineStr">
        <is>
          <t xml:space="preserve">Расчётный сценарий 4700134228: Исходная модель, строка 48 · Расчётное допущение приложения; проверьте формулу НДФЛ</t>
        </is>
      </c>
      <c r="K3" s="2">
        <v>0</v>
      </c>
      <c r="L3" t="inlineStr">
        <is>
          <t xml:space="preserve">true</t>
        </is>
      </c>
      <c r="M3" t="inlineStr">
        <is>
          <t xml:space="preserve">true</t>
        </is>
      </c>
      <c r="N3" t="inlineStr">
        <is>
          <t xml:space="preserve">false</t>
        </is>
      </c>
    </row>
    <row r="4">
      <c r="A4" t="inlineStr">
        <is>
          <t xml:space="preserve">4700134228</t>
        </is>
      </c>
      <c r="B4" t="inlineStr">
        <is>
          <t xml:space="preserve">Без исходных данных</t>
        </is>
      </c>
      <c r="C4" t="inlineStr">
        <is>
          <t xml:space="preserve">USD</t>
        </is>
      </c>
      <c r="D4" s="2">
        <v>80</v>
      </c>
      <c r="E4" t="inlineStr">
        <is>
          <t xml:space="preserve">Страховые взносы</t>
        </is>
      </c>
      <c r="F4" t="inlineStr">
        <is>
          <t xml:space="preserve">Прямые</t>
        </is>
      </c>
      <c r="G4" s="2">
        <v>30.9</v>
      </c>
      <c r="H4" t="inlineStr">
        <is>
          <t xml:space="preserve">rate</t>
        </is>
      </c>
      <c r="I4" t="inlineStr">
        <is>
          <t xml:space="preserve"/>
        </is>
      </c>
      <c r="J4" t="inlineStr">
        <is>
          <t xml:space="preserve">Расчётный сценарий 4700134228: Исходная модель, Детальная модель!F26:F29 · Для ВКС F25 = 0,9%; нужен раздельный персонал</t>
        </is>
      </c>
      <c r="K4" s="2">
        <v>0</v>
      </c>
      <c r="L4" t="inlineStr">
        <is>
          <t xml:space="preserve">true</t>
        </is>
      </c>
      <c r="M4" t="inlineStr">
        <is>
          <t xml:space="preserve">true</t>
        </is>
      </c>
      <c r="N4" t="inlineStr">
        <is>
          <t xml:space="preserve">false</t>
        </is>
      </c>
    </row>
    <row r="5">
      <c r="A5" t="inlineStr">
        <is>
          <t xml:space="preserve">4700134228</t>
        </is>
      </c>
      <c r="B5" t="inlineStr">
        <is>
          <t xml:space="preserve">Без исходных данных</t>
        </is>
      </c>
      <c r="C5" t="inlineStr">
        <is>
          <t xml:space="preserve">USD</t>
        </is>
      </c>
      <c r="D5" s="2">
        <v>80</v>
      </c>
      <c r="E5" t="inlineStr">
        <is>
          <t xml:space="preserve">Резерв на отпуска</t>
        </is>
      </c>
      <c r="F5" t="inlineStr">
        <is>
          <t xml:space="preserve">Прямые</t>
        </is>
      </c>
      <c r="G5" s="2">
        <v>8</v>
      </c>
      <c r="H5" t="inlineStr">
        <is>
          <t xml:space="preserve">rate</t>
        </is>
      </c>
      <c r="I5" t="inlineStr">
        <is>
          <t xml:space="preserve"/>
        </is>
      </c>
      <c r="J5" t="inlineStr">
        <is>
          <t xml:space="preserve">Решение пользователя: 8% годового ФОТ начисляются ежемесячно; ставка процента не удваивается.</t>
        </is>
      </c>
      <c r="K5" s="2">
        <v>0</v>
      </c>
      <c r="L5" t="inlineStr">
        <is>
          <t xml:space="preserve">true</t>
        </is>
      </c>
      <c r="M5" t="inlineStr">
        <is>
          <t xml:space="preserve">false</t>
        </is>
      </c>
      <c r="N5" t="inlineStr">
        <is>
          <t xml:space="preserve">false</t>
        </is>
      </c>
    </row>
    <row r="6">
      <c r="A6" t="inlineStr">
        <is>
          <t xml:space="preserve">4700134228</t>
        </is>
      </c>
      <c r="B6" t="inlineStr">
        <is>
          <t xml:space="preserve">Без исходных данных</t>
        </is>
      </c>
      <c r="C6" t="inlineStr">
        <is>
          <t xml:space="preserve">USD</t>
        </is>
      </c>
      <c r="D6" s="2">
        <v>80</v>
      </c>
      <c r="E6" t="inlineStr">
        <is>
          <t xml:space="preserve">Субподряд</t>
        </is>
      </c>
      <c r="F6" t="inlineStr">
        <is>
          <t xml:space="preserve">Прямые</t>
        </is>
      </c>
      <c r="G6" s="2">
        <v>0</v>
      </c>
      <c r="H6" t="inlineStr">
        <is>
          <t xml:space="preserve">percentRevenue</t>
        </is>
      </c>
      <c r="I6" t="inlineStr">
        <is>
          <t xml:space="preserve"/>
        </is>
      </c>
      <c r="J6" t="inlineStr">
        <is>
          <t xml:space="preserve">Расчётный сценарий 4700134228: Исходная модель, Детальная модель!F51 · Ставка отсутствует; факт только по первичке</t>
        </is>
      </c>
      <c r="K6" s="2">
        <v>0</v>
      </c>
      <c r="L6" t="inlineStr">
        <is>
          <t xml:space="preserve">true</t>
        </is>
      </c>
      <c r="M6" t="inlineStr">
        <is>
          <t xml:space="preserve">true</t>
        </is>
      </c>
      <c r="N6" t="inlineStr">
        <is>
          <t xml:space="preserve">true</t>
        </is>
      </c>
    </row>
    <row r="7">
      <c r="A7" t="inlineStr">
        <is>
          <t xml:space="preserve">4700134228</t>
        </is>
      </c>
      <c r="B7" t="inlineStr">
        <is>
          <t xml:space="preserve">Без исходных данных</t>
        </is>
      </c>
      <c r="C7" t="inlineStr">
        <is>
          <t xml:space="preserve">USD</t>
        </is>
      </c>
      <c r="D7" s="2">
        <v>80</v>
      </c>
      <c r="E7" t="inlineStr">
        <is>
          <t xml:space="preserve">Строительная техника</t>
        </is>
      </c>
      <c r="F7" t="inlineStr">
        <is>
          <t xml:space="preserve">Прямые</t>
        </is>
      </c>
      <c r="G7" s="2">
        <v>125</v>
      </c>
      <c r="H7" t="inlineStr">
        <is>
          <t xml:space="preserve">unit</t>
        </is>
      </c>
      <c r="I7" t="inlineStr">
        <is>
          <t xml:space="preserve"/>
        </is>
      </c>
      <c r="J7" t="inlineStr">
        <is>
          <t xml:space="preserve">Расчётный сценарий 4700134228: Исходная модель, Детальная модель!F52</t>
        </is>
      </c>
      <c r="K7" s="2">
        <v>0</v>
      </c>
      <c r="L7" t="inlineStr">
        <is>
          <t xml:space="preserve">true</t>
        </is>
      </c>
      <c r="M7" t="inlineStr">
        <is>
          <t xml:space="preserve">true</t>
        </is>
      </c>
      <c r="N7" t="inlineStr">
        <is>
          <t xml:space="preserve">true</t>
        </is>
      </c>
    </row>
    <row r="8">
      <c r="A8" t="inlineStr">
        <is>
          <t xml:space="preserve">4700134228</t>
        </is>
      </c>
      <c r="B8" t="inlineStr">
        <is>
          <t xml:space="preserve">Без исходных данных</t>
        </is>
      </c>
      <c r="C8" t="inlineStr">
        <is>
          <t xml:space="preserve">USD</t>
        </is>
      </c>
      <c r="D8" s="2">
        <v>80</v>
      </c>
      <c r="E8" t="inlineStr">
        <is>
          <t xml:space="preserve">Строительные леса</t>
        </is>
      </c>
      <c r="F8" t="inlineStr">
        <is>
          <t xml:space="preserve">Прямые</t>
        </is>
      </c>
      <c r="G8" s="2">
        <v>0</v>
      </c>
      <c r="H8" t="inlineStr">
        <is>
          <t xml:space="preserve">manual</t>
        </is>
      </c>
      <c r="I8" t="inlineStr">
        <is>
          <t xml:space="preserve"/>
        </is>
      </c>
      <c r="J8" t="inlineStr">
        <is>
          <t xml:space="preserve">Расчётный сценарий 4700134228: Исходная модель, Детальная модель!F53 · Ставка отсутствует; факт по первичке</t>
        </is>
      </c>
      <c r="K8" s="2">
        <v>0</v>
      </c>
      <c r="L8" t="inlineStr">
        <is>
          <t xml:space="preserve">true</t>
        </is>
      </c>
      <c r="M8" t="inlineStr">
        <is>
          <t xml:space="preserve">true</t>
        </is>
      </c>
      <c r="N8" t="inlineStr">
        <is>
          <t xml:space="preserve">true</t>
        </is>
      </c>
    </row>
    <row r="9">
      <c r="A9" t="inlineStr">
        <is>
          <t xml:space="preserve">4700134228</t>
        </is>
      </c>
      <c r="B9" t="inlineStr">
        <is>
          <t xml:space="preserve">Без исходных данных</t>
        </is>
      </c>
      <c r="C9" t="inlineStr">
        <is>
          <t xml:space="preserve">USD</t>
        </is>
      </c>
      <c r="D9" s="2">
        <v>80</v>
      </c>
      <c r="E9" t="inlineStr">
        <is>
          <t xml:space="preserve">Лесомонтаж</t>
        </is>
      </c>
      <c r="F9" t="inlineStr">
        <is>
          <t xml:space="preserve">Прямые</t>
        </is>
      </c>
      <c r="G9" s="2">
        <v>37.5</v>
      </c>
      <c r="H9" t="inlineStr">
        <is>
          <t xml:space="preserve">unit</t>
        </is>
      </c>
      <c r="I9" t="inlineStr">
        <is>
          <t xml:space="preserve"/>
        </is>
      </c>
      <c r="J9" t="inlineStr">
        <is>
          <t xml:space="preserve">Расчётный сценарий 4700134228: Исходная модель, Детальная модель!F54</t>
        </is>
      </c>
      <c r="K9" s="2">
        <v>0</v>
      </c>
      <c r="L9" t="inlineStr">
        <is>
          <t xml:space="preserve">true</t>
        </is>
      </c>
      <c r="M9" t="inlineStr">
        <is>
          <t xml:space="preserve">true</t>
        </is>
      </c>
      <c r="N9" t="inlineStr">
        <is>
          <t xml:space="preserve">true</t>
        </is>
      </c>
    </row>
    <row r="10">
      <c r="A10" t="inlineStr">
        <is>
          <t xml:space="preserve">4700134228</t>
        </is>
      </c>
      <c r="B10" t="inlineStr">
        <is>
          <t xml:space="preserve">Без исходных данных</t>
        </is>
      </c>
      <c r="C10" t="inlineStr">
        <is>
          <t xml:space="preserve">USD</t>
        </is>
      </c>
      <c r="D10" s="2">
        <v>80</v>
      </c>
      <c r="E10" t="inlineStr">
        <is>
          <t xml:space="preserve">Проектные материалы</t>
        </is>
      </c>
      <c r="F10" t="inlineStr">
        <is>
          <t xml:space="preserve">Прямые</t>
        </is>
      </c>
      <c r="G10" s="2">
        <v>10</v>
      </c>
      <c r="H10" t="inlineStr">
        <is>
          <t xml:space="preserve">materials</t>
        </is>
      </c>
      <c r="I10" t="inlineStr">
        <is>
          <t xml:space="preserve"/>
        </is>
      </c>
      <c r="J10" t="inlineStr">
        <is>
          <t xml:space="preserve">Расчётный сценарий 4700134228: Исходная модель, Детальная модель!F55 · F55=10%; проверить состав базы МТР</t>
        </is>
      </c>
      <c r="K10" s="2">
        <v>0</v>
      </c>
      <c r="L10" t="inlineStr">
        <is>
          <t xml:space="preserve">true</t>
        </is>
      </c>
      <c r="M10" t="inlineStr">
        <is>
          <t xml:space="preserve">true</t>
        </is>
      </c>
      <c r="N10" t="inlineStr">
        <is>
          <t xml:space="preserve">true</t>
        </is>
      </c>
    </row>
    <row r="11">
      <c r="A11" t="inlineStr">
        <is>
          <t xml:space="preserve">4700134228</t>
        </is>
      </c>
      <c r="B11" t="inlineStr">
        <is>
          <t xml:space="preserve">Без исходных данных</t>
        </is>
      </c>
      <c r="C11" t="inlineStr">
        <is>
          <t xml:space="preserve">USD</t>
        </is>
      </c>
      <c r="D11" s="2">
        <v>80</v>
      </c>
      <c r="E11" t="inlineStr">
        <is>
          <t xml:space="preserve">Расходные материалы</t>
        </is>
      </c>
      <c r="F11" t="inlineStr">
        <is>
          <t xml:space="preserve">Прямые</t>
        </is>
      </c>
      <c r="G11" s="2">
        <v>10</v>
      </c>
      <c r="H11" t="inlineStr">
        <is>
          <t xml:space="preserve">percentPayroll</t>
        </is>
      </c>
      <c r="I11" t="inlineStr">
        <is>
          <t xml:space="preserve"/>
        </is>
      </c>
      <c r="J11" t="inlineStr">
        <is>
          <t xml:space="preserve">Расчётный сценарий 4700134228: Исходная модель, Детальная модель!F56</t>
        </is>
      </c>
      <c r="K11" s="2">
        <v>0</v>
      </c>
      <c r="L11" t="inlineStr">
        <is>
          <t xml:space="preserve">true</t>
        </is>
      </c>
      <c r="M11" t="inlineStr">
        <is>
          <t xml:space="preserve">true</t>
        </is>
      </c>
      <c r="N11" t="inlineStr">
        <is>
          <t xml:space="preserve">true</t>
        </is>
      </c>
    </row>
    <row r="12">
      <c r="A12" t="inlineStr">
        <is>
          <t xml:space="preserve">4700134228</t>
        </is>
      </c>
      <c r="B12" t="inlineStr">
        <is>
          <t xml:space="preserve">Без исходных данных</t>
        </is>
      </c>
      <c r="C12" t="inlineStr">
        <is>
          <t xml:space="preserve">USD</t>
        </is>
      </c>
      <c r="D12" s="2">
        <v>80</v>
      </c>
      <c r="E12" t="inlineStr">
        <is>
          <t xml:space="preserve">НРК</t>
        </is>
      </c>
      <c r="F12" t="inlineStr">
        <is>
          <t xml:space="preserve">Прямые</t>
        </is>
      </c>
      <c r="G12" s="2">
        <v>100</v>
      </c>
      <c r="H12" t="inlineStr">
        <is>
          <t xml:space="preserve">unit</t>
        </is>
      </c>
      <c r="I12" t="inlineStr">
        <is>
          <t xml:space="preserve"/>
        </is>
      </c>
      <c r="J12" t="inlineStr">
        <is>
          <t xml:space="preserve">Расчётный сценарий 4700134228: Исходная модель, Детальная модель!F57</t>
        </is>
      </c>
      <c r="K12" s="2">
        <v>0</v>
      </c>
      <c r="L12" t="inlineStr">
        <is>
          <t xml:space="preserve">true</t>
        </is>
      </c>
      <c r="M12" t="inlineStr">
        <is>
          <t xml:space="preserve">true</t>
        </is>
      </c>
      <c r="N12" t="inlineStr">
        <is>
          <t xml:space="preserve">true</t>
        </is>
      </c>
    </row>
    <row r="13">
      <c r="A13" t="inlineStr">
        <is>
          <t xml:space="preserve">4700134228</t>
        </is>
      </c>
      <c r="B13" t="inlineStr">
        <is>
          <t xml:space="preserve">Без исходных данных</t>
        </is>
      </c>
      <c r="C13" t="inlineStr">
        <is>
          <t xml:space="preserve">USD</t>
        </is>
      </c>
      <c r="D13" s="2">
        <v>80</v>
      </c>
      <c r="E13" t="inlineStr">
        <is>
          <t xml:space="preserve">Прочие прямые</t>
        </is>
      </c>
      <c r="F13" t="inlineStr">
        <is>
          <t xml:space="preserve">Прямые</t>
        </is>
      </c>
      <c r="G13" s="2">
        <v>0</v>
      </c>
      <c r="H13" t="inlineStr">
        <is>
          <t xml:space="preserve">manual</t>
        </is>
      </c>
      <c r="I13" t="inlineStr">
        <is>
          <t xml:space="preserve"/>
        </is>
      </c>
      <c r="J13" t="inlineStr">
        <is>
          <t xml:space="preserve">Расчётный сценарий 4700134228: Исходная модель, Детальная модель!F58 · Ставка отсутствует; факт по первичке</t>
        </is>
      </c>
      <c r="K13" s="2">
        <v>0</v>
      </c>
      <c r="L13" t="inlineStr">
        <is>
          <t xml:space="preserve">true</t>
        </is>
      </c>
      <c r="M13" t="inlineStr">
        <is>
          <t xml:space="preserve">true</t>
        </is>
      </c>
      <c r="N13" t="inlineStr">
        <is>
          <t xml:space="preserve">true</t>
        </is>
      </c>
    </row>
    <row r="14">
      <c r="A14" t="inlineStr">
        <is>
          <t xml:space="preserve">4700134228</t>
        </is>
      </c>
      <c r="B14" t="inlineStr">
        <is>
          <t xml:space="preserve">Без исходных данных</t>
        </is>
      </c>
      <c r="C14" t="inlineStr">
        <is>
          <t xml:space="preserve">USD</t>
        </is>
      </c>
      <c r="D14" s="2">
        <v>80</v>
      </c>
      <c r="E14" t="inlineStr">
        <is>
          <t xml:space="preserve">Заработная плата</t>
        </is>
      </c>
      <c r="F14" t="inlineStr">
        <is>
          <t xml:space="preserve">Косвенные</t>
        </is>
      </c>
      <c r="G14" s="2">
        <v>5437.5</v>
      </c>
      <c r="H14" t="inlineStr">
        <is>
          <t xml:space="preserve">monthly</t>
        </is>
      </c>
      <c r="I14" t="inlineStr">
        <is>
          <t xml:space="preserve"/>
        </is>
      </c>
      <c r="J14" t="inlineStr">
        <is>
          <t xml:space="preserve">Расчётный сценарий 4700134228: Исходная модель, Детальная модель!E31 · ВКС; прочие категории E32:E35 требуют отдельных драйверов</t>
        </is>
      </c>
      <c r="K14" s="2">
        <v>0</v>
      </c>
      <c r="L14" t="inlineStr">
        <is>
          <t xml:space="preserve">true</t>
        </is>
      </c>
      <c r="M14" t="inlineStr">
        <is>
          <t xml:space="preserve">true</t>
        </is>
      </c>
      <c r="N14" t="inlineStr">
        <is>
          <t xml:space="preserve">false</t>
        </is>
      </c>
    </row>
    <row r="15">
      <c r="A15" t="inlineStr">
        <is>
          <t xml:space="preserve">4700134228</t>
        </is>
      </c>
      <c r="B15" t="inlineStr">
        <is>
          <t xml:space="preserve">Без исходных данных</t>
        </is>
      </c>
      <c r="C15" t="inlineStr">
        <is>
          <t xml:space="preserve">USD</t>
        </is>
      </c>
      <c r="D15" s="2">
        <v>80</v>
      </c>
      <c r="E15" t="inlineStr">
        <is>
          <t xml:space="preserve">НДФЛ</t>
        </is>
      </c>
      <c r="F15" t="inlineStr">
        <is>
          <t xml:space="preserve">Косвенные</t>
        </is>
      </c>
      <c r="G15" s="2">
        <v>13</v>
      </c>
      <c r="H15" t="inlineStr">
        <is>
          <t xml:space="preserve">rate</t>
        </is>
      </c>
      <c r="I15" t="inlineStr">
        <is>
          <t xml:space="preserve"/>
        </is>
      </c>
      <c r="J15" t="inlineStr">
        <is>
          <t xml:space="preserve">Расчётный сценарий 4700134228: Исходная модель, строка 61 · Расчётное допущение приложения; проверьте формулу НДФЛ</t>
        </is>
      </c>
      <c r="K15" s="2">
        <v>0</v>
      </c>
      <c r="L15" t="inlineStr">
        <is>
          <t xml:space="preserve">true</t>
        </is>
      </c>
      <c r="M15" t="inlineStr">
        <is>
          <t xml:space="preserve">true</t>
        </is>
      </c>
      <c r="N15" t="inlineStr">
        <is>
          <t xml:space="preserve">false</t>
        </is>
      </c>
    </row>
    <row r="16">
      <c r="A16" t="inlineStr">
        <is>
          <t xml:space="preserve">4700134228</t>
        </is>
      </c>
      <c r="B16" t="inlineStr">
        <is>
          <t xml:space="preserve">Без исходных данных</t>
        </is>
      </c>
      <c r="C16" t="inlineStr">
        <is>
          <t xml:space="preserve">USD</t>
        </is>
      </c>
      <c r="D16" s="2">
        <v>80</v>
      </c>
      <c r="E16" t="inlineStr">
        <is>
          <t xml:space="preserve">Страховые взносы</t>
        </is>
      </c>
      <c r="F16" t="inlineStr">
        <is>
          <t xml:space="preserve">Косвенные</t>
        </is>
      </c>
      <c r="G16" s="2">
        <v>30.9</v>
      </c>
      <c r="H16" t="inlineStr">
        <is>
          <t xml:space="preserve">rate</t>
        </is>
      </c>
      <c r="I16" t="inlineStr">
        <is>
          <t xml:space="preserve"/>
        </is>
      </c>
      <c r="J16" t="inlineStr">
        <is>
          <t xml:space="preserve">Расчётный сценарий 4700134228: Исходная модель, Детальная модель!F32:F35 · Для ВКС F31 = 0,9%; нужен раздельный персонал</t>
        </is>
      </c>
      <c r="K16" s="2">
        <v>0</v>
      </c>
      <c r="L16" t="inlineStr">
        <is>
          <t xml:space="preserve">true</t>
        </is>
      </c>
      <c r="M16" t="inlineStr">
        <is>
          <t xml:space="preserve">true</t>
        </is>
      </c>
      <c r="N16" t="inlineStr">
        <is>
          <t xml:space="preserve">false</t>
        </is>
      </c>
    </row>
    <row r="17">
      <c r="A17" t="inlineStr">
        <is>
          <t xml:space="preserve">4700134228</t>
        </is>
      </c>
      <c r="B17" t="inlineStr">
        <is>
          <t xml:space="preserve">Без исходных данных</t>
        </is>
      </c>
      <c r="C17" t="inlineStr">
        <is>
          <t xml:space="preserve">USD</t>
        </is>
      </c>
      <c r="D17" s="2">
        <v>80</v>
      </c>
      <c r="E17" t="inlineStr">
        <is>
          <t xml:space="preserve">Резерв на отпуска</t>
        </is>
      </c>
      <c r="F17" t="inlineStr">
        <is>
          <t xml:space="preserve">Косвенные</t>
        </is>
      </c>
      <c r="G17" s="2">
        <v>8</v>
      </c>
      <c r="H17" t="inlineStr">
        <is>
          <t xml:space="preserve">rate</t>
        </is>
      </c>
      <c r="I17" t="inlineStr">
        <is>
          <t xml:space="preserve"/>
        </is>
      </c>
      <c r="J17" t="inlineStr">
        <is>
          <t xml:space="preserve">Решение пользователя: 8% годового ФОТ начисляются ежемесячно; ставка процента не удваивается.</t>
        </is>
      </c>
      <c r="K17" s="2">
        <v>0</v>
      </c>
      <c r="L17" t="inlineStr">
        <is>
          <t xml:space="preserve">true</t>
        </is>
      </c>
      <c r="M17" t="inlineStr">
        <is>
          <t xml:space="preserve">false</t>
        </is>
      </c>
      <c r="N17" t="inlineStr">
        <is>
          <t xml:space="preserve">false</t>
        </is>
      </c>
    </row>
    <row r="18">
      <c r="A18" t="inlineStr">
        <is>
          <t xml:space="preserve">4700134228</t>
        </is>
      </c>
      <c r="B18" t="inlineStr">
        <is>
          <t xml:space="preserve">Без исходных данных</t>
        </is>
      </c>
      <c r="C18" t="inlineStr">
        <is>
          <t xml:space="preserve">USD</t>
        </is>
      </c>
      <c r="D18" s="2">
        <v>80</v>
      </c>
      <c r="E18" t="inlineStr">
        <is>
          <t xml:space="preserve">Питание</t>
        </is>
      </c>
      <c r="F18" t="inlineStr">
        <is>
          <t xml:space="preserve">Косвенные</t>
        </is>
      </c>
      <c r="G18" s="2">
        <v>16.25</v>
      </c>
      <c r="H18" t="inlineStr">
        <is>
          <t xml:space="preserve">day</t>
        </is>
      </c>
      <c r="I18" t="inlineStr">
        <is>
          <t xml:space="preserve"/>
        </is>
      </c>
      <c r="J18" t="inlineStr">
        <is>
          <t xml:space="preserve">Расчётный сценарий 4700134228: Исходная модель, Детальная модель!F64</t>
        </is>
      </c>
      <c r="K18" s="2">
        <v>0</v>
      </c>
      <c r="L18" t="inlineStr">
        <is>
          <t xml:space="preserve">true</t>
        </is>
      </c>
      <c r="M18" t="inlineStr">
        <is>
          <t xml:space="preserve">true</t>
        </is>
      </c>
      <c r="N18" t="inlineStr">
        <is>
          <t xml:space="preserve">true</t>
        </is>
      </c>
    </row>
    <row r="19">
      <c r="A19" t="inlineStr">
        <is>
          <t xml:space="preserve">4700134228</t>
        </is>
      </c>
      <c r="B19" t="inlineStr">
        <is>
          <t xml:space="preserve">Без исходных данных</t>
        </is>
      </c>
      <c r="C19" t="inlineStr">
        <is>
          <t xml:space="preserve">USD</t>
        </is>
      </c>
      <c r="D19" s="2">
        <v>80</v>
      </c>
      <c r="E19" t="inlineStr">
        <is>
          <t xml:space="preserve">Проживание</t>
        </is>
      </c>
      <c r="F19" t="inlineStr">
        <is>
          <t xml:space="preserve">Косвенные</t>
        </is>
      </c>
      <c r="G19" s="2">
        <v>12.5</v>
      </c>
      <c r="H19" t="inlineStr">
        <is>
          <t xml:space="preserve">day</t>
        </is>
      </c>
      <c r="I19" t="inlineStr">
        <is>
          <t xml:space="preserve"/>
        </is>
      </c>
      <c r="J19" t="inlineStr">
        <is>
          <t xml:space="preserve">Расчётный сценарий 4700134228: Исходная модель, Детальная модель!F65</t>
        </is>
      </c>
      <c r="K19" s="2">
        <v>0</v>
      </c>
      <c r="L19" t="inlineStr">
        <is>
          <t xml:space="preserve">true</t>
        </is>
      </c>
      <c r="M19" t="inlineStr">
        <is>
          <t xml:space="preserve">true</t>
        </is>
      </c>
      <c r="N19" t="inlineStr">
        <is>
          <t xml:space="preserve">true</t>
        </is>
      </c>
    </row>
    <row r="20">
      <c r="A20" t="inlineStr">
        <is>
          <t xml:space="preserve">4700134228</t>
        </is>
      </c>
      <c r="B20" t="inlineStr">
        <is>
          <t xml:space="preserve">Без исходных данных</t>
        </is>
      </c>
      <c r="C20" t="inlineStr">
        <is>
          <t xml:space="preserve">USD</t>
        </is>
      </c>
      <c r="D20" s="2">
        <v>80</v>
      </c>
      <c r="E20" t="inlineStr">
        <is>
          <t xml:space="preserve">Аренда автобусов</t>
        </is>
      </c>
      <c r="F20" t="inlineStr">
        <is>
          <t xml:space="preserve">Косвенные</t>
        </is>
      </c>
      <c r="G20" s="2">
        <v>15983.60655737705</v>
      </c>
      <c r="H20" t="inlineStr">
        <is>
          <t xml:space="preserve">unit</t>
        </is>
      </c>
      <c r="I20" t="inlineStr">
        <is>
          <t xml:space="preserve"/>
        </is>
      </c>
      <c r="J20" t="inlineStr">
        <is>
          <t xml:space="preserve">Расчётный сценарий 4700134228: Исходная модель, Детальная модель!F66</t>
        </is>
      </c>
      <c r="K20" s="2">
        <v>0</v>
      </c>
      <c r="L20" t="inlineStr">
        <is>
          <t xml:space="preserve">true</t>
        </is>
      </c>
      <c r="M20" t="inlineStr">
        <is>
          <t xml:space="preserve">true</t>
        </is>
      </c>
      <c r="N20" t="inlineStr">
        <is>
          <t xml:space="preserve">true</t>
        </is>
      </c>
    </row>
    <row r="21">
      <c r="A21" t="inlineStr">
        <is>
          <t xml:space="preserve">4700134228</t>
        </is>
      </c>
      <c r="B21" t="inlineStr">
        <is>
          <t xml:space="preserve">Без исходных данных</t>
        </is>
      </c>
      <c r="C21" t="inlineStr">
        <is>
          <t xml:space="preserve">USD</t>
        </is>
      </c>
      <c r="D21" s="2">
        <v>80</v>
      </c>
      <c r="E21" t="inlineStr">
        <is>
          <t xml:space="preserve">Аренда автомобиля</t>
        </is>
      </c>
      <c r="F21" t="inlineStr">
        <is>
          <t xml:space="preserve">Косвенные</t>
        </is>
      </c>
      <c r="G21" s="2">
        <v>7991.803278688525</v>
      </c>
      <c r="H21" t="inlineStr">
        <is>
          <t xml:space="preserve">unit</t>
        </is>
      </c>
      <c r="I21" t="inlineStr">
        <is>
          <t xml:space="preserve"/>
        </is>
      </c>
      <c r="J21" t="inlineStr">
        <is>
          <t xml:space="preserve">Расчётный сценарий 4700134228: Исходная модель, Детальная модель!F67</t>
        </is>
      </c>
      <c r="K21" s="2">
        <v>0</v>
      </c>
      <c r="L21" t="inlineStr">
        <is>
          <t xml:space="preserve">true</t>
        </is>
      </c>
      <c r="M21" t="inlineStr">
        <is>
          <t xml:space="preserve">true</t>
        </is>
      </c>
      <c r="N21" t="inlineStr">
        <is>
          <t xml:space="preserve">true</t>
        </is>
      </c>
    </row>
    <row r="22">
      <c r="A22" t="inlineStr">
        <is>
          <t xml:space="preserve">4700134228</t>
        </is>
      </c>
      <c r="B22" t="inlineStr">
        <is>
          <t xml:space="preserve">Без исходных данных</t>
        </is>
      </c>
      <c r="C22" t="inlineStr">
        <is>
          <t xml:space="preserve">USD</t>
        </is>
      </c>
      <c r="D22" s="2">
        <v>80</v>
      </c>
      <c r="E22" t="inlineStr">
        <is>
          <t xml:space="preserve">Аренда опалубки</t>
        </is>
      </c>
      <c r="F22" t="inlineStr">
        <is>
          <t xml:space="preserve">Косвенные</t>
        </is>
      </c>
      <c r="G22" s="2">
        <v>0</v>
      </c>
      <c r="H22" t="inlineStr">
        <is>
          <t xml:space="preserve">manual</t>
        </is>
      </c>
      <c r="I22" t="inlineStr">
        <is>
          <t xml:space="preserve"/>
        </is>
      </c>
      <c r="J22" t="inlineStr">
        <is>
          <t xml:space="preserve">Расчётный сценарий 4700134228: Исходная модель, строка 53 · Нет отдельной ставки; факт по первичке</t>
        </is>
      </c>
      <c r="K22" s="2">
        <v>0</v>
      </c>
      <c r="L22" t="inlineStr">
        <is>
          <t xml:space="preserve">true</t>
        </is>
      </c>
      <c r="M22" t="inlineStr">
        <is>
          <t xml:space="preserve">true</t>
        </is>
      </c>
      <c r="N22" t="inlineStr">
        <is>
          <t xml:space="preserve">true</t>
        </is>
      </c>
    </row>
    <row r="23">
      <c r="A23" t="inlineStr">
        <is>
          <t xml:space="preserve">4700134228</t>
        </is>
      </c>
      <c r="B23" t="inlineStr">
        <is>
          <t xml:space="preserve">Без исходных данных</t>
        </is>
      </c>
      <c r="C23" t="inlineStr">
        <is>
          <t xml:space="preserve">USD</t>
        </is>
      </c>
      <c r="D23" s="2">
        <v>80</v>
      </c>
      <c r="E23" t="inlineStr">
        <is>
          <t xml:space="preserve">СИЗы</t>
        </is>
      </c>
      <c r="F23" t="inlineStr">
        <is>
          <t xml:space="preserve">Косвенные</t>
        </is>
      </c>
      <c r="G23" s="2">
        <v>750</v>
      </c>
      <c r="H23" t="inlineStr">
        <is>
          <t xml:space="preserve">annualPerPerson</t>
        </is>
      </c>
      <c r="I23" t="inlineStr">
        <is>
          <t xml:space="preserve"/>
        </is>
      </c>
      <c r="J23" t="inlineStr">
        <is>
          <t xml:space="preserve">Расчётный сценарий 4700134228: Исходная модель, Детальная модель!F68</t>
        </is>
      </c>
      <c r="K23" s="2">
        <v>0</v>
      </c>
      <c r="L23" t="inlineStr">
        <is>
          <t xml:space="preserve">true</t>
        </is>
      </c>
      <c r="M23" t="inlineStr">
        <is>
          <t xml:space="preserve">true</t>
        </is>
      </c>
      <c r="N23" t="inlineStr">
        <is>
          <t xml:space="preserve">true</t>
        </is>
      </c>
    </row>
    <row r="24">
      <c r="A24" t="inlineStr">
        <is>
          <t xml:space="preserve">4700134228</t>
        </is>
      </c>
      <c r="B24" t="inlineStr">
        <is>
          <t xml:space="preserve">Без исходных данных</t>
        </is>
      </c>
      <c r="C24" t="inlineStr">
        <is>
          <t xml:space="preserve">USD</t>
        </is>
      </c>
      <c r="D24" s="2">
        <v>80</v>
      </c>
      <c r="E24" t="inlineStr">
        <is>
          <t xml:space="preserve">Приобретение билетов</t>
        </is>
      </c>
      <c r="F24" t="inlineStr">
        <is>
          <t xml:space="preserve">Косвенные</t>
        </is>
      </c>
      <c r="G24" s="2">
        <v>1000</v>
      </c>
      <c r="H24" t="inlineStr">
        <is>
          <t xml:space="preserve">rotation</t>
        </is>
      </c>
      <c r="I24" t="inlineStr">
        <is>
          <t xml:space="preserve"/>
        </is>
      </c>
      <c r="J24" t="inlineStr">
        <is>
          <t xml:space="preserve">Расчётный сценарий 4700134228: Исходная модель, Детальная модель!F69</t>
        </is>
      </c>
      <c r="K24" s="2">
        <v>0</v>
      </c>
      <c r="L24" t="inlineStr">
        <is>
          <t xml:space="preserve">true</t>
        </is>
      </c>
      <c r="M24" t="inlineStr">
        <is>
          <t xml:space="preserve">true</t>
        </is>
      </c>
      <c r="N24" t="inlineStr">
        <is>
          <t xml:space="preserve">true</t>
        </is>
      </c>
    </row>
    <row r="25">
      <c r="A25" t="inlineStr">
        <is>
          <t xml:space="preserve">4700134228</t>
        </is>
      </c>
      <c r="B25" t="inlineStr">
        <is>
          <t xml:space="preserve">Без исходных данных</t>
        </is>
      </c>
      <c r="C25" t="inlineStr">
        <is>
          <t xml:space="preserve">USD</t>
        </is>
      </c>
      <c r="D25" s="2">
        <v>80</v>
      </c>
      <c r="E25" t="inlineStr">
        <is>
          <t xml:space="preserve">Разрешение на работу</t>
        </is>
      </c>
      <c r="F25" t="inlineStr">
        <is>
          <t xml:space="preserve">Косвенные</t>
        </is>
      </c>
      <c r="G25" s="2">
        <v>200</v>
      </c>
      <c r="H25" t="inlineStr">
        <is>
          <t xml:space="preserve">perPerson</t>
        </is>
      </c>
      <c r="I25" t="inlineStr">
        <is>
          <t xml:space="preserve"/>
        </is>
      </c>
      <c r="J25" t="inlineStr">
        <is>
          <t xml:space="preserve">Расчётный сценарий 4700134228: Исходная модель, Детальная модель!F70</t>
        </is>
      </c>
      <c r="K25" s="2">
        <v>0</v>
      </c>
      <c r="L25" t="inlineStr">
        <is>
          <t xml:space="preserve">true</t>
        </is>
      </c>
      <c r="M25" t="inlineStr">
        <is>
          <t xml:space="preserve">true</t>
        </is>
      </c>
      <c r="N25" t="inlineStr">
        <is>
          <t xml:space="preserve">true</t>
        </is>
      </c>
    </row>
    <row r="26">
      <c r="A26" t="inlineStr">
        <is>
          <t xml:space="preserve">4700134228</t>
        </is>
      </c>
      <c r="B26" t="inlineStr">
        <is>
          <t xml:space="preserve">Без исходных данных</t>
        </is>
      </c>
      <c r="C26" t="inlineStr">
        <is>
          <t xml:space="preserve">USD</t>
        </is>
      </c>
      <c r="D26" s="2">
        <v>80</v>
      </c>
      <c r="E26" t="inlineStr">
        <is>
          <t xml:space="preserve">Медицинские услуги</t>
        </is>
      </c>
      <c r="F26" t="inlineStr">
        <is>
          <t xml:space="preserve">Косвенные</t>
        </is>
      </c>
      <c r="G26" s="2">
        <v>75</v>
      </c>
      <c r="H26" t="inlineStr">
        <is>
          <t xml:space="preserve">perPerson</t>
        </is>
      </c>
      <c r="I26" t="inlineStr">
        <is>
          <t xml:space="preserve"/>
        </is>
      </c>
      <c r="J26" t="inlineStr">
        <is>
          <t xml:space="preserve">Расчётный сценарий 4700134228: Исходная модель, Детальная модель!F71</t>
        </is>
      </c>
      <c r="K26" s="2">
        <v>0</v>
      </c>
      <c r="L26" t="inlineStr">
        <is>
          <t xml:space="preserve">true</t>
        </is>
      </c>
      <c r="M26" t="inlineStr">
        <is>
          <t xml:space="preserve">true</t>
        </is>
      </c>
      <c r="N26" t="inlineStr">
        <is>
          <t xml:space="preserve">true</t>
        </is>
      </c>
    </row>
    <row r="27">
      <c r="A27" t="inlineStr">
        <is>
          <t xml:space="preserve">4700134228</t>
        </is>
      </c>
      <c r="B27" t="inlineStr">
        <is>
          <t xml:space="preserve">Без исходных данных</t>
        </is>
      </c>
      <c r="C27" t="inlineStr">
        <is>
          <t xml:space="preserve">USD</t>
        </is>
      </c>
      <c r="D27" s="2">
        <v>80</v>
      </c>
      <c r="E27" t="inlineStr">
        <is>
          <t xml:space="preserve">ВЗиС для ОР</t>
        </is>
      </c>
      <c r="F27" t="inlineStr">
        <is>
          <t xml:space="preserve">Косвенные</t>
        </is>
      </c>
      <c r="G27" s="2">
        <v>41.66666666666667</v>
      </c>
      <c r="H27" t="inlineStr">
        <is>
          <t xml:space="preserve">annualPerPerson</t>
        </is>
      </c>
      <c r="I27" t="inlineStr">
        <is>
          <t xml:space="preserve"/>
        </is>
      </c>
      <c r="J27" t="inlineStr">
        <is>
          <t xml:space="preserve">Расчётный сценарий 4700134228: Исходная модель, Детальная модель!F72</t>
        </is>
      </c>
      <c r="K27" s="2">
        <v>0</v>
      </c>
      <c r="L27" t="inlineStr">
        <is>
          <t xml:space="preserve">true</t>
        </is>
      </c>
      <c r="M27" t="inlineStr">
        <is>
          <t xml:space="preserve">true</t>
        </is>
      </c>
      <c r="N27" t="inlineStr">
        <is>
          <t xml:space="preserve">true</t>
        </is>
      </c>
    </row>
    <row r="28">
      <c r="A28" t="inlineStr">
        <is>
          <t xml:space="preserve">4700134228</t>
        </is>
      </c>
      <c r="B28" t="inlineStr">
        <is>
          <t xml:space="preserve">Без исходных данных</t>
        </is>
      </c>
      <c r="C28" t="inlineStr">
        <is>
          <t xml:space="preserve">USD</t>
        </is>
      </c>
      <c r="D28" s="2">
        <v>80</v>
      </c>
      <c r="E28" t="inlineStr">
        <is>
          <t xml:space="preserve">Аренда офиса</t>
        </is>
      </c>
      <c r="F28" t="inlineStr">
        <is>
          <t xml:space="preserve">Косвенные</t>
        </is>
      </c>
      <c r="G28" s="2">
        <v>7500</v>
      </c>
      <c r="H28" t="inlineStr">
        <is>
          <t xml:space="preserve">monthly</t>
        </is>
      </c>
      <c r="I28" t="inlineStr">
        <is>
          <t xml:space="preserve"/>
        </is>
      </c>
      <c r="J28" t="inlineStr">
        <is>
          <t xml:space="preserve">Расчётный сценарий 4700134228: Исходная модель, Детальная модель!F73</t>
        </is>
      </c>
      <c r="K28" s="2">
        <v>0</v>
      </c>
      <c r="L28" t="inlineStr">
        <is>
          <t xml:space="preserve">true</t>
        </is>
      </c>
      <c r="M28" t="inlineStr">
        <is>
          <t xml:space="preserve">true</t>
        </is>
      </c>
      <c r="N28" t="inlineStr">
        <is>
          <t xml:space="preserve">true</t>
        </is>
      </c>
    </row>
    <row r="29">
      <c r="A29" t="inlineStr">
        <is>
          <t xml:space="preserve">4700134228</t>
        </is>
      </c>
      <c r="B29" t="inlineStr">
        <is>
          <t xml:space="preserve">Без исходных данных</t>
        </is>
      </c>
      <c r="C29" t="inlineStr">
        <is>
          <t xml:space="preserve">USD</t>
        </is>
      </c>
      <c r="D29" s="2">
        <v>80</v>
      </c>
      <c r="E29" t="inlineStr">
        <is>
          <t xml:space="preserve">Аренда склада</t>
        </is>
      </c>
      <c r="F29" t="inlineStr">
        <is>
          <t xml:space="preserve">Косвенные</t>
        </is>
      </c>
      <c r="G29" s="2">
        <v>20000</v>
      </c>
      <c r="H29" t="inlineStr">
        <is>
          <t xml:space="preserve">monthly</t>
        </is>
      </c>
      <c r="I29" t="inlineStr">
        <is>
          <t xml:space="preserve"/>
        </is>
      </c>
      <c r="J29" t="inlineStr">
        <is>
          <t xml:space="preserve">Расчётный сценарий 4700134228: Исходная модель, Детальная модель!F74</t>
        </is>
      </c>
      <c r="K29" s="2">
        <v>0</v>
      </c>
      <c r="L29" t="inlineStr">
        <is>
          <t xml:space="preserve">true</t>
        </is>
      </c>
      <c r="M29" t="inlineStr">
        <is>
          <t xml:space="preserve">true</t>
        </is>
      </c>
      <c r="N29" t="inlineStr">
        <is>
          <t xml:space="preserve">true</t>
        </is>
      </c>
    </row>
    <row r="30">
      <c r="A30" t="inlineStr">
        <is>
          <t xml:space="preserve">4700134228</t>
        </is>
      </c>
      <c r="B30" t="inlineStr">
        <is>
          <t xml:space="preserve">Без исходных данных</t>
        </is>
      </c>
      <c r="C30" t="inlineStr">
        <is>
          <t xml:space="preserve">USD</t>
        </is>
      </c>
      <c r="D30" s="2">
        <v>80</v>
      </c>
      <c r="E30" t="inlineStr">
        <is>
          <t xml:space="preserve">Интернет</t>
        </is>
      </c>
      <c r="F30" t="inlineStr">
        <is>
          <t xml:space="preserve">Косвенные</t>
        </is>
      </c>
      <c r="G30" s="2">
        <v>0</v>
      </c>
      <c r="H30" t="inlineStr">
        <is>
          <t xml:space="preserve">monthly</t>
        </is>
      </c>
      <c r="I30" t="inlineStr">
        <is>
          <t xml:space="preserve"/>
        </is>
      </c>
      <c r="J30" t="inlineStr">
        <is>
          <t xml:space="preserve">Расчётный сценарий 4700134228: Исходная модель, строка 74 · Нет ставки в исходной модели; первичка</t>
        </is>
      </c>
      <c r="K30" s="2">
        <v>0</v>
      </c>
      <c r="L30" t="inlineStr">
        <is>
          <t xml:space="preserve">true</t>
        </is>
      </c>
      <c r="M30" t="inlineStr">
        <is>
          <t xml:space="preserve">true</t>
        </is>
      </c>
      <c r="N30" t="inlineStr">
        <is>
          <t xml:space="preserve">true</t>
        </is>
      </c>
    </row>
    <row r="31">
      <c r="A31" t="inlineStr">
        <is>
          <t xml:space="preserve">4700134228</t>
        </is>
      </c>
      <c r="B31" t="inlineStr">
        <is>
          <t xml:space="preserve">Без исходных данных</t>
        </is>
      </c>
      <c r="C31" t="inlineStr">
        <is>
          <t xml:space="preserve">USD</t>
        </is>
      </c>
      <c r="D31" s="2">
        <v>80</v>
      </c>
      <c r="E31" t="inlineStr">
        <is>
          <t xml:space="preserve">Обращение с ТБО и ЖБО</t>
        </is>
      </c>
      <c r="F31" t="inlineStr">
        <is>
          <t xml:space="preserve">Косвенные</t>
        </is>
      </c>
      <c r="G31" s="2">
        <v>0</v>
      </c>
      <c r="H31" t="inlineStr">
        <is>
          <t xml:space="preserve">monthly</t>
        </is>
      </c>
      <c r="I31" t="inlineStr">
        <is>
          <t xml:space="preserve"/>
        </is>
      </c>
      <c r="J31" t="inlineStr">
        <is>
          <t xml:space="preserve">Расчётный сценарий 4700134228: Исходная модель, строка 74 · Нет ставки в исходной модели; первичка</t>
        </is>
      </c>
      <c r="K31" s="2">
        <v>0</v>
      </c>
      <c r="L31" t="inlineStr">
        <is>
          <t xml:space="preserve">true</t>
        </is>
      </c>
      <c r="M31" t="inlineStr">
        <is>
          <t xml:space="preserve">true</t>
        </is>
      </c>
      <c r="N31" t="inlineStr">
        <is>
          <t xml:space="preserve">true</t>
        </is>
      </c>
    </row>
    <row r="32">
      <c r="A32" t="inlineStr">
        <is>
          <t xml:space="preserve">4700134228</t>
        </is>
      </c>
      <c r="B32" t="inlineStr">
        <is>
          <t xml:space="preserve">Без исходных данных</t>
        </is>
      </c>
      <c r="C32" t="inlineStr">
        <is>
          <t xml:space="preserve">USD</t>
        </is>
      </c>
      <c r="D32" s="2">
        <v>80</v>
      </c>
      <c r="E32" t="inlineStr">
        <is>
          <t xml:space="preserve">Охрана труда</t>
        </is>
      </c>
      <c r="F32" t="inlineStr">
        <is>
          <t xml:space="preserve">Косвенные</t>
        </is>
      </c>
      <c r="G32" s="2">
        <v>1</v>
      </c>
      <c r="H32" t="inlineStr">
        <is>
          <t xml:space="preserve">percentPayroll</t>
        </is>
      </c>
      <c r="I32" t="inlineStr">
        <is>
          <t xml:space="preserve"/>
        </is>
      </c>
      <c r="J32" t="inlineStr">
        <is>
          <t xml:space="preserve">Расчётный сценарий 4700134228: Исходная модель, Детальная модель!F75</t>
        </is>
      </c>
      <c r="K32" s="2">
        <v>0</v>
      </c>
      <c r="L32" t="inlineStr">
        <is>
          <t xml:space="preserve">true</t>
        </is>
      </c>
      <c r="M32" t="inlineStr">
        <is>
          <t xml:space="preserve">true</t>
        </is>
      </c>
      <c r="N32" t="inlineStr">
        <is>
          <t xml:space="preserve">true</t>
        </is>
      </c>
    </row>
    <row r="33">
      <c r="A33" t="inlineStr">
        <is>
          <t xml:space="preserve">4700134228</t>
        </is>
      </c>
      <c r="B33" t="inlineStr">
        <is>
          <t xml:space="preserve">Без исходных данных</t>
        </is>
      </c>
      <c r="C33" t="inlineStr">
        <is>
          <t xml:space="preserve">USD</t>
        </is>
      </c>
      <c r="D33" s="2">
        <v>80</v>
      </c>
      <c r="E33" t="inlineStr">
        <is>
          <t xml:space="preserve">Страхование от НС</t>
        </is>
      </c>
      <c r="F33" t="inlineStr">
        <is>
          <t xml:space="preserve">Косвенные</t>
        </is>
      </c>
      <c r="G33" s="2">
        <v>125</v>
      </c>
      <c r="H33" t="inlineStr">
        <is>
          <t xml:space="preserve">annualPerPerson</t>
        </is>
      </c>
      <c r="I33" t="inlineStr">
        <is>
          <t xml:space="preserve"/>
        </is>
      </c>
      <c r="J33" t="inlineStr">
        <is>
          <t xml:space="preserve">Расчётный сценарий 4700134228: Исходная модель, Детальная модель!F76</t>
        </is>
      </c>
      <c r="K33" s="2">
        <v>0</v>
      </c>
      <c r="L33" t="inlineStr">
        <is>
          <t xml:space="preserve">true</t>
        </is>
      </c>
      <c r="M33" t="inlineStr">
        <is>
          <t xml:space="preserve">true</t>
        </is>
      </c>
      <c r="N33" t="inlineStr">
        <is>
          <t xml:space="preserve">true</t>
        </is>
      </c>
    </row>
    <row r="34">
      <c r="A34" t="inlineStr">
        <is>
          <t xml:space="preserve">4700134228</t>
        </is>
      </c>
      <c r="B34" t="inlineStr">
        <is>
          <t xml:space="preserve">Без исходных данных</t>
        </is>
      </c>
      <c r="C34" t="inlineStr">
        <is>
          <t xml:space="preserve">USD</t>
        </is>
      </c>
      <c r="D34" s="2">
        <v>80</v>
      </c>
      <c r="E34" t="inlineStr">
        <is>
          <t xml:space="preserve">IT-материалы</t>
        </is>
      </c>
      <c r="F34" t="inlineStr">
        <is>
          <t xml:space="preserve">Косвенные</t>
        </is>
      </c>
      <c r="G34" s="2">
        <v>0</v>
      </c>
      <c r="H34" t="inlineStr">
        <is>
          <t xml:space="preserve">manual</t>
        </is>
      </c>
      <c r="I34" t="inlineStr">
        <is>
          <t xml:space="preserve"/>
        </is>
      </c>
      <c r="J34" t="inlineStr">
        <is>
          <t xml:space="preserve">Расчётный сценарий 4700134228: Исходная модель, строка 77 · Нет ставки в исходной модели; первичка</t>
        </is>
      </c>
      <c r="K34" s="2">
        <v>0</v>
      </c>
      <c r="L34" t="inlineStr">
        <is>
          <t xml:space="preserve">true</t>
        </is>
      </c>
      <c r="M34" t="inlineStr">
        <is>
          <t xml:space="preserve">true</t>
        </is>
      </c>
      <c r="N34" t="inlineStr">
        <is>
          <t xml:space="preserve">true</t>
        </is>
      </c>
    </row>
    <row r="35">
      <c r="A35" t="inlineStr">
        <is>
          <t xml:space="preserve">4700134228</t>
        </is>
      </c>
      <c r="B35" t="inlineStr">
        <is>
          <t xml:space="preserve">Без исходных данных</t>
        </is>
      </c>
      <c r="C35" t="inlineStr">
        <is>
          <t xml:space="preserve">USD</t>
        </is>
      </c>
      <c r="D35" s="2">
        <v>80</v>
      </c>
      <c r="E35" t="inlineStr">
        <is>
          <t xml:space="preserve">Приобретение контейнеров</t>
        </is>
      </c>
      <c r="F35" t="inlineStr">
        <is>
          <t xml:space="preserve">Косвенные</t>
        </is>
      </c>
      <c r="G35" s="2">
        <v>0</v>
      </c>
      <c r="H35" t="inlineStr">
        <is>
          <t xml:space="preserve">manual</t>
        </is>
      </c>
      <c r="I35" t="inlineStr">
        <is>
          <t xml:space="preserve"/>
        </is>
      </c>
      <c r="J35" t="inlineStr">
        <is>
          <t xml:space="preserve">Расчётный сценарий 4700134228: Исходная модель, строка 77 · Нет ставки в исходной модели; первичка</t>
        </is>
      </c>
      <c r="K35" s="2">
        <v>0</v>
      </c>
      <c r="L35" t="inlineStr">
        <is>
          <t xml:space="preserve">true</t>
        </is>
      </c>
      <c r="M35" t="inlineStr">
        <is>
          <t xml:space="preserve">true</t>
        </is>
      </c>
      <c r="N35" t="inlineStr">
        <is>
          <t xml:space="preserve">true</t>
        </is>
      </c>
    </row>
    <row r="36">
      <c r="A36" t="inlineStr">
        <is>
          <t xml:space="preserve">4700134228</t>
        </is>
      </c>
      <c r="B36" t="inlineStr">
        <is>
          <t xml:space="preserve">Без исходных данных</t>
        </is>
      </c>
      <c r="C36" t="inlineStr">
        <is>
          <t xml:space="preserve">USD</t>
        </is>
      </c>
      <c r="D36" s="2">
        <v>80</v>
      </c>
      <c r="E36" t="inlineStr">
        <is>
          <t xml:space="preserve">Приобретение модульного офиса</t>
        </is>
      </c>
      <c r="F36" t="inlineStr">
        <is>
          <t xml:space="preserve">Косвенные</t>
        </is>
      </c>
      <c r="G36" s="2">
        <v>0</v>
      </c>
      <c r="H36" t="inlineStr">
        <is>
          <t xml:space="preserve">manual</t>
        </is>
      </c>
      <c r="I36" t="inlineStr">
        <is>
          <t xml:space="preserve"/>
        </is>
      </c>
      <c r="J36" t="inlineStr">
        <is>
          <t xml:space="preserve">Расчётный сценарий 4700134228: Исходная модель, строка 77 · Нет ставки в исходной модели; первичка</t>
        </is>
      </c>
      <c r="K36" s="2">
        <v>0</v>
      </c>
      <c r="L36" t="inlineStr">
        <is>
          <t xml:space="preserve">true</t>
        </is>
      </c>
      <c r="M36" t="inlineStr">
        <is>
          <t xml:space="preserve">true</t>
        </is>
      </c>
      <c r="N36" t="inlineStr">
        <is>
          <t xml:space="preserve">true</t>
        </is>
      </c>
    </row>
    <row r="37">
      <c r="A37" t="inlineStr">
        <is>
          <t xml:space="preserve">4700134228</t>
        </is>
      </c>
      <c r="B37" t="inlineStr">
        <is>
          <t xml:space="preserve">Без исходных данных</t>
        </is>
      </c>
      <c r="C37" t="inlineStr">
        <is>
          <t xml:space="preserve">USD</t>
        </is>
      </c>
      <c r="D37" s="2">
        <v>80</v>
      </c>
      <c r="E37" t="inlineStr">
        <is>
          <t xml:space="preserve">Транспортные услуги</t>
        </is>
      </c>
      <c r="F37" t="inlineStr">
        <is>
          <t xml:space="preserve">Косвенные</t>
        </is>
      </c>
      <c r="G37" s="2">
        <v>0</v>
      </c>
      <c r="H37" t="inlineStr">
        <is>
          <t xml:space="preserve">manual</t>
        </is>
      </c>
      <c r="I37" t="inlineStr">
        <is>
          <t xml:space="preserve"/>
        </is>
      </c>
      <c r="J37" t="inlineStr">
        <is>
          <t xml:space="preserve">Расчётный сценарий 4700134228: Исходная модель, строка 77 · Нет ставки в исходной модели; первичка</t>
        </is>
      </c>
      <c r="K37" s="2">
        <v>0</v>
      </c>
      <c r="L37" t="inlineStr">
        <is>
          <t xml:space="preserve">true</t>
        </is>
      </c>
      <c r="M37" t="inlineStr">
        <is>
          <t xml:space="preserve">true</t>
        </is>
      </c>
      <c r="N37" t="inlineStr">
        <is>
          <t xml:space="preserve">true</t>
        </is>
      </c>
    </row>
    <row r="38">
      <c r="A38" t="inlineStr">
        <is>
          <t xml:space="preserve">4700134228</t>
        </is>
      </c>
      <c r="B38" t="inlineStr">
        <is>
          <t xml:space="preserve">Без исходных данных</t>
        </is>
      </c>
      <c r="C38" t="inlineStr">
        <is>
          <t xml:space="preserve">USD</t>
        </is>
      </c>
      <c r="D38" s="2">
        <v>80</v>
      </c>
      <c r="E38" t="inlineStr">
        <is>
          <t xml:space="preserve">Прочие косвенные расходы</t>
        </is>
      </c>
      <c r="F38" t="inlineStr">
        <is>
          <t xml:space="preserve">Косвенные</t>
        </is>
      </c>
      <c r="G38" s="2">
        <v>10</v>
      </c>
      <c r="H38" t="inlineStr">
        <is>
          <t xml:space="preserve">percentDirect</t>
        </is>
      </c>
      <c r="I38" t="inlineStr">
        <is>
          <t xml:space="preserve"/>
        </is>
      </c>
      <c r="J38" t="inlineStr">
        <is>
          <t xml:space="preserve">Расчётный сценарий 4700134228: Исходная модель, Детальная модель!F77 · Базу прочих косвенных нужно сверить</t>
        </is>
      </c>
      <c r="K38" s="2">
        <v>0</v>
      </c>
      <c r="L38" t="inlineStr">
        <is>
          <t xml:space="preserve">true</t>
        </is>
      </c>
      <c r="M38" t="inlineStr">
        <is>
          <t xml:space="preserve">true</t>
        </is>
      </c>
      <c r="N38" t="inlineStr">
        <is>
          <t xml:space="preserve">true</t>
        </is>
      </c>
    </row>
    <row r="39">
      <c r="A39" t="inlineStr">
        <is>
          <t xml:space="preserve">4700134228</t>
        </is>
      </c>
      <c r="B39" t="inlineStr">
        <is>
          <t xml:space="preserve">Прогноз 2027 · копия 2026</t>
        </is>
      </c>
      <c r="C39" t="inlineStr">
        <is>
          <t xml:space="preserve">USD</t>
        </is>
      </c>
      <c r="D39" s="2">
        <v>80</v>
      </c>
      <c r="E39" t="inlineStr">
        <is>
          <t xml:space="preserve">Заработная плата</t>
        </is>
      </c>
      <c r="F39" t="inlineStr">
        <is>
          <t xml:space="preserve">Прямые</t>
        </is>
      </c>
      <c r="G39" s="2">
        <v>3750</v>
      </c>
      <c r="H39" t="inlineStr">
        <is>
          <t xml:space="preserve">monthly</t>
        </is>
      </c>
      <c r="I39" t="inlineStr">
        <is>
          <t xml:space="preserve"/>
        </is>
      </c>
      <c r="J39" t="inlineStr">
        <is>
          <t xml:space="preserve">Расчётный сценарий 4700134228: Исходная модель, Детальная модель!E25 · ВКС; прочие категории E26:E29 требуют отдельных драйверов</t>
        </is>
      </c>
      <c r="K39" s="2">
        <v>0</v>
      </c>
      <c r="L39" t="inlineStr">
        <is>
          <t xml:space="preserve">true</t>
        </is>
      </c>
      <c r="M39" t="inlineStr">
        <is>
          <t xml:space="preserve">true</t>
        </is>
      </c>
      <c r="N39" t="inlineStr">
        <is>
          <t xml:space="preserve">false</t>
        </is>
      </c>
    </row>
    <row r="40">
      <c r="A40" t="inlineStr">
        <is>
          <t xml:space="preserve">4700134228</t>
        </is>
      </c>
      <c r="B40" t="inlineStr">
        <is>
          <t xml:space="preserve">Прогноз 2027 · копия 2026</t>
        </is>
      </c>
      <c r="C40" t="inlineStr">
        <is>
          <t xml:space="preserve">USD</t>
        </is>
      </c>
      <c r="D40" s="2">
        <v>80</v>
      </c>
      <c r="E40" t="inlineStr">
        <is>
          <t xml:space="preserve">НДФЛ</t>
        </is>
      </c>
      <c r="F40" t="inlineStr">
        <is>
          <t xml:space="preserve">Прямые</t>
        </is>
      </c>
      <c r="G40" s="2">
        <v>13</v>
      </c>
      <c r="H40" t="inlineStr">
        <is>
          <t xml:space="preserve">rate</t>
        </is>
      </c>
      <c r="I40" t="inlineStr">
        <is>
          <t xml:space="preserve"/>
        </is>
      </c>
      <c r="J40" t="inlineStr">
        <is>
          <t xml:space="preserve">Расчётный сценарий 4700134228: Исходная модель, строка 48 · Расчётное допущение приложения; проверьте формулу НДФЛ</t>
        </is>
      </c>
      <c r="K40" s="2">
        <v>0</v>
      </c>
      <c r="L40" t="inlineStr">
        <is>
          <t xml:space="preserve">true</t>
        </is>
      </c>
      <c r="M40" t="inlineStr">
        <is>
          <t xml:space="preserve">true</t>
        </is>
      </c>
      <c r="N40" t="inlineStr">
        <is>
          <t xml:space="preserve">false</t>
        </is>
      </c>
    </row>
    <row r="41">
      <c r="A41" t="inlineStr">
        <is>
          <t xml:space="preserve">4700134228</t>
        </is>
      </c>
      <c r="B41" t="inlineStr">
        <is>
          <t xml:space="preserve">Прогноз 2027 · копия 2026</t>
        </is>
      </c>
      <c r="C41" t="inlineStr">
        <is>
          <t xml:space="preserve">USD</t>
        </is>
      </c>
      <c r="D41" s="2">
        <v>80</v>
      </c>
      <c r="E41" t="inlineStr">
        <is>
          <t xml:space="preserve">Страховые взносы</t>
        </is>
      </c>
      <c r="F41" t="inlineStr">
        <is>
          <t xml:space="preserve">Прямые</t>
        </is>
      </c>
      <c r="G41" s="2">
        <v>30.9</v>
      </c>
      <c r="H41" t="inlineStr">
        <is>
          <t xml:space="preserve">rate</t>
        </is>
      </c>
      <c r="I41" t="inlineStr">
        <is>
          <t xml:space="preserve"/>
        </is>
      </c>
      <c r="J41" t="inlineStr">
        <is>
          <t xml:space="preserve">Расчётный сценарий 4700134228: Исходная модель, Детальная модель!F26:F29 · Для ВКС F25 = 0,9%; нужен раздельный персонал</t>
        </is>
      </c>
      <c r="K41" s="2">
        <v>0</v>
      </c>
      <c r="L41" t="inlineStr">
        <is>
          <t xml:space="preserve">true</t>
        </is>
      </c>
      <c r="M41" t="inlineStr">
        <is>
          <t xml:space="preserve">true</t>
        </is>
      </c>
      <c r="N41" t="inlineStr">
        <is>
          <t xml:space="preserve">false</t>
        </is>
      </c>
    </row>
    <row r="42">
      <c r="A42" t="inlineStr">
        <is>
          <t xml:space="preserve">4700134228</t>
        </is>
      </c>
      <c r="B42" t="inlineStr">
        <is>
          <t xml:space="preserve">Прогноз 2027 · копия 2026</t>
        </is>
      </c>
      <c r="C42" t="inlineStr">
        <is>
          <t xml:space="preserve">USD</t>
        </is>
      </c>
      <c r="D42" s="2">
        <v>80</v>
      </c>
      <c r="E42" t="inlineStr">
        <is>
          <t xml:space="preserve">Резерв на отпуска</t>
        </is>
      </c>
      <c r="F42" t="inlineStr">
        <is>
          <t xml:space="preserve">Прямые</t>
        </is>
      </c>
      <c r="G42" s="2">
        <v>8</v>
      </c>
      <c r="H42" t="inlineStr">
        <is>
          <t xml:space="preserve">rate</t>
        </is>
      </c>
      <c r="I42" t="inlineStr">
        <is>
          <t xml:space="preserve"/>
        </is>
      </c>
      <c r="J42" t="inlineStr">
        <is>
          <t xml:space="preserve">Решение пользователя: 8% годового ФОТ начисляются ежемесячно; ставка процента не удваивается.</t>
        </is>
      </c>
      <c r="K42" s="2">
        <v>0</v>
      </c>
      <c r="L42" t="inlineStr">
        <is>
          <t xml:space="preserve">true</t>
        </is>
      </c>
      <c r="M42" t="inlineStr">
        <is>
          <t xml:space="preserve">false</t>
        </is>
      </c>
      <c r="N42" t="inlineStr">
        <is>
          <t xml:space="preserve">false</t>
        </is>
      </c>
    </row>
    <row r="43">
      <c r="A43" t="inlineStr">
        <is>
          <t xml:space="preserve">4700134228</t>
        </is>
      </c>
      <c r="B43" t="inlineStr">
        <is>
          <t xml:space="preserve">Прогноз 2027 · копия 2026</t>
        </is>
      </c>
      <c r="C43" t="inlineStr">
        <is>
          <t xml:space="preserve">USD</t>
        </is>
      </c>
      <c r="D43" s="2">
        <v>80</v>
      </c>
      <c r="E43" t="inlineStr">
        <is>
          <t xml:space="preserve">Субподряд</t>
        </is>
      </c>
      <c r="F43" t="inlineStr">
        <is>
          <t xml:space="preserve">Прямые</t>
        </is>
      </c>
      <c r="G43" s="2">
        <v>0</v>
      </c>
      <c r="H43" t="inlineStr">
        <is>
          <t xml:space="preserve">percentRevenue</t>
        </is>
      </c>
      <c r="I43" t="inlineStr">
        <is>
          <t xml:space="preserve"/>
        </is>
      </c>
      <c r="J43" t="inlineStr">
        <is>
          <t xml:space="preserve">Расчётный сценарий 4700134228: Исходная модель, Детальная модель!F51 · Ставка отсутствует; факт только по первичке</t>
        </is>
      </c>
      <c r="K43" s="2">
        <v>0</v>
      </c>
      <c r="L43" t="inlineStr">
        <is>
          <t xml:space="preserve">true</t>
        </is>
      </c>
      <c r="M43" t="inlineStr">
        <is>
          <t xml:space="preserve">true</t>
        </is>
      </c>
      <c r="N43" t="inlineStr">
        <is>
          <t xml:space="preserve">true</t>
        </is>
      </c>
    </row>
    <row r="44">
      <c r="A44" t="inlineStr">
        <is>
          <t xml:space="preserve">4700134228</t>
        </is>
      </c>
      <c r="B44" t="inlineStr">
        <is>
          <t xml:space="preserve">Прогноз 2027 · копия 2026</t>
        </is>
      </c>
      <c r="C44" t="inlineStr">
        <is>
          <t xml:space="preserve">USD</t>
        </is>
      </c>
      <c r="D44" s="2">
        <v>80</v>
      </c>
      <c r="E44" t="inlineStr">
        <is>
          <t xml:space="preserve">Строительная техника</t>
        </is>
      </c>
      <c r="F44" t="inlineStr">
        <is>
          <t xml:space="preserve">Прямые</t>
        </is>
      </c>
      <c r="G44" s="2">
        <v>125</v>
      </c>
      <c r="H44" t="inlineStr">
        <is>
          <t xml:space="preserve">unit</t>
        </is>
      </c>
      <c r="I44" t="inlineStr">
        <is>
          <t xml:space="preserve"/>
        </is>
      </c>
      <c r="J44" t="inlineStr">
        <is>
          <t xml:space="preserve">Расчётный сценарий 4700134228: Исходная модель, Детальная модель!F52</t>
        </is>
      </c>
      <c r="K44" s="2">
        <v>0</v>
      </c>
      <c r="L44" t="inlineStr">
        <is>
          <t xml:space="preserve">true</t>
        </is>
      </c>
      <c r="M44" t="inlineStr">
        <is>
          <t xml:space="preserve">true</t>
        </is>
      </c>
      <c r="N44" t="inlineStr">
        <is>
          <t xml:space="preserve">true</t>
        </is>
      </c>
    </row>
    <row r="45">
      <c r="A45" t="inlineStr">
        <is>
          <t xml:space="preserve">4700134228</t>
        </is>
      </c>
      <c r="B45" t="inlineStr">
        <is>
          <t xml:space="preserve">Прогноз 2027 · копия 2026</t>
        </is>
      </c>
      <c r="C45" t="inlineStr">
        <is>
          <t xml:space="preserve">USD</t>
        </is>
      </c>
      <c r="D45" s="2">
        <v>80</v>
      </c>
      <c r="E45" t="inlineStr">
        <is>
          <t xml:space="preserve">Строительные леса</t>
        </is>
      </c>
      <c r="F45" t="inlineStr">
        <is>
          <t xml:space="preserve">Прямые</t>
        </is>
      </c>
      <c r="G45" s="2">
        <v>0</v>
      </c>
      <c r="H45" t="inlineStr">
        <is>
          <t xml:space="preserve">manual</t>
        </is>
      </c>
      <c r="I45" t="inlineStr">
        <is>
          <t xml:space="preserve"/>
        </is>
      </c>
      <c r="J45" t="inlineStr">
        <is>
          <t xml:space="preserve">Расчётный сценарий 4700134228: Исходная модель, Детальная модель!F53 · Ставка отсутствует; факт по первичке</t>
        </is>
      </c>
      <c r="K45" s="2">
        <v>0</v>
      </c>
      <c r="L45" t="inlineStr">
        <is>
          <t xml:space="preserve">true</t>
        </is>
      </c>
      <c r="M45" t="inlineStr">
        <is>
          <t xml:space="preserve">true</t>
        </is>
      </c>
      <c r="N45" t="inlineStr">
        <is>
          <t xml:space="preserve">true</t>
        </is>
      </c>
    </row>
    <row r="46">
      <c r="A46" t="inlineStr">
        <is>
          <t xml:space="preserve">4700134228</t>
        </is>
      </c>
      <c r="B46" t="inlineStr">
        <is>
          <t xml:space="preserve">Прогноз 2027 · копия 2026</t>
        </is>
      </c>
      <c r="C46" t="inlineStr">
        <is>
          <t xml:space="preserve">USD</t>
        </is>
      </c>
      <c r="D46" s="2">
        <v>80</v>
      </c>
      <c r="E46" t="inlineStr">
        <is>
          <t xml:space="preserve">Лесомонтаж</t>
        </is>
      </c>
      <c r="F46" t="inlineStr">
        <is>
          <t xml:space="preserve">Прямые</t>
        </is>
      </c>
      <c r="G46" s="2">
        <v>37.5</v>
      </c>
      <c r="H46" t="inlineStr">
        <is>
          <t xml:space="preserve">unit</t>
        </is>
      </c>
      <c r="I46" t="inlineStr">
        <is>
          <t xml:space="preserve"/>
        </is>
      </c>
      <c r="J46" t="inlineStr">
        <is>
          <t xml:space="preserve">Расчётный сценарий 4700134228: Исходная модель, Детальная модель!F54</t>
        </is>
      </c>
      <c r="K46" s="2">
        <v>0</v>
      </c>
      <c r="L46" t="inlineStr">
        <is>
          <t xml:space="preserve">true</t>
        </is>
      </c>
      <c r="M46" t="inlineStr">
        <is>
          <t xml:space="preserve">true</t>
        </is>
      </c>
      <c r="N46" t="inlineStr">
        <is>
          <t xml:space="preserve">true</t>
        </is>
      </c>
    </row>
    <row r="47">
      <c r="A47" t="inlineStr">
        <is>
          <t xml:space="preserve">4700134228</t>
        </is>
      </c>
      <c r="B47" t="inlineStr">
        <is>
          <t xml:space="preserve">Прогноз 2027 · копия 2026</t>
        </is>
      </c>
      <c r="C47" t="inlineStr">
        <is>
          <t xml:space="preserve">USD</t>
        </is>
      </c>
      <c r="D47" s="2">
        <v>80</v>
      </c>
      <c r="E47" t="inlineStr">
        <is>
          <t xml:space="preserve">Проектные материалы</t>
        </is>
      </c>
      <c r="F47" t="inlineStr">
        <is>
          <t xml:space="preserve">Прямые</t>
        </is>
      </c>
      <c r="G47" s="2">
        <v>10</v>
      </c>
      <c r="H47" t="inlineStr">
        <is>
          <t xml:space="preserve">materials</t>
        </is>
      </c>
      <c r="I47" t="inlineStr">
        <is>
          <t xml:space="preserve"/>
        </is>
      </c>
      <c r="J47" t="inlineStr">
        <is>
          <t xml:space="preserve">Расчётный сценарий 4700134228: Исходная модель, Детальная модель!F55 · F55=10%; проверить состав базы МТР</t>
        </is>
      </c>
      <c r="K47" s="2">
        <v>0</v>
      </c>
      <c r="L47" t="inlineStr">
        <is>
          <t xml:space="preserve">true</t>
        </is>
      </c>
      <c r="M47" t="inlineStr">
        <is>
          <t xml:space="preserve">true</t>
        </is>
      </c>
      <c r="N47" t="inlineStr">
        <is>
          <t xml:space="preserve">true</t>
        </is>
      </c>
    </row>
    <row r="48">
      <c r="A48" t="inlineStr">
        <is>
          <t xml:space="preserve">4700134228</t>
        </is>
      </c>
      <c r="B48" t="inlineStr">
        <is>
          <t xml:space="preserve">Прогноз 2027 · копия 2026</t>
        </is>
      </c>
      <c r="C48" t="inlineStr">
        <is>
          <t xml:space="preserve">USD</t>
        </is>
      </c>
      <c r="D48" s="2">
        <v>80</v>
      </c>
      <c r="E48" t="inlineStr">
        <is>
          <t xml:space="preserve">Расходные материалы</t>
        </is>
      </c>
      <c r="F48" t="inlineStr">
        <is>
          <t xml:space="preserve">Прямые</t>
        </is>
      </c>
      <c r="G48" s="2">
        <v>10</v>
      </c>
      <c r="H48" t="inlineStr">
        <is>
          <t xml:space="preserve">percentPayroll</t>
        </is>
      </c>
      <c r="I48" t="inlineStr">
        <is>
          <t xml:space="preserve"/>
        </is>
      </c>
      <c r="J48" t="inlineStr">
        <is>
          <t xml:space="preserve">Расчётный сценарий 4700134228: Исходная модель, Детальная модель!F56</t>
        </is>
      </c>
      <c r="K48" s="2">
        <v>0</v>
      </c>
      <c r="L48" t="inlineStr">
        <is>
          <t xml:space="preserve">true</t>
        </is>
      </c>
      <c r="M48" t="inlineStr">
        <is>
          <t xml:space="preserve">true</t>
        </is>
      </c>
      <c r="N48" t="inlineStr">
        <is>
          <t xml:space="preserve">true</t>
        </is>
      </c>
    </row>
    <row r="49">
      <c r="A49" t="inlineStr">
        <is>
          <t xml:space="preserve">4700134228</t>
        </is>
      </c>
      <c r="B49" t="inlineStr">
        <is>
          <t xml:space="preserve">Прогноз 2027 · копия 2026</t>
        </is>
      </c>
      <c r="C49" t="inlineStr">
        <is>
          <t xml:space="preserve">USD</t>
        </is>
      </c>
      <c r="D49" s="2">
        <v>80</v>
      </c>
      <c r="E49" t="inlineStr">
        <is>
          <t xml:space="preserve">НРК</t>
        </is>
      </c>
      <c r="F49" t="inlineStr">
        <is>
          <t xml:space="preserve">Прямые</t>
        </is>
      </c>
      <c r="G49" s="2">
        <v>100</v>
      </c>
      <c r="H49" t="inlineStr">
        <is>
          <t xml:space="preserve">unit</t>
        </is>
      </c>
      <c r="I49" t="inlineStr">
        <is>
          <t xml:space="preserve"/>
        </is>
      </c>
      <c r="J49" t="inlineStr">
        <is>
          <t xml:space="preserve">Расчётный сценарий 4700134228: Исходная модель, Детальная модель!F57</t>
        </is>
      </c>
      <c r="K49" s="2">
        <v>0</v>
      </c>
      <c r="L49" t="inlineStr">
        <is>
          <t xml:space="preserve">true</t>
        </is>
      </c>
      <c r="M49" t="inlineStr">
        <is>
          <t xml:space="preserve">true</t>
        </is>
      </c>
      <c r="N49" t="inlineStr">
        <is>
          <t xml:space="preserve">true</t>
        </is>
      </c>
    </row>
    <row r="50">
      <c r="A50" t="inlineStr">
        <is>
          <t xml:space="preserve">4700134228</t>
        </is>
      </c>
      <c r="B50" t="inlineStr">
        <is>
          <t xml:space="preserve">Прогноз 2027 · копия 2026</t>
        </is>
      </c>
      <c r="C50" t="inlineStr">
        <is>
          <t xml:space="preserve">USD</t>
        </is>
      </c>
      <c r="D50" s="2">
        <v>80</v>
      </c>
      <c r="E50" t="inlineStr">
        <is>
          <t xml:space="preserve">Прочие прямые</t>
        </is>
      </c>
      <c r="F50" t="inlineStr">
        <is>
          <t xml:space="preserve">Прямые</t>
        </is>
      </c>
      <c r="G50" s="2">
        <v>0</v>
      </c>
      <c r="H50" t="inlineStr">
        <is>
          <t xml:space="preserve">manual</t>
        </is>
      </c>
      <c r="I50" t="inlineStr">
        <is>
          <t xml:space="preserve"/>
        </is>
      </c>
      <c r="J50" t="inlineStr">
        <is>
          <t xml:space="preserve">Расчётный сценарий 4700134228: Исходная модель, Детальная модель!F58 · Ставка отсутствует; факт по первичке</t>
        </is>
      </c>
      <c r="K50" s="2">
        <v>0</v>
      </c>
      <c r="L50" t="inlineStr">
        <is>
          <t xml:space="preserve">true</t>
        </is>
      </c>
      <c r="M50" t="inlineStr">
        <is>
          <t xml:space="preserve">true</t>
        </is>
      </c>
      <c r="N50" t="inlineStr">
        <is>
          <t xml:space="preserve">true</t>
        </is>
      </c>
    </row>
    <row r="51">
      <c r="A51" t="inlineStr">
        <is>
          <t xml:space="preserve">4700134228</t>
        </is>
      </c>
      <c r="B51" t="inlineStr">
        <is>
          <t xml:space="preserve">Прогноз 2027 · копия 2026</t>
        </is>
      </c>
      <c r="C51" t="inlineStr">
        <is>
          <t xml:space="preserve">USD</t>
        </is>
      </c>
      <c r="D51" s="2">
        <v>80</v>
      </c>
      <c r="E51" t="inlineStr">
        <is>
          <t xml:space="preserve">Заработная плата</t>
        </is>
      </c>
      <c r="F51" t="inlineStr">
        <is>
          <t xml:space="preserve">Косвенные</t>
        </is>
      </c>
      <c r="G51" s="2">
        <v>5437.5</v>
      </c>
      <c r="H51" t="inlineStr">
        <is>
          <t xml:space="preserve">monthly</t>
        </is>
      </c>
      <c r="I51" t="inlineStr">
        <is>
          <t xml:space="preserve"/>
        </is>
      </c>
      <c r="J51" t="inlineStr">
        <is>
          <t xml:space="preserve">Расчётный сценарий 4700134228: Исходная модель, Детальная модель!E31 · ВКС; прочие категории E32:E35 требуют отдельных драйверов</t>
        </is>
      </c>
      <c r="K51" s="2">
        <v>0</v>
      </c>
      <c r="L51" t="inlineStr">
        <is>
          <t xml:space="preserve">true</t>
        </is>
      </c>
      <c r="M51" t="inlineStr">
        <is>
          <t xml:space="preserve">true</t>
        </is>
      </c>
      <c r="N51" t="inlineStr">
        <is>
          <t xml:space="preserve">false</t>
        </is>
      </c>
    </row>
    <row r="52">
      <c r="A52" t="inlineStr">
        <is>
          <t xml:space="preserve">4700134228</t>
        </is>
      </c>
      <c r="B52" t="inlineStr">
        <is>
          <t xml:space="preserve">Прогноз 2027 · копия 2026</t>
        </is>
      </c>
      <c r="C52" t="inlineStr">
        <is>
          <t xml:space="preserve">USD</t>
        </is>
      </c>
      <c r="D52" s="2">
        <v>80</v>
      </c>
      <c r="E52" t="inlineStr">
        <is>
          <t xml:space="preserve">НДФЛ</t>
        </is>
      </c>
      <c r="F52" t="inlineStr">
        <is>
          <t xml:space="preserve">Косвенные</t>
        </is>
      </c>
      <c r="G52" s="2">
        <v>13</v>
      </c>
      <c r="H52" t="inlineStr">
        <is>
          <t xml:space="preserve">rate</t>
        </is>
      </c>
      <c r="I52" t="inlineStr">
        <is>
          <t xml:space="preserve"/>
        </is>
      </c>
      <c r="J52" t="inlineStr">
        <is>
          <t xml:space="preserve">Расчётный сценарий 4700134228: Исходная модель, строка 61 · Расчётное допущение приложения; проверьте формулу НДФЛ</t>
        </is>
      </c>
      <c r="K52" s="2">
        <v>0</v>
      </c>
      <c r="L52" t="inlineStr">
        <is>
          <t xml:space="preserve">true</t>
        </is>
      </c>
      <c r="M52" t="inlineStr">
        <is>
          <t xml:space="preserve">true</t>
        </is>
      </c>
      <c r="N52" t="inlineStr">
        <is>
          <t xml:space="preserve">false</t>
        </is>
      </c>
    </row>
    <row r="53">
      <c r="A53" t="inlineStr">
        <is>
          <t xml:space="preserve">4700134228</t>
        </is>
      </c>
      <c r="B53" t="inlineStr">
        <is>
          <t xml:space="preserve">Прогноз 2027 · копия 2026</t>
        </is>
      </c>
      <c r="C53" t="inlineStr">
        <is>
          <t xml:space="preserve">USD</t>
        </is>
      </c>
      <c r="D53" s="2">
        <v>80</v>
      </c>
      <c r="E53" t="inlineStr">
        <is>
          <t xml:space="preserve">Страховые взносы</t>
        </is>
      </c>
      <c r="F53" t="inlineStr">
        <is>
          <t xml:space="preserve">Косвенные</t>
        </is>
      </c>
      <c r="G53" s="2">
        <v>30.9</v>
      </c>
      <c r="H53" t="inlineStr">
        <is>
          <t xml:space="preserve">rate</t>
        </is>
      </c>
      <c r="I53" t="inlineStr">
        <is>
          <t xml:space="preserve"/>
        </is>
      </c>
      <c r="J53" t="inlineStr">
        <is>
          <t xml:space="preserve">Расчётный сценарий 4700134228: Исходная модель, Детальная модель!F32:F35 · Для ВКС F31 = 0,9%; нужен раздельный персонал</t>
        </is>
      </c>
      <c r="K53" s="2">
        <v>0</v>
      </c>
      <c r="L53" t="inlineStr">
        <is>
          <t xml:space="preserve">true</t>
        </is>
      </c>
      <c r="M53" t="inlineStr">
        <is>
          <t xml:space="preserve">true</t>
        </is>
      </c>
      <c r="N53" t="inlineStr">
        <is>
          <t xml:space="preserve">false</t>
        </is>
      </c>
    </row>
    <row r="54">
      <c r="A54" t="inlineStr">
        <is>
          <t xml:space="preserve">4700134228</t>
        </is>
      </c>
      <c r="B54" t="inlineStr">
        <is>
          <t xml:space="preserve">Прогноз 2027 · копия 2026</t>
        </is>
      </c>
      <c r="C54" t="inlineStr">
        <is>
          <t xml:space="preserve">USD</t>
        </is>
      </c>
      <c r="D54" s="2">
        <v>80</v>
      </c>
      <c r="E54" t="inlineStr">
        <is>
          <t xml:space="preserve">Резерв на отпуска</t>
        </is>
      </c>
      <c r="F54" t="inlineStr">
        <is>
          <t xml:space="preserve">Косвенные</t>
        </is>
      </c>
      <c r="G54" s="2">
        <v>8</v>
      </c>
      <c r="H54" t="inlineStr">
        <is>
          <t xml:space="preserve">rate</t>
        </is>
      </c>
      <c r="I54" t="inlineStr">
        <is>
          <t xml:space="preserve"/>
        </is>
      </c>
      <c r="J54" t="inlineStr">
        <is>
          <t xml:space="preserve">Решение пользователя: 8% годового ФОТ начисляются ежемесячно; ставка процента не удваивается.</t>
        </is>
      </c>
      <c r="K54" s="2">
        <v>0</v>
      </c>
      <c r="L54" t="inlineStr">
        <is>
          <t xml:space="preserve">true</t>
        </is>
      </c>
      <c r="M54" t="inlineStr">
        <is>
          <t xml:space="preserve">false</t>
        </is>
      </c>
      <c r="N54" t="inlineStr">
        <is>
          <t xml:space="preserve">false</t>
        </is>
      </c>
    </row>
    <row r="55">
      <c r="A55" t="inlineStr">
        <is>
          <t xml:space="preserve">4700134228</t>
        </is>
      </c>
      <c r="B55" t="inlineStr">
        <is>
          <t xml:space="preserve">Прогноз 2027 · копия 2026</t>
        </is>
      </c>
      <c r="C55" t="inlineStr">
        <is>
          <t xml:space="preserve">USD</t>
        </is>
      </c>
      <c r="D55" s="2">
        <v>80</v>
      </c>
      <c r="E55" t="inlineStr">
        <is>
          <t xml:space="preserve">Питание</t>
        </is>
      </c>
      <c r="F55" t="inlineStr">
        <is>
          <t xml:space="preserve">Косвенные</t>
        </is>
      </c>
      <c r="G55" s="2">
        <v>16.25</v>
      </c>
      <c r="H55" t="inlineStr">
        <is>
          <t xml:space="preserve">day</t>
        </is>
      </c>
      <c r="I55" t="inlineStr">
        <is>
          <t xml:space="preserve"/>
        </is>
      </c>
      <c r="J55" t="inlineStr">
        <is>
          <t xml:space="preserve">Расчётный сценарий 4700134228: Исходная модель, Детальная модель!F64</t>
        </is>
      </c>
      <c r="K55" s="2">
        <v>0</v>
      </c>
      <c r="L55" t="inlineStr">
        <is>
          <t xml:space="preserve">true</t>
        </is>
      </c>
      <c r="M55" t="inlineStr">
        <is>
          <t xml:space="preserve">true</t>
        </is>
      </c>
      <c r="N55" t="inlineStr">
        <is>
          <t xml:space="preserve">true</t>
        </is>
      </c>
    </row>
    <row r="56">
      <c r="A56" t="inlineStr">
        <is>
          <t xml:space="preserve">4700134228</t>
        </is>
      </c>
      <c r="B56" t="inlineStr">
        <is>
          <t xml:space="preserve">Прогноз 2027 · копия 2026</t>
        </is>
      </c>
      <c r="C56" t="inlineStr">
        <is>
          <t xml:space="preserve">USD</t>
        </is>
      </c>
      <c r="D56" s="2">
        <v>80</v>
      </c>
      <c r="E56" t="inlineStr">
        <is>
          <t xml:space="preserve">Проживание</t>
        </is>
      </c>
      <c r="F56" t="inlineStr">
        <is>
          <t xml:space="preserve">Косвенные</t>
        </is>
      </c>
      <c r="G56" s="2">
        <v>12.5</v>
      </c>
      <c r="H56" t="inlineStr">
        <is>
          <t xml:space="preserve">day</t>
        </is>
      </c>
      <c r="I56" t="inlineStr">
        <is>
          <t xml:space="preserve"/>
        </is>
      </c>
      <c r="J56" t="inlineStr">
        <is>
          <t xml:space="preserve">Расчётный сценарий 4700134228: Исходная модель, Детальная модель!F65</t>
        </is>
      </c>
      <c r="K56" s="2">
        <v>0</v>
      </c>
      <c r="L56" t="inlineStr">
        <is>
          <t xml:space="preserve">true</t>
        </is>
      </c>
      <c r="M56" t="inlineStr">
        <is>
          <t xml:space="preserve">true</t>
        </is>
      </c>
      <c r="N56" t="inlineStr">
        <is>
          <t xml:space="preserve">true</t>
        </is>
      </c>
    </row>
    <row r="57">
      <c r="A57" t="inlineStr">
        <is>
          <t xml:space="preserve">4700134228</t>
        </is>
      </c>
      <c r="B57" t="inlineStr">
        <is>
          <t xml:space="preserve">Прогноз 2027 · копия 2026</t>
        </is>
      </c>
      <c r="C57" t="inlineStr">
        <is>
          <t xml:space="preserve">USD</t>
        </is>
      </c>
      <c r="D57" s="2">
        <v>80</v>
      </c>
      <c r="E57" t="inlineStr">
        <is>
          <t xml:space="preserve">Аренда автобусов</t>
        </is>
      </c>
      <c r="F57" t="inlineStr">
        <is>
          <t xml:space="preserve">Косвенные</t>
        </is>
      </c>
      <c r="G57" s="2">
        <v>15983.60655737705</v>
      </c>
      <c r="H57" t="inlineStr">
        <is>
          <t xml:space="preserve">unit</t>
        </is>
      </c>
      <c r="I57" t="inlineStr">
        <is>
          <t xml:space="preserve"/>
        </is>
      </c>
      <c r="J57" t="inlineStr">
        <is>
          <t xml:space="preserve">Расчётный сценарий 4700134228: Исходная модель, Детальная модель!F66</t>
        </is>
      </c>
      <c r="K57" s="2">
        <v>0</v>
      </c>
      <c r="L57" t="inlineStr">
        <is>
          <t xml:space="preserve">true</t>
        </is>
      </c>
      <c r="M57" t="inlineStr">
        <is>
          <t xml:space="preserve">true</t>
        </is>
      </c>
      <c r="N57" t="inlineStr">
        <is>
          <t xml:space="preserve">true</t>
        </is>
      </c>
    </row>
    <row r="58">
      <c r="A58" t="inlineStr">
        <is>
          <t xml:space="preserve">4700134228</t>
        </is>
      </c>
      <c r="B58" t="inlineStr">
        <is>
          <t xml:space="preserve">Прогноз 2027 · копия 2026</t>
        </is>
      </c>
      <c r="C58" t="inlineStr">
        <is>
          <t xml:space="preserve">USD</t>
        </is>
      </c>
      <c r="D58" s="2">
        <v>80</v>
      </c>
      <c r="E58" t="inlineStr">
        <is>
          <t xml:space="preserve">Аренда автомобиля</t>
        </is>
      </c>
      <c r="F58" t="inlineStr">
        <is>
          <t xml:space="preserve">Косвенные</t>
        </is>
      </c>
      <c r="G58" s="2">
        <v>7991.803278688525</v>
      </c>
      <c r="H58" t="inlineStr">
        <is>
          <t xml:space="preserve">unit</t>
        </is>
      </c>
      <c r="I58" t="inlineStr">
        <is>
          <t xml:space="preserve"/>
        </is>
      </c>
      <c r="J58" t="inlineStr">
        <is>
          <t xml:space="preserve">Расчётный сценарий 4700134228: Исходная модель, Детальная модель!F67</t>
        </is>
      </c>
      <c r="K58" s="2">
        <v>0</v>
      </c>
      <c r="L58" t="inlineStr">
        <is>
          <t xml:space="preserve">true</t>
        </is>
      </c>
      <c r="M58" t="inlineStr">
        <is>
          <t xml:space="preserve">true</t>
        </is>
      </c>
      <c r="N58" t="inlineStr">
        <is>
          <t xml:space="preserve">true</t>
        </is>
      </c>
    </row>
    <row r="59">
      <c r="A59" t="inlineStr">
        <is>
          <t xml:space="preserve">4700134228</t>
        </is>
      </c>
      <c r="B59" t="inlineStr">
        <is>
          <t xml:space="preserve">Прогноз 2027 · копия 2026</t>
        </is>
      </c>
      <c r="C59" t="inlineStr">
        <is>
          <t xml:space="preserve">USD</t>
        </is>
      </c>
      <c r="D59" s="2">
        <v>80</v>
      </c>
      <c r="E59" t="inlineStr">
        <is>
          <t xml:space="preserve">Аренда опалубки</t>
        </is>
      </c>
      <c r="F59" t="inlineStr">
        <is>
          <t xml:space="preserve">Косвенные</t>
        </is>
      </c>
      <c r="G59" s="2">
        <v>0</v>
      </c>
      <c r="H59" t="inlineStr">
        <is>
          <t xml:space="preserve">manual</t>
        </is>
      </c>
      <c r="I59" t="inlineStr">
        <is>
          <t xml:space="preserve"/>
        </is>
      </c>
      <c r="J59" t="inlineStr">
        <is>
          <t xml:space="preserve">Расчётный сценарий 4700134228: Исходная модель, строка 53 · Нет отдельной ставки; факт по первичке</t>
        </is>
      </c>
      <c r="K59" s="2">
        <v>0</v>
      </c>
      <c r="L59" t="inlineStr">
        <is>
          <t xml:space="preserve">true</t>
        </is>
      </c>
      <c r="M59" t="inlineStr">
        <is>
          <t xml:space="preserve">true</t>
        </is>
      </c>
      <c r="N59" t="inlineStr">
        <is>
          <t xml:space="preserve">true</t>
        </is>
      </c>
    </row>
    <row r="60">
      <c r="A60" t="inlineStr">
        <is>
          <t xml:space="preserve">4700134228</t>
        </is>
      </c>
      <c r="B60" t="inlineStr">
        <is>
          <t xml:space="preserve">Прогноз 2027 · копия 2026</t>
        </is>
      </c>
      <c r="C60" t="inlineStr">
        <is>
          <t xml:space="preserve">USD</t>
        </is>
      </c>
      <c r="D60" s="2">
        <v>80</v>
      </c>
      <c r="E60" t="inlineStr">
        <is>
          <t xml:space="preserve">СИЗы</t>
        </is>
      </c>
      <c r="F60" t="inlineStr">
        <is>
          <t xml:space="preserve">Косвенные</t>
        </is>
      </c>
      <c r="G60" s="2">
        <v>750</v>
      </c>
      <c r="H60" t="inlineStr">
        <is>
          <t xml:space="preserve">annualPerPerson</t>
        </is>
      </c>
      <c r="I60" t="inlineStr">
        <is>
          <t xml:space="preserve"/>
        </is>
      </c>
      <c r="J60" t="inlineStr">
        <is>
          <t xml:space="preserve">Расчётный сценарий 4700134228: Исходная модель, Детальная модель!F68</t>
        </is>
      </c>
      <c r="K60" s="2">
        <v>0</v>
      </c>
      <c r="L60" t="inlineStr">
        <is>
          <t xml:space="preserve">true</t>
        </is>
      </c>
      <c r="M60" t="inlineStr">
        <is>
          <t xml:space="preserve">true</t>
        </is>
      </c>
      <c r="N60" t="inlineStr">
        <is>
          <t xml:space="preserve">true</t>
        </is>
      </c>
    </row>
    <row r="61">
      <c r="A61" t="inlineStr">
        <is>
          <t xml:space="preserve">4700134228</t>
        </is>
      </c>
      <c r="B61" t="inlineStr">
        <is>
          <t xml:space="preserve">Прогноз 2027 · копия 2026</t>
        </is>
      </c>
      <c r="C61" t="inlineStr">
        <is>
          <t xml:space="preserve">USD</t>
        </is>
      </c>
      <c r="D61" s="2">
        <v>80</v>
      </c>
      <c r="E61" t="inlineStr">
        <is>
          <t xml:space="preserve">Приобретение билетов</t>
        </is>
      </c>
      <c r="F61" t="inlineStr">
        <is>
          <t xml:space="preserve">Косвенные</t>
        </is>
      </c>
      <c r="G61" s="2">
        <v>1000</v>
      </c>
      <c r="H61" t="inlineStr">
        <is>
          <t xml:space="preserve">rotation</t>
        </is>
      </c>
      <c r="I61" t="inlineStr">
        <is>
          <t xml:space="preserve"/>
        </is>
      </c>
      <c r="J61" t="inlineStr">
        <is>
          <t xml:space="preserve">Расчётный сценарий 4700134228: Исходная модель, Детальная модель!F69</t>
        </is>
      </c>
      <c r="K61" s="2">
        <v>0</v>
      </c>
      <c r="L61" t="inlineStr">
        <is>
          <t xml:space="preserve">true</t>
        </is>
      </c>
      <c r="M61" t="inlineStr">
        <is>
          <t xml:space="preserve">true</t>
        </is>
      </c>
      <c r="N61" t="inlineStr">
        <is>
          <t xml:space="preserve">true</t>
        </is>
      </c>
    </row>
    <row r="62">
      <c r="A62" t="inlineStr">
        <is>
          <t xml:space="preserve">4700134228</t>
        </is>
      </c>
      <c r="B62" t="inlineStr">
        <is>
          <t xml:space="preserve">Прогноз 2027 · копия 2026</t>
        </is>
      </c>
      <c r="C62" t="inlineStr">
        <is>
          <t xml:space="preserve">USD</t>
        </is>
      </c>
      <c r="D62" s="2">
        <v>80</v>
      </c>
      <c r="E62" t="inlineStr">
        <is>
          <t xml:space="preserve">Разрешение на работу</t>
        </is>
      </c>
      <c r="F62" t="inlineStr">
        <is>
          <t xml:space="preserve">Косвенные</t>
        </is>
      </c>
      <c r="G62" s="2">
        <v>200</v>
      </c>
      <c r="H62" t="inlineStr">
        <is>
          <t xml:space="preserve">perPerson</t>
        </is>
      </c>
      <c r="I62" t="inlineStr">
        <is>
          <t xml:space="preserve"/>
        </is>
      </c>
      <c r="J62" t="inlineStr">
        <is>
          <t xml:space="preserve">Расчётный сценарий 4700134228: Исходная модель, Детальная модель!F70</t>
        </is>
      </c>
      <c r="K62" s="2">
        <v>0</v>
      </c>
      <c r="L62" t="inlineStr">
        <is>
          <t xml:space="preserve">true</t>
        </is>
      </c>
      <c r="M62" t="inlineStr">
        <is>
          <t xml:space="preserve">true</t>
        </is>
      </c>
      <c r="N62" t="inlineStr">
        <is>
          <t xml:space="preserve">true</t>
        </is>
      </c>
    </row>
    <row r="63">
      <c r="A63" t="inlineStr">
        <is>
          <t xml:space="preserve">4700134228</t>
        </is>
      </c>
      <c r="B63" t="inlineStr">
        <is>
          <t xml:space="preserve">Прогноз 2027 · копия 2026</t>
        </is>
      </c>
      <c r="C63" t="inlineStr">
        <is>
          <t xml:space="preserve">USD</t>
        </is>
      </c>
      <c r="D63" s="2">
        <v>80</v>
      </c>
      <c r="E63" t="inlineStr">
        <is>
          <t xml:space="preserve">Медицинские услуги</t>
        </is>
      </c>
      <c r="F63" t="inlineStr">
        <is>
          <t xml:space="preserve">Косвенные</t>
        </is>
      </c>
      <c r="G63" s="2">
        <v>75</v>
      </c>
      <c r="H63" t="inlineStr">
        <is>
          <t xml:space="preserve">perPerson</t>
        </is>
      </c>
      <c r="I63" t="inlineStr">
        <is>
          <t xml:space="preserve"/>
        </is>
      </c>
      <c r="J63" t="inlineStr">
        <is>
          <t xml:space="preserve">Расчётный сценарий 4700134228: Исходная модель, Детальная модель!F71</t>
        </is>
      </c>
      <c r="K63" s="2">
        <v>0</v>
      </c>
      <c r="L63" t="inlineStr">
        <is>
          <t xml:space="preserve">true</t>
        </is>
      </c>
      <c r="M63" t="inlineStr">
        <is>
          <t xml:space="preserve">true</t>
        </is>
      </c>
      <c r="N63" t="inlineStr">
        <is>
          <t xml:space="preserve">true</t>
        </is>
      </c>
    </row>
    <row r="64">
      <c r="A64" t="inlineStr">
        <is>
          <t xml:space="preserve">4700134228</t>
        </is>
      </c>
      <c r="B64" t="inlineStr">
        <is>
          <t xml:space="preserve">Прогноз 2027 · копия 2026</t>
        </is>
      </c>
      <c r="C64" t="inlineStr">
        <is>
          <t xml:space="preserve">USD</t>
        </is>
      </c>
      <c r="D64" s="2">
        <v>80</v>
      </c>
      <c r="E64" t="inlineStr">
        <is>
          <t xml:space="preserve">ВЗиС для ОР</t>
        </is>
      </c>
      <c r="F64" t="inlineStr">
        <is>
          <t xml:space="preserve">Косвенные</t>
        </is>
      </c>
      <c r="G64" s="2">
        <v>41.66666666666667</v>
      </c>
      <c r="H64" t="inlineStr">
        <is>
          <t xml:space="preserve">annualPerPerson</t>
        </is>
      </c>
      <c r="I64" t="inlineStr">
        <is>
          <t xml:space="preserve"/>
        </is>
      </c>
      <c r="J64" t="inlineStr">
        <is>
          <t xml:space="preserve">Расчётный сценарий 4700134228: Исходная модель, Детальная модель!F72</t>
        </is>
      </c>
      <c r="K64" s="2">
        <v>0</v>
      </c>
      <c r="L64" t="inlineStr">
        <is>
          <t xml:space="preserve">true</t>
        </is>
      </c>
      <c r="M64" t="inlineStr">
        <is>
          <t xml:space="preserve">true</t>
        </is>
      </c>
      <c r="N64" t="inlineStr">
        <is>
          <t xml:space="preserve">true</t>
        </is>
      </c>
    </row>
    <row r="65">
      <c r="A65" t="inlineStr">
        <is>
          <t xml:space="preserve">4700134228</t>
        </is>
      </c>
      <c r="B65" t="inlineStr">
        <is>
          <t xml:space="preserve">Прогноз 2027 · копия 2026</t>
        </is>
      </c>
      <c r="C65" t="inlineStr">
        <is>
          <t xml:space="preserve">USD</t>
        </is>
      </c>
      <c r="D65" s="2">
        <v>80</v>
      </c>
      <c r="E65" t="inlineStr">
        <is>
          <t xml:space="preserve">Аренда офиса</t>
        </is>
      </c>
      <c r="F65" t="inlineStr">
        <is>
          <t xml:space="preserve">Косвенные</t>
        </is>
      </c>
      <c r="G65" s="2">
        <v>7500</v>
      </c>
      <c r="H65" t="inlineStr">
        <is>
          <t xml:space="preserve">monthly</t>
        </is>
      </c>
      <c r="I65" t="inlineStr">
        <is>
          <t xml:space="preserve"/>
        </is>
      </c>
      <c r="J65" t="inlineStr">
        <is>
          <t xml:space="preserve">Расчётный сценарий 4700134228: Исходная модель, Детальная модель!F73</t>
        </is>
      </c>
      <c r="K65" s="2">
        <v>0</v>
      </c>
      <c r="L65" t="inlineStr">
        <is>
          <t xml:space="preserve">true</t>
        </is>
      </c>
      <c r="M65" t="inlineStr">
        <is>
          <t xml:space="preserve">true</t>
        </is>
      </c>
      <c r="N65" t="inlineStr">
        <is>
          <t xml:space="preserve">true</t>
        </is>
      </c>
    </row>
    <row r="66">
      <c r="A66" t="inlineStr">
        <is>
          <t xml:space="preserve">4700134228</t>
        </is>
      </c>
      <c r="B66" t="inlineStr">
        <is>
          <t xml:space="preserve">Прогноз 2027 · копия 2026</t>
        </is>
      </c>
      <c r="C66" t="inlineStr">
        <is>
          <t xml:space="preserve">USD</t>
        </is>
      </c>
      <c r="D66" s="2">
        <v>80</v>
      </c>
      <c r="E66" t="inlineStr">
        <is>
          <t xml:space="preserve">Аренда склада</t>
        </is>
      </c>
      <c r="F66" t="inlineStr">
        <is>
          <t xml:space="preserve">Косвенные</t>
        </is>
      </c>
      <c r="G66" s="2">
        <v>20000</v>
      </c>
      <c r="H66" t="inlineStr">
        <is>
          <t xml:space="preserve">monthly</t>
        </is>
      </c>
      <c r="I66" t="inlineStr">
        <is>
          <t xml:space="preserve"/>
        </is>
      </c>
      <c r="J66" t="inlineStr">
        <is>
          <t xml:space="preserve">Расчётный сценарий 4700134228: Исходная модель, Детальная модель!F74</t>
        </is>
      </c>
      <c r="K66" s="2">
        <v>0</v>
      </c>
      <c r="L66" t="inlineStr">
        <is>
          <t xml:space="preserve">true</t>
        </is>
      </c>
      <c r="M66" t="inlineStr">
        <is>
          <t xml:space="preserve">true</t>
        </is>
      </c>
      <c r="N66" t="inlineStr">
        <is>
          <t xml:space="preserve">true</t>
        </is>
      </c>
    </row>
    <row r="67">
      <c r="A67" t="inlineStr">
        <is>
          <t xml:space="preserve">4700134228</t>
        </is>
      </c>
      <c r="B67" t="inlineStr">
        <is>
          <t xml:space="preserve">Прогноз 2027 · копия 2026</t>
        </is>
      </c>
      <c r="C67" t="inlineStr">
        <is>
          <t xml:space="preserve">USD</t>
        </is>
      </c>
      <c r="D67" s="2">
        <v>80</v>
      </c>
      <c r="E67" t="inlineStr">
        <is>
          <t xml:space="preserve">Интернет</t>
        </is>
      </c>
      <c r="F67" t="inlineStr">
        <is>
          <t xml:space="preserve">Косвенные</t>
        </is>
      </c>
      <c r="G67" s="2">
        <v>0</v>
      </c>
      <c r="H67" t="inlineStr">
        <is>
          <t xml:space="preserve">monthly</t>
        </is>
      </c>
      <c r="I67" t="inlineStr">
        <is>
          <t xml:space="preserve"/>
        </is>
      </c>
      <c r="J67" t="inlineStr">
        <is>
          <t xml:space="preserve">Расчётный сценарий 4700134228: Исходная модель, строка 74 · Нет ставки в исходной модели; первичка</t>
        </is>
      </c>
      <c r="K67" s="2">
        <v>0</v>
      </c>
      <c r="L67" t="inlineStr">
        <is>
          <t xml:space="preserve">true</t>
        </is>
      </c>
      <c r="M67" t="inlineStr">
        <is>
          <t xml:space="preserve">true</t>
        </is>
      </c>
      <c r="N67" t="inlineStr">
        <is>
          <t xml:space="preserve">true</t>
        </is>
      </c>
    </row>
    <row r="68">
      <c r="A68" t="inlineStr">
        <is>
          <t xml:space="preserve">4700134228</t>
        </is>
      </c>
      <c r="B68" t="inlineStr">
        <is>
          <t xml:space="preserve">Прогноз 2027 · копия 2026</t>
        </is>
      </c>
      <c r="C68" t="inlineStr">
        <is>
          <t xml:space="preserve">USD</t>
        </is>
      </c>
      <c r="D68" s="2">
        <v>80</v>
      </c>
      <c r="E68" t="inlineStr">
        <is>
          <t xml:space="preserve">Обращение с ТБО и ЖБО</t>
        </is>
      </c>
      <c r="F68" t="inlineStr">
        <is>
          <t xml:space="preserve">Косвенные</t>
        </is>
      </c>
      <c r="G68" s="2">
        <v>0</v>
      </c>
      <c r="H68" t="inlineStr">
        <is>
          <t xml:space="preserve">monthly</t>
        </is>
      </c>
      <c r="I68" t="inlineStr">
        <is>
          <t xml:space="preserve"/>
        </is>
      </c>
      <c r="J68" t="inlineStr">
        <is>
          <t xml:space="preserve">Расчётный сценарий 4700134228: Исходная модель, строка 74 · Нет ставки в исходной модели; первичка</t>
        </is>
      </c>
      <c r="K68" s="2">
        <v>0</v>
      </c>
      <c r="L68" t="inlineStr">
        <is>
          <t xml:space="preserve">true</t>
        </is>
      </c>
      <c r="M68" t="inlineStr">
        <is>
          <t xml:space="preserve">true</t>
        </is>
      </c>
      <c r="N68" t="inlineStr">
        <is>
          <t xml:space="preserve">true</t>
        </is>
      </c>
    </row>
    <row r="69">
      <c r="A69" t="inlineStr">
        <is>
          <t xml:space="preserve">4700134228</t>
        </is>
      </c>
      <c r="B69" t="inlineStr">
        <is>
          <t xml:space="preserve">Прогноз 2027 · копия 2026</t>
        </is>
      </c>
      <c r="C69" t="inlineStr">
        <is>
          <t xml:space="preserve">USD</t>
        </is>
      </c>
      <c r="D69" s="2">
        <v>80</v>
      </c>
      <c r="E69" t="inlineStr">
        <is>
          <t xml:space="preserve">Охрана труда</t>
        </is>
      </c>
      <c r="F69" t="inlineStr">
        <is>
          <t xml:space="preserve">Косвенные</t>
        </is>
      </c>
      <c r="G69" s="2">
        <v>1</v>
      </c>
      <c r="H69" t="inlineStr">
        <is>
          <t xml:space="preserve">percentPayroll</t>
        </is>
      </c>
      <c r="I69" t="inlineStr">
        <is>
          <t xml:space="preserve"/>
        </is>
      </c>
      <c r="J69" t="inlineStr">
        <is>
          <t xml:space="preserve">Расчётный сценарий 4700134228: Исходная модель, Детальная модель!F75</t>
        </is>
      </c>
      <c r="K69" s="2">
        <v>0</v>
      </c>
      <c r="L69" t="inlineStr">
        <is>
          <t xml:space="preserve">true</t>
        </is>
      </c>
      <c r="M69" t="inlineStr">
        <is>
          <t xml:space="preserve">true</t>
        </is>
      </c>
      <c r="N69" t="inlineStr">
        <is>
          <t xml:space="preserve">true</t>
        </is>
      </c>
    </row>
    <row r="70">
      <c r="A70" t="inlineStr">
        <is>
          <t xml:space="preserve">4700134228</t>
        </is>
      </c>
      <c r="B70" t="inlineStr">
        <is>
          <t xml:space="preserve">Прогноз 2027 · копия 2026</t>
        </is>
      </c>
      <c r="C70" t="inlineStr">
        <is>
          <t xml:space="preserve">USD</t>
        </is>
      </c>
      <c r="D70" s="2">
        <v>80</v>
      </c>
      <c r="E70" t="inlineStr">
        <is>
          <t xml:space="preserve">Страхование от НС</t>
        </is>
      </c>
      <c r="F70" t="inlineStr">
        <is>
          <t xml:space="preserve">Косвенные</t>
        </is>
      </c>
      <c r="G70" s="2">
        <v>125</v>
      </c>
      <c r="H70" t="inlineStr">
        <is>
          <t xml:space="preserve">annualPerPerson</t>
        </is>
      </c>
      <c r="I70" t="inlineStr">
        <is>
          <t xml:space="preserve"/>
        </is>
      </c>
      <c r="J70" t="inlineStr">
        <is>
          <t xml:space="preserve">Расчётный сценарий 4700134228: Исходная модель, Детальная модель!F76</t>
        </is>
      </c>
      <c r="K70" s="2">
        <v>0</v>
      </c>
      <c r="L70" t="inlineStr">
        <is>
          <t xml:space="preserve">true</t>
        </is>
      </c>
      <c r="M70" t="inlineStr">
        <is>
          <t xml:space="preserve">true</t>
        </is>
      </c>
      <c r="N70" t="inlineStr">
        <is>
          <t xml:space="preserve">true</t>
        </is>
      </c>
    </row>
    <row r="71">
      <c r="A71" t="inlineStr">
        <is>
          <t xml:space="preserve">4700134228</t>
        </is>
      </c>
      <c r="B71" t="inlineStr">
        <is>
          <t xml:space="preserve">Прогноз 2027 · копия 2026</t>
        </is>
      </c>
      <c r="C71" t="inlineStr">
        <is>
          <t xml:space="preserve">USD</t>
        </is>
      </c>
      <c r="D71" s="2">
        <v>80</v>
      </c>
      <c r="E71" t="inlineStr">
        <is>
          <t xml:space="preserve">IT-материалы</t>
        </is>
      </c>
      <c r="F71" t="inlineStr">
        <is>
          <t xml:space="preserve">Косвенные</t>
        </is>
      </c>
      <c r="G71" s="2">
        <v>0</v>
      </c>
      <c r="H71" t="inlineStr">
        <is>
          <t xml:space="preserve">manual</t>
        </is>
      </c>
      <c r="I71" t="inlineStr">
        <is>
          <t xml:space="preserve"/>
        </is>
      </c>
      <c r="J71" t="inlineStr">
        <is>
          <t xml:space="preserve">Расчётный сценарий 4700134228: Исходная модель, строка 77 · Нет ставки в исходной модели; первичка</t>
        </is>
      </c>
      <c r="K71" s="2">
        <v>0</v>
      </c>
      <c r="L71" t="inlineStr">
        <is>
          <t xml:space="preserve">true</t>
        </is>
      </c>
      <c r="M71" t="inlineStr">
        <is>
          <t xml:space="preserve">true</t>
        </is>
      </c>
      <c r="N71" t="inlineStr">
        <is>
          <t xml:space="preserve">true</t>
        </is>
      </c>
    </row>
    <row r="72">
      <c r="A72" t="inlineStr">
        <is>
          <t xml:space="preserve">4700134228</t>
        </is>
      </c>
      <c r="B72" t="inlineStr">
        <is>
          <t xml:space="preserve">Прогноз 2027 · копия 2026</t>
        </is>
      </c>
      <c r="C72" t="inlineStr">
        <is>
          <t xml:space="preserve">USD</t>
        </is>
      </c>
      <c r="D72" s="2">
        <v>80</v>
      </c>
      <c r="E72" t="inlineStr">
        <is>
          <t xml:space="preserve">Приобретение контейнеров</t>
        </is>
      </c>
      <c r="F72" t="inlineStr">
        <is>
          <t xml:space="preserve">Косвенные</t>
        </is>
      </c>
      <c r="G72" s="2">
        <v>0</v>
      </c>
      <c r="H72" t="inlineStr">
        <is>
          <t xml:space="preserve">manual</t>
        </is>
      </c>
      <c r="I72" t="inlineStr">
        <is>
          <t xml:space="preserve"/>
        </is>
      </c>
      <c r="J72" t="inlineStr">
        <is>
          <t xml:space="preserve">Расчётный сценарий 4700134228: Исходная модель, строка 77 · Нет ставки в исходной модели; первичка</t>
        </is>
      </c>
      <c r="K72" s="2">
        <v>0</v>
      </c>
      <c r="L72" t="inlineStr">
        <is>
          <t xml:space="preserve">true</t>
        </is>
      </c>
      <c r="M72" t="inlineStr">
        <is>
          <t xml:space="preserve">true</t>
        </is>
      </c>
      <c r="N72" t="inlineStr">
        <is>
          <t xml:space="preserve">true</t>
        </is>
      </c>
    </row>
    <row r="73">
      <c r="A73" t="inlineStr">
        <is>
          <t xml:space="preserve">4700134228</t>
        </is>
      </c>
      <c r="B73" t="inlineStr">
        <is>
          <t xml:space="preserve">Прогноз 2027 · копия 2026</t>
        </is>
      </c>
      <c r="C73" t="inlineStr">
        <is>
          <t xml:space="preserve">USD</t>
        </is>
      </c>
      <c r="D73" s="2">
        <v>80</v>
      </c>
      <c r="E73" t="inlineStr">
        <is>
          <t xml:space="preserve">Приобретение модульного офиса</t>
        </is>
      </c>
      <c r="F73" t="inlineStr">
        <is>
          <t xml:space="preserve">Косвенные</t>
        </is>
      </c>
      <c r="G73" s="2">
        <v>0</v>
      </c>
      <c r="H73" t="inlineStr">
        <is>
          <t xml:space="preserve">manual</t>
        </is>
      </c>
      <c r="I73" t="inlineStr">
        <is>
          <t xml:space="preserve"/>
        </is>
      </c>
      <c r="J73" t="inlineStr">
        <is>
          <t xml:space="preserve">Расчётный сценарий 4700134228: Исходная модель, строка 77 · Нет ставки в исходной модели; первичка</t>
        </is>
      </c>
      <c r="K73" s="2">
        <v>0</v>
      </c>
      <c r="L73" t="inlineStr">
        <is>
          <t xml:space="preserve">true</t>
        </is>
      </c>
      <c r="M73" t="inlineStr">
        <is>
          <t xml:space="preserve">true</t>
        </is>
      </c>
      <c r="N73" t="inlineStr">
        <is>
          <t xml:space="preserve">true</t>
        </is>
      </c>
    </row>
    <row r="74">
      <c r="A74" t="inlineStr">
        <is>
          <t xml:space="preserve">4700134228</t>
        </is>
      </c>
      <c r="B74" t="inlineStr">
        <is>
          <t xml:space="preserve">Прогноз 2027 · копия 2026</t>
        </is>
      </c>
      <c r="C74" t="inlineStr">
        <is>
          <t xml:space="preserve">USD</t>
        </is>
      </c>
      <c r="D74" s="2">
        <v>80</v>
      </c>
      <c r="E74" t="inlineStr">
        <is>
          <t xml:space="preserve">Транспортные услуги</t>
        </is>
      </c>
      <c r="F74" t="inlineStr">
        <is>
          <t xml:space="preserve">Косвенные</t>
        </is>
      </c>
      <c r="G74" s="2">
        <v>0</v>
      </c>
      <c r="H74" t="inlineStr">
        <is>
          <t xml:space="preserve">manual</t>
        </is>
      </c>
      <c r="I74" t="inlineStr">
        <is>
          <t xml:space="preserve"/>
        </is>
      </c>
      <c r="J74" t="inlineStr">
        <is>
          <t xml:space="preserve">Расчётный сценарий 4700134228: Исходная модель, строка 77 · Нет ставки в исходной модели; первичка</t>
        </is>
      </c>
      <c r="K74" s="2">
        <v>0</v>
      </c>
      <c r="L74" t="inlineStr">
        <is>
          <t xml:space="preserve">true</t>
        </is>
      </c>
      <c r="M74" t="inlineStr">
        <is>
          <t xml:space="preserve">true</t>
        </is>
      </c>
      <c r="N74" t="inlineStr">
        <is>
          <t xml:space="preserve">true</t>
        </is>
      </c>
    </row>
    <row r="75">
      <c r="A75" t="inlineStr">
        <is>
          <t xml:space="preserve">4700134228</t>
        </is>
      </c>
      <c r="B75" t="inlineStr">
        <is>
          <t xml:space="preserve">Прогноз 2027 · копия 2026</t>
        </is>
      </c>
      <c r="C75" t="inlineStr">
        <is>
          <t xml:space="preserve">USD</t>
        </is>
      </c>
      <c r="D75" s="2">
        <v>80</v>
      </c>
      <c r="E75" t="inlineStr">
        <is>
          <t xml:space="preserve">Прочие косвенные расходы</t>
        </is>
      </c>
      <c r="F75" t="inlineStr">
        <is>
          <t xml:space="preserve">Косвенные</t>
        </is>
      </c>
      <c r="G75" s="2">
        <v>10</v>
      </c>
      <c r="H75" t="inlineStr">
        <is>
          <t xml:space="preserve">percentDirect</t>
        </is>
      </c>
      <c r="I75" t="inlineStr">
        <is>
          <t xml:space="preserve"/>
        </is>
      </c>
      <c r="J75" t="inlineStr">
        <is>
          <t xml:space="preserve">Расчётный сценарий 4700134228: Исходная модель, Детальная модель!F77 · Базу прочих косвенных нужно сверить</t>
        </is>
      </c>
      <c r="K75" s="2">
        <v>0</v>
      </c>
      <c r="L75" t="inlineStr">
        <is>
          <t xml:space="preserve">true</t>
        </is>
      </c>
      <c r="M75" t="inlineStr">
        <is>
          <t xml:space="preserve">true</t>
        </is>
      </c>
      <c r="N75" t="inlineStr">
        <is>
          <t xml:space="preserve">true</t>
        </is>
      </c>
    </row>
    <row r="76">
      <c r="A76" t="inlineStr">
        <is>
          <t xml:space="preserve">4700134228</t>
        </is>
      </c>
      <c r="B76" t="inlineStr">
        <is>
          <t xml:space="preserve">Прогноз 2025 · источники требуют обновления</t>
        </is>
      </c>
      <c r="C76" t="inlineStr">
        <is>
          <t xml:space="preserve">USD</t>
        </is>
      </c>
      <c r="D76" s="2">
        <v>80</v>
      </c>
      <c r="E76" t="inlineStr">
        <is>
          <t xml:space="preserve">Заработная плата</t>
        </is>
      </c>
      <c r="F76" t="inlineStr">
        <is>
          <t xml:space="preserve">Прямые</t>
        </is>
      </c>
      <c r="G76" s="2">
        <v>3750</v>
      </c>
      <c r="H76" t="inlineStr">
        <is>
          <t xml:space="preserve">monthly</t>
        </is>
      </c>
      <c r="I76" t="inlineStr">
        <is>
          <t xml:space="preserve"/>
        </is>
      </c>
      <c r="J76" t="inlineStr">
        <is>
          <t xml:space="preserve">Расчётный сценарий 4700134228: Исходная модель, Детальная модель!E25 · ВКС; прочие категории E26:E29 требуют отдельных драйверов</t>
        </is>
      </c>
      <c r="K76" s="2">
        <v>0</v>
      </c>
      <c r="L76" t="inlineStr">
        <is>
          <t xml:space="preserve">true</t>
        </is>
      </c>
      <c r="M76" t="inlineStr">
        <is>
          <t xml:space="preserve">true</t>
        </is>
      </c>
      <c r="N76" t="inlineStr">
        <is>
          <t xml:space="preserve">false</t>
        </is>
      </c>
    </row>
    <row r="77">
      <c r="A77" t="inlineStr">
        <is>
          <t xml:space="preserve">4700134228</t>
        </is>
      </c>
      <c r="B77" t="inlineStr">
        <is>
          <t xml:space="preserve">Прогноз 2025 · источники требуют обновления</t>
        </is>
      </c>
      <c r="C77" t="inlineStr">
        <is>
          <t xml:space="preserve">USD</t>
        </is>
      </c>
      <c r="D77" s="2">
        <v>80</v>
      </c>
      <c r="E77" t="inlineStr">
        <is>
          <t xml:space="preserve">НДФЛ</t>
        </is>
      </c>
      <c r="F77" t="inlineStr">
        <is>
          <t xml:space="preserve">Прямые</t>
        </is>
      </c>
      <c r="G77" s="2">
        <v>13</v>
      </c>
      <c r="H77" t="inlineStr">
        <is>
          <t xml:space="preserve">rate</t>
        </is>
      </c>
      <c r="I77" t="inlineStr">
        <is>
          <t xml:space="preserve"/>
        </is>
      </c>
      <c r="J77" t="inlineStr">
        <is>
          <t xml:space="preserve">Расчётный сценарий 4700134228: Исходная модель, строка 48 · Расчётное допущение приложения; проверьте формулу НДФЛ</t>
        </is>
      </c>
      <c r="K77" s="2">
        <v>0</v>
      </c>
      <c r="L77" t="inlineStr">
        <is>
          <t xml:space="preserve">true</t>
        </is>
      </c>
      <c r="M77" t="inlineStr">
        <is>
          <t xml:space="preserve">true</t>
        </is>
      </c>
      <c r="N77" t="inlineStr">
        <is>
          <t xml:space="preserve">false</t>
        </is>
      </c>
    </row>
    <row r="78">
      <c r="A78" t="inlineStr">
        <is>
          <t xml:space="preserve">4700134228</t>
        </is>
      </c>
      <c r="B78" t="inlineStr">
        <is>
          <t xml:space="preserve">Прогноз 2025 · источники требуют обновления</t>
        </is>
      </c>
      <c r="C78" t="inlineStr">
        <is>
          <t xml:space="preserve">USD</t>
        </is>
      </c>
      <c r="D78" s="2">
        <v>80</v>
      </c>
      <c r="E78" t="inlineStr">
        <is>
          <t xml:space="preserve">Страховые взносы</t>
        </is>
      </c>
      <c r="F78" t="inlineStr">
        <is>
          <t xml:space="preserve">Прямые</t>
        </is>
      </c>
      <c r="G78" s="2">
        <v>30.9</v>
      </c>
      <c r="H78" t="inlineStr">
        <is>
          <t xml:space="preserve">rate</t>
        </is>
      </c>
      <c r="I78" t="inlineStr">
        <is>
          <t xml:space="preserve"/>
        </is>
      </c>
      <c r="J78" t="inlineStr">
        <is>
          <t xml:space="preserve">Расчётный сценарий 4700134228: Исходная модель, Детальная модель!F26:F29 · Для ВКС F25 = 0,9%; нужен раздельный персонал</t>
        </is>
      </c>
      <c r="K78" s="2">
        <v>0</v>
      </c>
      <c r="L78" t="inlineStr">
        <is>
          <t xml:space="preserve">true</t>
        </is>
      </c>
      <c r="M78" t="inlineStr">
        <is>
          <t xml:space="preserve">true</t>
        </is>
      </c>
      <c r="N78" t="inlineStr">
        <is>
          <t xml:space="preserve">false</t>
        </is>
      </c>
    </row>
    <row r="79">
      <c r="A79" t="inlineStr">
        <is>
          <t xml:space="preserve">4700134228</t>
        </is>
      </c>
      <c r="B79" t="inlineStr">
        <is>
          <t xml:space="preserve">Прогноз 2025 · источники требуют обновления</t>
        </is>
      </c>
      <c r="C79" t="inlineStr">
        <is>
          <t xml:space="preserve">USD</t>
        </is>
      </c>
      <c r="D79" s="2">
        <v>80</v>
      </c>
      <c r="E79" t="inlineStr">
        <is>
          <t xml:space="preserve">Резерв на отпуска</t>
        </is>
      </c>
      <c r="F79" t="inlineStr">
        <is>
          <t xml:space="preserve">Прямые</t>
        </is>
      </c>
      <c r="G79" s="2">
        <v>8</v>
      </c>
      <c r="H79" t="inlineStr">
        <is>
          <t xml:space="preserve">rate</t>
        </is>
      </c>
      <c r="I79" t="inlineStr">
        <is>
          <t xml:space="preserve"/>
        </is>
      </c>
      <c r="J79" t="inlineStr">
        <is>
          <t xml:space="preserve">Решение пользователя: 8% годового ФОТ начисляются ежемесячно; ставка процента не удваивается.</t>
        </is>
      </c>
      <c r="K79" s="2">
        <v>0</v>
      </c>
      <c r="L79" t="inlineStr">
        <is>
          <t xml:space="preserve">true</t>
        </is>
      </c>
      <c r="M79" t="inlineStr">
        <is>
          <t xml:space="preserve">false</t>
        </is>
      </c>
      <c r="N79" t="inlineStr">
        <is>
          <t xml:space="preserve">false</t>
        </is>
      </c>
    </row>
    <row r="80">
      <c r="A80" t="inlineStr">
        <is>
          <t xml:space="preserve">4700134228</t>
        </is>
      </c>
      <c r="B80" t="inlineStr">
        <is>
          <t xml:space="preserve">Прогноз 2025 · источники требуют обновления</t>
        </is>
      </c>
      <c r="C80" t="inlineStr">
        <is>
          <t xml:space="preserve">USD</t>
        </is>
      </c>
      <c r="D80" s="2">
        <v>80</v>
      </c>
      <c r="E80" t="inlineStr">
        <is>
          <t xml:space="preserve">Субподряд</t>
        </is>
      </c>
      <c r="F80" t="inlineStr">
        <is>
          <t xml:space="preserve">Прямые</t>
        </is>
      </c>
      <c r="G80" s="2">
        <v>0</v>
      </c>
      <c r="H80" t="inlineStr">
        <is>
          <t xml:space="preserve">percentRevenue</t>
        </is>
      </c>
      <c r="I80" t="inlineStr">
        <is>
          <t xml:space="preserve"/>
        </is>
      </c>
      <c r="J80" t="inlineStr">
        <is>
          <t xml:space="preserve">Расчётный сценарий 4700134228: Исходная модель, Детальная модель!F51 · Ставка отсутствует; факт только по первичке</t>
        </is>
      </c>
      <c r="K80" s="2">
        <v>0</v>
      </c>
      <c r="L80" t="inlineStr">
        <is>
          <t xml:space="preserve">true</t>
        </is>
      </c>
      <c r="M80" t="inlineStr">
        <is>
          <t xml:space="preserve">true</t>
        </is>
      </c>
      <c r="N80" t="inlineStr">
        <is>
          <t xml:space="preserve">true</t>
        </is>
      </c>
    </row>
    <row r="81">
      <c r="A81" t="inlineStr">
        <is>
          <t xml:space="preserve">4700134228</t>
        </is>
      </c>
      <c r="B81" t="inlineStr">
        <is>
          <t xml:space="preserve">Прогноз 2025 · источники требуют обновления</t>
        </is>
      </c>
      <c r="C81" t="inlineStr">
        <is>
          <t xml:space="preserve">USD</t>
        </is>
      </c>
      <c r="D81" s="2">
        <v>80</v>
      </c>
      <c r="E81" t="inlineStr">
        <is>
          <t xml:space="preserve">Строительная техника</t>
        </is>
      </c>
      <c r="F81" t="inlineStr">
        <is>
          <t xml:space="preserve">Прямые</t>
        </is>
      </c>
      <c r="G81" s="2">
        <v>125</v>
      </c>
      <c r="H81" t="inlineStr">
        <is>
          <t xml:space="preserve">unit</t>
        </is>
      </c>
      <c r="I81" t="inlineStr">
        <is>
          <t xml:space="preserve"/>
        </is>
      </c>
      <c r="J81" t="inlineStr">
        <is>
          <t xml:space="preserve">Расчётный сценарий 4700134228: Исходная модель, Детальная модель!F52</t>
        </is>
      </c>
      <c r="K81" s="2">
        <v>0</v>
      </c>
      <c r="L81" t="inlineStr">
        <is>
          <t xml:space="preserve">true</t>
        </is>
      </c>
      <c r="M81" t="inlineStr">
        <is>
          <t xml:space="preserve">true</t>
        </is>
      </c>
      <c r="N81" t="inlineStr">
        <is>
          <t xml:space="preserve">true</t>
        </is>
      </c>
    </row>
    <row r="82">
      <c r="A82" t="inlineStr">
        <is>
          <t xml:space="preserve">4700134228</t>
        </is>
      </c>
      <c r="B82" t="inlineStr">
        <is>
          <t xml:space="preserve">Прогноз 2025 · источники требуют обновления</t>
        </is>
      </c>
      <c r="C82" t="inlineStr">
        <is>
          <t xml:space="preserve">USD</t>
        </is>
      </c>
      <c r="D82" s="2">
        <v>80</v>
      </c>
      <c r="E82" t="inlineStr">
        <is>
          <t xml:space="preserve">Строительные леса</t>
        </is>
      </c>
      <c r="F82" t="inlineStr">
        <is>
          <t xml:space="preserve">Прямые</t>
        </is>
      </c>
      <c r="G82" s="2">
        <v>0</v>
      </c>
      <c r="H82" t="inlineStr">
        <is>
          <t xml:space="preserve">manual</t>
        </is>
      </c>
      <c r="I82" t="inlineStr">
        <is>
          <t xml:space="preserve"/>
        </is>
      </c>
      <c r="J82" t="inlineStr">
        <is>
          <t xml:space="preserve">Расчётный сценарий 4700134228: Исходная модель, Детальная модель!F53 · Ставка отсутствует; факт по первичке</t>
        </is>
      </c>
      <c r="K82" s="2">
        <v>0</v>
      </c>
      <c r="L82" t="inlineStr">
        <is>
          <t xml:space="preserve">true</t>
        </is>
      </c>
      <c r="M82" t="inlineStr">
        <is>
          <t xml:space="preserve">true</t>
        </is>
      </c>
      <c r="N82" t="inlineStr">
        <is>
          <t xml:space="preserve">true</t>
        </is>
      </c>
    </row>
    <row r="83">
      <c r="A83" t="inlineStr">
        <is>
          <t xml:space="preserve">4700134228</t>
        </is>
      </c>
      <c r="B83" t="inlineStr">
        <is>
          <t xml:space="preserve">Прогноз 2025 · источники требуют обновления</t>
        </is>
      </c>
      <c r="C83" t="inlineStr">
        <is>
          <t xml:space="preserve">USD</t>
        </is>
      </c>
      <c r="D83" s="2">
        <v>80</v>
      </c>
      <c r="E83" t="inlineStr">
        <is>
          <t xml:space="preserve">Лесомонтаж</t>
        </is>
      </c>
      <c r="F83" t="inlineStr">
        <is>
          <t xml:space="preserve">Прямые</t>
        </is>
      </c>
      <c r="G83" s="2">
        <v>37.5</v>
      </c>
      <c r="H83" t="inlineStr">
        <is>
          <t xml:space="preserve">unit</t>
        </is>
      </c>
      <c r="I83" t="inlineStr">
        <is>
          <t xml:space="preserve"/>
        </is>
      </c>
      <c r="J83" t="inlineStr">
        <is>
          <t xml:space="preserve">Расчётный сценарий 4700134228: Исходная модель, Детальная модель!F54</t>
        </is>
      </c>
      <c r="K83" s="2">
        <v>0</v>
      </c>
      <c r="L83" t="inlineStr">
        <is>
          <t xml:space="preserve">true</t>
        </is>
      </c>
      <c r="M83" t="inlineStr">
        <is>
          <t xml:space="preserve">true</t>
        </is>
      </c>
      <c r="N83" t="inlineStr">
        <is>
          <t xml:space="preserve">true</t>
        </is>
      </c>
    </row>
    <row r="84">
      <c r="A84" t="inlineStr">
        <is>
          <t xml:space="preserve">4700134228</t>
        </is>
      </c>
      <c r="B84" t="inlineStr">
        <is>
          <t xml:space="preserve">Прогноз 2025 · источники требуют обновления</t>
        </is>
      </c>
      <c r="C84" t="inlineStr">
        <is>
          <t xml:space="preserve">USD</t>
        </is>
      </c>
      <c r="D84" s="2">
        <v>80</v>
      </c>
      <c r="E84" t="inlineStr">
        <is>
          <t xml:space="preserve">Проектные материалы</t>
        </is>
      </c>
      <c r="F84" t="inlineStr">
        <is>
          <t xml:space="preserve">Прямые</t>
        </is>
      </c>
      <c r="G84" s="2">
        <v>10</v>
      </c>
      <c r="H84" t="inlineStr">
        <is>
          <t xml:space="preserve">materials</t>
        </is>
      </c>
      <c r="I84" t="inlineStr">
        <is>
          <t xml:space="preserve"/>
        </is>
      </c>
      <c r="J84" t="inlineStr">
        <is>
          <t xml:space="preserve">Расчётный сценарий 4700134228: Исходная модель, Детальная модель!F55 · F55=10%; проверить состав базы МТР</t>
        </is>
      </c>
      <c r="K84" s="2">
        <v>0</v>
      </c>
      <c r="L84" t="inlineStr">
        <is>
          <t xml:space="preserve">true</t>
        </is>
      </c>
      <c r="M84" t="inlineStr">
        <is>
          <t xml:space="preserve">true</t>
        </is>
      </c>
      <c r="N84" t="inlineStr">
        <is>
          <t xml:space="preserve">true</t>
        </is>
      </c>
    </row>
    <row r="85">
      <c r="A85" t="inlineStr">
        <is>
          <t xml:space="preserve">4700134228</t>
        </is>
      </c>
      <c r="B85" t="inlineStr">
        <is>
          <t xml:space="preserve">Прогноз 2025 · источники требуют обновления</t>
        </is>
      </c>
      <c r="C85" t="inlineStr">
        <is>
          <t xml:space="preserve">USD</t>
        </is>
      </c>
      <c r="D85" s="2">
        <v>80</v>
      </c>
      <c r="E85" t="inlineStr">
        <is>
          <t xml:space="preserve">Расходные материалы</t>
        </is>
      </c>
      <c r="F85" t="inlineStr">
        <is>
          <t xml:space="preserve">Прямые</t>
        </is>
      </c>
      <c r="G85" s="2">
        <v>10</v>
      </c>
      <c r="H85" t="inlineStr">
        <is>
          <t xml:space="preserve">percentPayroll</t>
        </is>
      </c>
      <c r="I85" t="inlineStr">
        <is>
          <t xml:space="preserve"/>
        </is>
      </c>
      <c r="J85" t="inlineStr">
        <is>
          <t xml:space="preserve">Расчётный сценарий 4700134228: Исходная модель, Детальная модель!F56</t>
        </is>
      </c>
      <c r="K85" s="2">
        <v>0</v>
      </c>
      <c r="L85" t="inlineStr">
        <is>
          <t xml:space="preserve">true</t>
        </is>
      </c>
      <c r="M85" t="inlineStr">
        <is>
          <t xml:space="preserve">true</t>
        </is>
      </c>
      <c r="N85" t="inlineStr">
        <is>
          <t xml:space="preserve">true</t>
        </is>
      </c>
    </row>
    <row r="86">
      <c r="A86" t="inlineStr">
        <is>
          <t xml:space="preserve">4700134228</t>
        </is>
      </c>
      <c r="B86" t="inlineStr">
        <is>
          <t xml:space="preserve">Прогноз 2025 · источники требуют обновления</t>
        </is>
      </c>
      <c r="C86" t="inlineStr">
        <is>
          <t xml:space="preserve">USD</t>
        </is>
      </c>
      <c r="D86" s="2">
        <v>80</v>
      </c>
      <c r="E86" t="inlineStr">
        <is>
          <t xml:space="preserve">НРК</t>
        </is>
      </c>
      <c r="F86" t="inlineStr">
        <is>
          <t xml:space="preserve">Прямые</t>
        </is>
      </c>
      <c r="G86" s="2">
        <v>100</v>
      </c>
      <c r="H86" t="inlineStr">
        <is>
          <t xml:space="preserve">unit</t>
        </is>
      </c>
      <c r="I86" t="inlineStr">
        <is>
          <t xml:space="preserve"/>
        </is>
      </c>
      <c r="J86" t="inlineStr">
        <is>
          <t xml:space="preserve">Расчётный сценарий 4700134228: Исходная модель, Детальная модель!F57</t>
        </is>
      </c>
      <c r="K86" s="2">
        <v>0</v>
      </c>
      <c r="L86" t="inlineStr">
        <is>
          <t xml:space="preserve">true</t>
        </is>
      </c>
      <c r="M86" t="inlineStr">
        <is>
          <t xml:space="preserve">true</t>
        </is>
      </c>
      <c r="N86" t="inlineStr">
        <is>
          <t xml:space="preserve">true</t>
        </is>
      </c>
    </row>
    <row r="87">
      <c r="A87" t="inlineStr">
        <is>
          <t xml:space="preserve">4700134228</t>
        </is>
      </c>
      <c r="B87" t="inlineStr">
        <is>
          <t xml:space="preserve">Прогноз 2025 · источники требуют обновления</t>
        </is>
      </c>
      <c r="C87" t="inlineStr">
        <is>
          <t xml:space="preserve">USD</t>
        </is>
      </c>
      <c r="D87" s="2">
        <v>80</v>
      </c>
      <c r="E87" t="inlineStr">
        <is>
          <t xml:space="preserve">Прочие прямые</t>
        </is>
      </c>
      <c r="F87" t="inlineStr">
        <is>
          <t xml:space="preserve">Прямые</t>
        </is>
      </c>
      <c r="G87" s="2">
        <v>0</v>
      </c>
      <c r="H87" t="inlineStr">
        <is>
          <t xml:space="preserve">manual</t>
        </is>
      </c>
      <c r="I87" t="inlineStr">
        <is>
          <t xml:space="preserve"/>
        </is>
      </c>
      <c r="J87" t="inlineStr">
        <is>
          <t xml:space="preserve">Расчётный сценарий 4700134228: Исходная модель, Детальная модель!F58 · Ставка отсутствует; факт по первичке</t>
        </is>
      </c>
      <c r="K87" s="2">
        <v>0</v>
      </c>
      <c r="L87" t="inlineStr">
        <is>
          <t xml:space="preserve">true</t>
        </is>
      </c>
      <c r="M87" t="inlineStr">
        <is>
          <t xml:space="preserve">true</t>
        </is>
      </c>
      <c r="N87" t="inlineStr">
        <is>
          <t xml:space="preserve">true</t>
        </is>
      </c>
    </row>
    <row r="88">
      <c r="A88" t="inlineStr">
        <is>
          <t xml:space="preserve">4700134228</t>
        </is>
      </c>
      <c r="B88" t="inlineStr">
        <is>
          <t xml:space="preserve">Прогноз 2025 · источники требуют обновления</t>
        </is>
      </c>
      <c r="C88" t="inlineStr">
        <is>
          <t xml:space="preserve">USD</t>
        </is>
      </c>
      <c r="D88" s="2">
        <v>80</v>
      </c>
      <c r="E88" t="inlineStr">
        <is>
          <t xml:space="preserve">Заработная плата</t>
        </is>
      </c>
      <c r="F88" t="inlineStr">
        <is>
          <t xml:space="preserve">Косвенные</t>
        </is>
      </c>
      <c r="G88" s="2">
        <v>5437.5</v>
      </c>
      <c r="H88" t="inlineStr">
        <is>
          <t xml:space="preserve">monthly</t>
        </is>
      </c>
      <c r="I88" t="inlineStr">
        <is>
          <t xml:space="preserve"/>
        </is>
      </c>
      <c r="J88" t="inlineStr">
        <is>
          <t xml:space="preserve">Расчётный сценарий 4700134228: Исходная модель, Детальная модель!E31 · ВКС; прочие категории E32:E35 требуют отдельных драйверов</t>
        </is>
      </c>
      <c r="K88" s="2">
        <v>0</v>
      </c>
      <c r="L88" t="inlineStr">
        <is>
          <t xml:space="preserve">true</t>
        </is>
      </c>
      <c r="M88" t="inlineStr">
        <is>
          <t xml:space="preserve">true</t>
        </is>
      </c>
      <c r="N88" t="inlineStr">
        <is>
          <t xml:space="preserve">false</t>
        </is>
      </c>
    </row>
    <row r="89">
      <c r="A89" t="inlineStr">
        <is>
          <t xml:space="preserve">4700134228</t>
        </is>
      </c>
      <c r="B89" t="inlineStr">
        <is>
          <t xml:space="preserve">Прогноз 2025 · источники требуют обновления</t>
        </is>
      </c>
      <c r="C89" t="inlineStr">
        <is>
          <t xml:space="preserve">USD</t>
        </is>
      </c>
      <c r="D89" s="2">
        <v>80</v>
      </c>
      <c r="E89" t="inlineStr">
        <is>
          <t xml:space="preserve">НДФЛ</t>
        </is>
      </c>
      <c r="F89" t="inlineStr">
        <is>
          <t xml:space="preserve">Косвенные</t>
        </is>
      </c>
      <c r="G89" s="2">
        <v>13</v>
      </c>
      <c r="H89" t="inlineStr">
        <is>
          <t xml:space="preserve">rate</t>
        </is>
      </c>
      <c r="I89" t="inlineStr">
        <is>
          <t xml:space="preserve"/>
        </is>
      </c>
      <c r="J89" t="inlineStr">
        <is>
          <t xml:space="preserve">Расчётный сценарий 4700134228: Исходная модель, строка 61 · Расчётное допущение приложения; проверьте формулу НДФЛ</t>
        </is>
      </c>
      <c r="K89" s="2">
        <v>0</v>
      </c>
      <c r="L89" t="inlineStr">
        <is>
          <t xml:space="preserve">true</t>
        </is>
      </c>
      <c r="M89" t="inlineStr">
        <is>
          <t xml:space="preserve">true</t>
        </is>
      </c>
      <c r="N89" t="inlineStr">
        <is>
          <t xml:space="preserve">false</t>
        </is>
      </c>
    </row>
    <row r="90">
      <c r="A90" t="inlineStr">
        <is>
          <t xml:space="preserve">4700134228</t>
        </is>
      </c>
      <c r="B90" t="inlineStr">
        <is>
          <t xml:space="preserve">Прогноз 2025 · источники требуют обновления</t>
        </is>
      </c>
      <c r="C90" t="inlineStr">
        <is>
          <t xml:space="preserve">USD</t>
        </is>
      </c>
      <c r="D90" s="2">
        <v>80</v>
      </c>
      <c r="E90" t="inlineStr">
        <is>
          <t xml:space="preserve">Страховые взносы</t>
        </is>
      </c>
      <c r="F90" t="inlineStr">
        <is>
          <t xml:space="preserve">Косвенные</t>
        </is>
      </c>
      <c r="G90" s="2">
        <v>30.9</v>
      </c>
      <c r="H90" t="inlineStr">
        <is>
          <t xml:space="preserve">rate</t>
        </is>
      </c>
      <c r="I90" t="inlineStr">
        <is>
          <t xml:space="preserve"/>
        </is>
      </c>
      <c r="J90" t="inlineStr">
        <is>
          <t xml:space="preserve">Расчётный сценарий 4700134228: Исходная модель, Детальная модель!F32:F35 · Для ВКС F31 = 0,9%; нужен раздельный персонал</t>
        </is>
      </c>
      <c r="K90" s="2">
        <v>0</v>
      </c>
      <c r="L90" t="inlineStr">
        <is>
          <t xml:space="preserve">true</t>
        </is>
      </c>
      <c r="M90" t="inlineStr">
        <is>
          <t xml:space="preserve">true</t>
        </is>
      </c>
      <c r="N90" t="inlineStr">
        <is>
          <t xml:space="preserve">false</t>
        </is>
      </c>
    </row>
    <row r="91">
      <c r="A91" t="inlineStr">
        <is>
          <t xml:space="preserve">4700134228</t>
        </is>
      </c>
      <c r="B91" t="inlineStr">
        <is>
          <t xml:space="preserve">Прогноз 2025 · источники требуют обновления</t>
        </is>
      </c>
      <c r="C91" t="inlineStr">
        <is>
          <t xml:space="preserve">USD</t>
        </is>
      </c>
      <c r="D91" s="2">
        <v>80</v>
      </c>
      <c r="E91" t="inlineStr">
        <is>
          <t xml:space="preserve">Резерв на отпуска</t>
        </is>
      </c>
      <c r="F91" t="inlineStr">
        <is>
          <t xml:space="preserve">Косвенные</t>
        </is>
      </c>
      <c r="G91" s="2">
        <v>8</v>
      </c>
      <c r="H91" t="inlineStr">
        <is>
          <t xml:space="preserve">rate</t>
        </is>
      </c>
      <c r="I91" t="inlineStr">
        <is>
          <t xml:space="preserve"/>
        </is>
      </c>
      <c r="J91" t="inlineStr">
        <is>
          <t xml:space="preserve">Решение пользователя: 8% годового ФОТ начисляются ежемесячно; ставка процента не удваивается.</t>
        </is>
      </c>
      <c r="K91" s="2">
        <v>0</v>
      </c>
      <c r="L91" t="inlineStr">
        <is>
          <t xml:space="preserve">true</t>
        </is>
      </c>
      <c r="M91" t="inlineStr">
        <is>
          <t xml:space="preserve">false</t>
        </is>
      </c>
      <c r="N91" t="inlineStr">
        <is>
          <t xml:space="preserve">false</t>
        </is>
      </c>
    </row>
    <row r="92">
      <c r="A92" t="inlineStr">
        <is>
          <t xml:space="preserve">4700134228</t>
        </is>
      </c>
      <c r="B92" t="inlineStr">
        <is>
          <t xml:space="preserve">Прогноз 2025 · источники требуют обновления</t>
        </is>
      </c>
      <c r="C92" t="inlineStr">
        <is>
          <t xml:space="preserve">USD</t>
        </is>
      </c>
      <c r="D92" s="2">
        <v>80</v>
      </c>
      <c r="E92" t="inlineStr">
        <is>
          <t xml:space="preserve">Питание</t>
        </is>
      </c>
      <c r="F92" t="inlineStr">
        <is>
          <t xml:space="preserve">Косвенные</t>
        </is>
      </c>
      <c r="G92" s="2">
        <v>16.25</v>
      </c>
      <c r="H92" t="inlineStr">
        <is>
          <t xml:space="preserve">day</t>
        </is>
      </c>
      <c r="I92" t="inlineStr">
        <is>
          <t xml:space="preserve"/>
        </is>
      </c>
      <c r="J92" t="inlineStr">
        <is>
          <t xml:space="preserve">Расчётный сценарий 4700134228: Исходная модель, Детальная модель!F64</t>
        </is>
      </c>
      <c r="K92" s="2">
        <v>0</v>
      </c>
      <c r="L92" t="inlineStr">
        <is>
          <t xml:space="preserve">true</t>
        </is>
      </c>
      <c r="M92" t="inlineStr">
        <is>
          <t xml:space="preserve">true</t>
        </is>
      </c>
      <c r="N92" t="inlineStr">
        <is>
          <t xml:space="preserve">true</t>
        </is>
      </c>
    </row>
    <row r="93">
      <c r="A93" t="inlineStr">
        <is>
          <t xml:space="preserve">4700134228</t>
        </is>
      </c>
      <c r="B93" t="inlineStr">
        <is>
          <t xml:space="preserve">Прогноз 2025 · источники требуют обновления</t>
        </is>
      </c>
      <c r="C93" t="inlineStr">
        <is>
          <t xml:space="preserve">USD</t>
        </is>
      </c>
      <c r="D93" s="2">
        <v>80</v>
      </c>
      <c r="E93" t="inlineStr">
        <is>
          <t xml:space="preserve">Проживание</t>
        </is>
      </c>
      <c r="F93" t="inlineStr">
        <is>
          <t xml:space="preserve">Косвенные</t>
        </is>
      </c>
      <c r="G93" s="2">
        <v>12.5</v>
      </c>
      <c r="H93" t="inlineStr">
        <is>
          <t xml:space="preserve">day</t>
        </is>
      </c>
      <c r="I93" t="inlineStr">
        <is>
          <t xml:space="preserve"/>
        </is>
      </c>
      <c r="J93" t="inlineStr">
        <is>
          <t xml:space="preserve">Расчётный сценарий 4700134228: Исходная модель, Детальная модель!F65</t>
        </is>
      </c>
      <c r="K93" s="2">
        <v>0</v>
      </c>
      <c r="L93" t="inlineStr">
        <is>
          <t xml:space="preserve">true</t>
        </is>
      </c>
      <c r="M93" t="inlineStr">
        <is>
          <t xml:space="preserve">true</t>
        </is>
      </c>
      <c r="N93" t="inlineStr">
        <is>
          <t xml:space="preserve">true</t>
        </is>
      </c>
    </row>
    <row r="94">
      <c r="A94" t="inlineStr">
        <is>
          <t xml:space="preserve">4700134228</t>
        </is>
      </c>
      <c r="B94" t="inlineStr">
        <is>
          <t xml:space="preserve">Прогноз 2025 · источники требуют обновления</t>
        </is>
      </c>
      <c r="C94" t="inlineStr">
        <is>
          <t xml:space="preserve">USD</t>
        </is>
      </c>
      <c r="D94" s="2">
        <v>80</v>
      </c>
      <c r="E94" t="inlineStr">
        <is>
          <t xml:space="preserve">Аренда автобусов</t>
        </is>
      </c>
      <c r="F94" t="inlineStr">
        <is>
          <t xml:space="preserve">Косвенные</t>
        </is>
      </c>
      <c r="G94" s="2">
        <v>15983.60655737705</v>
      </c>
      <c r="H94" t="inlineStr">
        <is>
          <t xml:space="preserve">unit</t>
        </is>
      </c>
      <c r="I94" t="inlineStr">
        <is>
          <t xml:space="preserve"/>
        </is>
      </c>
      <c r="J94" t="inlineStr">
        <is>
          <t xml:space="preserve">Расчётный сценарий 4700134228: Исходная модель, Детальная модель!F66</t>
        </is>
      </c>
      <c r="K94" s="2">
        <v>0</v>
      </c>
      <c r="L94" t="inlineStr">
        <is>
          <t xml:space="preserve">true</t>
        </is>
      </c>
      <c r="M94" t="inlineStr">
        <is>
          <t xml:space="preserve">true</t>
        </is>
      </c>
      <c r="N94" t="inlineStr">
        <is>
          <t xml:space="preserve">true</t>
        </is>
      </c>
    </row>
    <row r="95">
      <c r="A95" t="inlineStr">
        <is>
          <t xml:space="preserve">4700134228</t>
        </is>
      </c>
      <c r="B95" t="inlineStr">
        <is>
          <t xml:space="preserve">Прогноз 2025 · источники требуют обновления</t>
        </is>
      </c>
      <c r="C95" t="inlineStr">
        <is>
          <t xml:space="preserve">USD</t>
        </is>
      </c>
      <c r="D95" s="2">
        <v>80</v>
      </c>
      <c r="E95" t="inlineStr">
        <is>
          <t xml:space="preserve">Аренда автомобиля</t>
        </is>
      </c>
      <c r="F95" t="inlineStr">
        <is>
          <t xml:space="preserve">Косвенные</t>
        </is>
      </c>
      <c r="G95" s="2">
        <v>7991.803278688525</v>
      </c>
      <c r="H95" t="inlineStr">
        <is>
          <t xml:space="preserve">unit</t>
        </is>
      </c>
      <c r="I95" t="inlineStr">
        <is>
          <t xml:space="preserve"/>
        </is>
      </c>
      <c r="J95" t="inlineStr">
        <is>
          <t xml:space="preserve">Расчётный сценарий 4700134228: Исходная модель, Детальная модель!F67</t>
        </is>
      </c>
      <c r="K95" s="2">
        <v>0</v>
      </c>
      <c r="L95" t="inlineStr">
        <is>
          <t xml:space="preserve">true</t>
        </is>
      </c>
      <c r="M95" t="inlineStr">
        <is>
          <t xml:space="preserve">true</t>
        </is>
      </c>
      <c r="N95" t="inlineStr">
        <is>
          <t xml:space="preserve">true</t>
        </is>
      </c>
    </row>
    <row r="96">
      <c r="A96" t="inlineStr">
        <is>
          <t xml:space="preserve">4700134228</t>
        </is>
      </c>
      <c r="B96" t="inlineStr">
        <is>
          <t xml:space="preserve">Прогноз 2025 · источники требуют обновления</t>
        </is>
      </c>
      <c r="C96" t="inlineStr">
        <is>
          <t xml:space="preserve">USD</t>
        </is>
      </c>
      <c r="D96" s="2">
        <v>80</v>
      </c>
      <c r="E96" t="inlineStr">
        <is>
          <t xml:space="preserve">Аренда опалубки</t>
        </is>
      </c>
      <c r="F96" t="inlineStr">
        <is>
          <t xml:space="preserve">Косвенные</t>
        </is>
      </c>
      <c r="G96" s="2">
        <v>0</v>
      </c>
      <c r="H96" t="inlineStr">
        <is>
          <t xml:space="preserve">manual</t>
        </is>
      </c>
      <c r="I96" t="inlineStr">
        <is>
          <t xml:space="preserve"/>
        </is>
      </c>
      <c r="J96" t="inlineStr">
        <is>
          <t xml:space="preserve">Расчётный сценарий 4700134228: Исходная модель, строка 53 · Нет отдельной ставки; факт по первичке</t>
        </is>
      </c>
      <c r="K96" s="2">
        <v>0</v>
      </c>
      <c r="L96" t="inlineStr">
        <is>
          <t xml:space="preserve">true</t>
        </is>
      </c>
      <c r="M96" t="inlineStr">
        <is>
          <t xml:space="preserve">true</t>
        </is>
      </c>
      <c r="N96" t="inlineStr">
        <is>
          <t xml:space="preserve">true</t>
        </is>
      </c>
    </row>
    <row r="97">
      <c r="A97" t="inlineStr">
        <is>
          <t xml:space="preserve">4700134228</t>
        </is>
      </c>
      <c r="B97" t="inlineStr">
        <is>
          <t xml:space="preserve">Прогноз 2025 · источники требуют обновления</t>
        </is>
      </c>
      <c r="C97" t="inlineStr">
        <is>
          <t xml:space="preserve">USD</t>
        </is>
      </c>
      <c r="D97" s="2">
        <v>80</v>
      </c>
      <c r="E97" t="inlineStr">
        <is>
          <t xml:space="preserve">СИЗы</t>
        </is>
      </c>
      <c r="F97" t="inlineStr">
        <is>
          <t xml:space="preserve">Косвенные</t>
        </is>
      </c>
      <c r="G97" s="2">
        <v>750</v>
      </c>
      <c r="H97" t="inlineStr">
        <is>
          <t xml:space="preserve">annualPerPerson</t>
        </is>
      </c>
      <c r="I97" t="inlineStr">
        <is>
          <t xml:space="preserve"/>
        </is>
      </c>
      <c r="J97" t="inlineStr">
        <is>
          <t xml:space="preserve">Расчётный сценарий 4700134228: Исходная модель, Детальная модель!F68</t>
        </is>
      </c>
      <c r="K97" s="2">
        <v>0</v>
      </c>
      <c r="L97" t="inlineStr">
        <is>
          <t xml:space="preserve">true</t>
        </is>
      </c>
      <c r="M97" t="inlineStr">
        <is>
          <t xml:space="preserve">true</t>
        </is>
      </c>
      <c r="N97" t="inlineStr">
        <is>
          <t xml:space="preserve">true</t>
        </is>
      </c>
    </row>
    <row r="98">
      <c r="A98" t="inlineStr">
        <is>
          <t xml:space="preserve">4700134228</t>
        </is>
      </c>
      <c r="B98" t="inlineStr">
        <is>
          <t xml:space="preserve">Прогноз 2025 · источники требуют обновления</t>
        </is>
      </c>
      <c r="C98" t="inlineStr">
        <is>
          <t xml:space="preserve">USD</t>
        </is>
      </c>
      <c r="D98" s="2">
        <v>80</v>
      </c>
      <c r="E98" t="inlineStr">
        <is>
          <t xml:space="preserve">Приобретение билетов</t>
        </is>
      </c>
      <c r="F98" t="inlineStr">
        <is>
          <t xml:space="preserve">Косвенные</t>
        </is>
      </c>
      <c r="G98" s="2">
        <v>1000</v>
      </c>
      <c r="H98" t="inlineStr">
        <is>
          <t xml:space="preserve">rotation</t>
        </is>
      </c>
      <c r="I98" t="inlineStr">
        <is>
          <t xml:space="preserve"/>
        </is>
      </c>
      <c r="J98" t="inlineStr">
        <is>
          <t xml:space="preserve">Расчётный сценарий 4700134228: Исходная модель, Детальная модель!F69</t>
        </is>
      </c>
      <c r="K98" s="2">
        <v>0</v>
      </c>
      <c r="L98" t="inlineStr">
        <is>
          <t xml:space="preserve">true</t>
        </is>
      </c>
      <c r="M98" t="inlineStr">
        <is>
          <t xml:space="preserve">true</t>
        </is>
      </c>
      <c r="N98" t="inlineStr">
        <is>
          <t xml:space="preserve">true</t>
        </is>
      </c>
    </row>
    <row r="99">
      <c r="A99" t="inlineStr">
        <is>
          <t xml:space="preserve">4700134228</t>
        </is>
      </c>
      <c r="B99" t="inlineStr">
        <is>
          <t xml:space="preserve">Прогноз 2025 · источники требуют обновления</t>
        </is>
      </c>
      <c r="C99" t="inlineStr">
        <is>
          <t xml:space="preserve">USD</t>
        </is>
      </c>
      <c r="D99" s="2">
        <v>80</v>
      </c>
      <c r="E99" t="inlineStr">
        <is>
          <t xml:space="preserve">Разрешение на работу</t>
        </is>
      </c>
      <c r="F99" t="inlineStr">
        <is>
          <t xml:space="preserve">Косвенные</t>
        </is>
      </c>
      <c r="G99" s="2">
        <v>200</v>
      </c>
      <c r="H99" t="inlineStr">
        <is>
          <t xml:space="preserve">perPerson</t>
        </is>
      </c>
      <c r="I99" t="inlineStr">
        <is>
          <t xml:space="preserve"/>
        </is>
      </c>
      <c r="J99" t="inlineStr">
        <is>
          <t xml:space="preserve">Расчётный сценарий 4700134228: Исходная модель, Детальная модель!F70</t>
        </is>
      </c>
      <c r="K99" s="2">
        <v>0</v>
      </c>
      <c r="L99" t="inlineStr">
        <is>
          <t xml:space="preserve">true</t>
        </is>
      </c>
      <c r="M99" t="inlineStr">
        <is>
          <t xml:space="preserve">true</t>
        </is>
      </c>
      <c r="N99" t="inlineStr">
        <is>
          <t xml:space="preserve">true</t>
        </is>
      </c>
    </row>
    <row r="100">
      <c r="A100" t="inlineStr">
        <is>
          <t xml:space="preserve">4700134228</t>
        </is>
      </c>
      <c r="B100" t="inlineStr">
        <is>
          <t xml:space="preserve">Прогноз 2025 · источники требуют обновления</t>
        </is>
      </c>
      <c r="C100" t="inlineStr">
        <is>
          <t xml:space="preserve">USD</t>
        </is>
      </c>
      <c r="D100" s="2">
        <v>80</v>
      </c>
      <c r="E100" t="inlineStr">
        <is>
          <t xml:space="preserve">Медицинские услуги</t>
        </is>
      </c>
      <c r="F100" t="inlineStr">
        <is>
          <t xml:space="preserve">Косвенные</t>
        </is>
      </c>
      <c r="G100" s="2">
        <v>75</v>
      </c>
      <c r="H100" t="inlineStr">
        <is>
          <t xml:space="preserve">perPerson</t>
        </is>
      </c>
      <c r="I100" t="inlineStr">
        <is>
          <t xml:space="preserve"/>
        </is>
      </c>
      <c r="J100" t="inlineStr">
        <is>
          <t xml:space="preserve">Расчётный сценарий 4700134228: Исходная модель, Детальная модель!F71</t>
        </is>
      </c>
      <c r="K100" s="2">
        <v>0</v>
      </c>
      <c r="L100" t="inlineStr">
        <is>
          <t xml:space="preserve">true</t>
        </is>
      </c>
      <c r="M100" t="inlineStr">
        <is>
          <t xml:space="preserve">true</t>
        </is>
      </c>
      <c r="N100" t="inlineStr">
        <is>
          <t xml:space="preserve">true</t>
        </is>
      </c>
    </row>
    <row r="101">
      <c r="A101" t="inlineStr">
        <is>
          <t xml:space="preserve">4700134228</t>
        </is>
      </c>
      <c r="B101" t="inlineStr">
        <is>
          <t xml:space="preserve">Прогноз 2025 · источники требуют обновления</t>
        </is>
      </c>
      <c r="C101" t="inlineStr">
        <is>
          <t xml:space="preserve">USD</t>
        </is>
      </c>
      <c r="D101" s="2">
        <v>80</v>
      </c>
      <c r="E101" t="inlineStr">
        <is>
          <t xml:space="preserve">ВЗиС для ОР</t>
        </is>
      </c>
      <c r="F101" t="inlineStr">
        <is>
          <t xml:space="preserve">Косвенные</t>
        </is>
      </c>
      <c r="G101" s="2">
        <v>41.66666666666667</v>
      </c>
      <c r="H101" t="inlineStr">
        <is>
          <t xml:space="preserve">annualPerPerson</t>
        </is>
      </c>
      <c r="I101" t="inlineStr">
        <is>
          <t xml:space="preserve"/>
        </is>
      </c>
      <c r="J101" t="inlineStr">
        <is>
          <t xml:space="preserve">Расчётный сценарий 4700134228: Исходная модель, Детальная модель!F72</t>
        </is>
      </c>
      <c r="K101" s="2">
        <v>0</v>
      </c>
      <c r="L101" t="inlineStr">
        <is>
          <t xml:space="preserve">true</t>
        </is>
      </c>
      <c r="M101" t="inlineStr">
        <is>
          <t xml:space="preserve">true</t>
        </is>
      </c>
      <c r="N101" t="inlineStr">
        <is>
          <t xml:space="preserve">true</t>
        </is>
      </c>
    </row>
    <row r="102">
      <c r="A102" t="inlineStr">
        <is>
          <t xml:space="preserve">4700134228</t>
        </is>
      </c>
      <c r="B102" t="inlineStr">
        <is>
          <t xml:space="preserve">Прогноз 2025 · источники требуют обновления</t>
        </is>
      </c>
      <c r="C102" t="inlineStr">
        <is>
          <t xml:space="preserve">USD</t>
        </is>
      </c>
      <c r="D102" s="2">
        <v>80</v>
      </c>
      <c r="E102" t="inlineStr">
        <is>
          <t xml:space="preserve">Аренда офиса</t>
        </is>
      </c>
      <c r="F102" t="inlineStr">
        <is>
          <t xml:space="preserve">Косвенные</t>
        </is>
      </c>
      <c r="G102" s="2">
        <v>7500</v>
      </c>
      <c r="H102" t="inlineStr">
        <is>
          <t xml:space="preserve">monthly</t>
        </is>
      </c>
      <c r="I102" t="inlineStr">
        <is>
          <t xml:space="preserve"/>
        </is>
      </c>
      <c r="J102" t="inlineStr">
        <is>
          <t xml:space="preserve">Расчётный сценарий 4700134228: Исходная модель, Детальная модель!F73</t>
        </is>
      </c>
      <c r="K102" s="2">
        <v>0</v>
      </c>
      <c r="L102" t="inlineStr">
        <is>
          <t xml:space="preserve">true</t>
        </is>
      </c>
      <c r="M102" t="inlineStr">
        <is>
          <t xml:space="preserve">true</t>
        </is>
      </c>
      <c r="N102" t="inlineStr">
        <is>
          <t xml:space="preserve">true</t>
        </is>
      </c>
    </row>
    <row r="103">
      <c r="A103" t="inlineStr">
        <is>
          <t xml:space="preserve">4700134228</t>
        </is>
      </c>
      <c r="B103" t="inlineStr">
        <is>
          <t xml:space="preserve">Прогноз 2025 · источники требуют обновления</t>
        </is>
      </c>
      <c r="C103" t="inlineStr">
        <is>
          <t xml:space="preserve">USD</t>
        </is>
      </c>
      <c r="D103" s="2">
        <v>80</v>
      </c>
      <c r="E103" t="inlineStr">
        <is>
          <t xml:space="preserve">Аренда склада</t>
        </is>
      </c>
      <c r="F103" t="inlineStr">
        <is>
          <t xml:space="preserve">Косвенные</t>
        </is>
      </c>
      <c r="G103" s="2">
        <v>20000</v>
      </c>
      <c r="H103" t="inlineStr">
        <is>
          <t xml:space="preserve">monthly</t>
        </is>
      </c>
      <c r="I103" t="inlineStr">
        <is>
          <t xml:space="preserve"/>
        </is>
      </c>
      <c r="J103" t="inlineStr">
        <is>
          <t xml:space="preserve">Расчётный сценарий 4700134228: Исходная модель, Детальная модель!F74</t>
        </is>
      </c>
      <c r="K103" s="2">
        <v>0</v>
      </c>
      <c r="L103" t="inlineStr">
        <is>
          <t xml:space="preserve">true</t>
        </is>
      </c>
      <c r="M103" t="inlineStr">
        <is>
          <t xml:space="preserve">true</t>
        </is>
      </c>
      <c r="N103" t="inlineStr">
        <is>
          <t xml:space="preserve">true</t>
        </is>
      </c>
    </row>
    <row r="104">
      <c r="A104" t="inlineStr">
        <is>
          <t xml:space="preserve">4700134228</t>
        </is>
      </c>
      <c r="B104" t="inlineStr">
        <is>
          <t xml:space="preserve">Прогноз 2025 · источники требуют обновления</t>
        </is>
      </c>
      <c r="C104" t="inlineStr">
        <is>
          <t xml:space="preserve">USD</t>
        </is>
      </c>
      <c r="D104" s="2">
        <v>80</v>
      </c>
      <c r="E104" t="inlineStr">
        <is>
          <t xml:space="preserve">Интернет</t>
        </is>
      </c>
      <c r="F104" t="inlineStr">
        <is>
          <t xml:space="preserve">Косвенные</t>
        </is>
      </c>
      <c r="G104" s="2">
        <v>0</v>
      </c>
      <c r="H104" t="inlineStr">
        <is>
          <t xml:space="preserve">monthly</t>
        </is>
      </c>
      <c r="I104" t="inlineStr">
        <is>
          <t xml:space="preserve"/>
        </is>
      </c>
      <c r="J104" t="inlineStr">
        <is>
          <t xml:space="preserve">Расчётный сценарий 4700134228: Исходная модель, строка 74 · Нет ставки в исходной модели; первичка</t>
        </is>
      </c>
      <c r="K104" s="2">
        <v>0</v>
      </c>
      <c r="L104" t="inlineStr">
        <is>
          <t xml:space="preserve">true</t>
        </is>
      </c>
      <c r="M104" t="inlineStr">
        <is>
          <t xml:space="preserve">true</t>
        </is>
      </c>
      <c r="N104" t="inlineStr">
        <is>
          <t xml:space="preserve">true</t>
        </is>
      </c>
    </row>
    <row r="105">
      <c r="A105" t="inlineStr">
        <is>
          <t xml:space="preserve">4700134228</t>
        </is>
      </c>
      <c r="B105" t="inlineStr">
        <is>
          <t xml:space="preserve">Прогноз 2025 · источники требуют обновления</t>
        </is>
      </c>
      <c r="C105" t="inlineStr">
        <is>
          <t xml:space="preserve">USD</t>
        </is>
      </c>
      <c r="D105" s="2">
        <v>80</v>
      </c>
      <c r="E105" t="inlineStr">
        <is>
          <t xml:space="preserve">Обращение с ТБО и ЖБО</t>
        </is>
      </c>
      <c r="F105" t="inlineStr">
        <is>
          <t xml:space="preserve">Косвенные</t>
        </is>
      </c>
      <c r="G105" s="2">
        <v>0</v>
      </c>
      <c r="H105" t="inlineStr">
        <is>
          <t xml:space="preserve">monthly</t>
        </is>
      </c>
      <c r="I105" t="inlineStr">
        <is>
          <t xml:space="preserve"/>
        </is>
      </c>
      <c r="J105" t="inlineStr">
        <is>
          <t xml:space="preserve">Расчётный сценарий 4700134228: Исходная модель, строка 74 · Нет ставки в исходной модели; первичка</t>
        </is>
      </c>
      <c r="K105" s="2">
        <v>0</v>
      </c>
      <c r="L105" t="inlineStr">
        <is>
          <t xml:space="preserve">true</t>
        </is>
      </c>
      <c r="M105" t="inlineStr">
        <is>
          <t xml:space="preserve">true</t>
        </is>
      </c>
      <c r="N105" t="inlineStr">
        <is>
          <t xml:space="preserve">true</t>
        </is>
      </c>
    </row>
    <row r="106">
      <c r="A106" t="inlineStr">
        <is>
          <t xml:space="preserve">4700134228</t>
        </is>
      </c>
      <c r="B106" t="inlineStr">
        <is>
          <t xml:space="preserve">Прогноз 2025 · источники требуют обновления</t>
        </is>
      </c>
      <c r="C106" t="inlineStr">
        <is>
          <t xml:space="preserve">USD</t>
        </is>
      </c>
      <c r="D106" s="2">
        <v>80</v>
      </c>
      <c r="E106" t="inlineStr">
        <is>
          <t xml:space="preserve">Охрана труда</t>
        </is>
      </c>
      <c r="F106" t="inlineStr">
        <is>
          <t xml:space="preserve">Косвенные</t>
        </is>
      </c>
      <c r="G106" s="2">
        <v>1</v>
      </c>
      <c r="H106" t="inlineStr">
        <is>
          <t xml:space="preserve">percentPayroll</t>
        </is>
      </c>
      <c r="I106" t="inlineStr">
        <is>
          <t xml:space="preserve"/>
        </is>
      </c>
      <c r="J106" t="inlineStr">
        <is>
          <t xml:space="preserve">Расчётный сценарий 4700134228: Исходная модель, Детальная модель!F75</t>
        </is>
      </c>
      <c r="K106" s="2">
        <v>0</v>
      </c>
      <c r="L106" t="inlineStr">
        <is>
          <t xml:space="preserve">true</t>
        </is>
      </c>
      <c r="M106" t="inlineStr">
        <is>
          <t xml:space="preserve">true</t>
        </is>
      </c>
      <c r="N106" t="inlineStr">
        <is>
          <t xml:space="preserve">true</t>
        </is>
      </c>
    </row>
    <row r="107">
      <c r="A107" t="inlineStr">
        <is>
          <t xml:space="preserve">4700134228</t>
        </is>
      </c>
      <c r="B107" t="inlineStr">
        <is>
          <t xml:space="preserve">Прогноз 2025 · источники требуют обновления</t>
        </is>
      </c>
      <c r="C107" t="inlineStr">
        <is>
          <t xml:space="preserve">USD</t>
        </is>
      </c>
      <c r="D107" s="2">
        <v>80</v>
      </c>
      <c r="E107" t="inlineStr">
        <is>
          <t xml:space="preserve">Страхование от НС</t>
        </is>
      </c>
      <c r="F107" t="inlineStr">
        <is>
          <t xml:space="preserve">Косвенные</t>
        </is>
      </c>
      <c r="G107" s="2">
        <v>125</v>
      </c>
      <c r="H107" t="inlineStr">
        <is>
          <t xml:space="preserve">annualPerPerson</t>
        </is>
      </c>
      <c r="I107" t="inlineStr">
        <is>
          <t xml:space="preserve"/>
        </is>
      </c>
      <c r="J107" t="inlineStr">
        <is>
          <t xml:space="preserve">Расчётный сценарий 4700134228: Исходная модель, Детальная модель!F76</t>
        </is>
      </c>
      <c r="K107" s="2">
        <v>0</v>
      </c>
      <c r="L107" t="inlineStr">
        <is>
          <t xml:space="preserve">true</t>
        </is>
      </c>
      <c r="M107" t="inlineStr">
        <is>
          <t xml:space="preserve">true</t>
        </is>
      </c>
      <c r="N107" t="inlineStr">
        <is>
          <t xml:space="preserve">true</t>
        </is>
      </c>
    </row>
    <row r="108">
      <c r="A108" t="inlineStr">
        <is>
          <t xml:space="preserve">4700134228</t>
        </is>
      </c>
      <c r="B108" t="inlineStr">
        <is>
          <t xml:space="preserve">Прогноз 2025 · источники требуют обновления</t>
        </is>
      </c>
      <c r="C108" t="inlineStr">
        <is>
          <t xml:space="preserve">USD</t>
        </is>
      </c>
      <c r="D108" s="2">
        <v>80</v>
      </c>
      <c r="E108" t="inlineStr">
        <is>
          <t xml:space="preserve">IT-материалы</t>
        </is>
      </c>
      <c r="F108" t="inlineStr">
        <is>
          <t xml:space="preserve">Косвенные</t>
        </is>
      </c>
      <c r="G108" s="2">
        <v>0</v>
      </c>
      <c r="H108" t="inlineStr">
        <is>
          <t xml:space="preserve">manual</t>
        </is>
      </c>
      <c r="I108" t="inlineStr">
        <is>
          <t xml:space="preserve"/>
        </is>
      </c>
      <c r="J108" t="inlineStr">
        <is>
          <t xml:space="preserve">Расчётный сценарий 4700134228: Исходная модель, строка 77 · Нет ставки в исходной модели; первичка</t>
        </is>
      </c>
      <c r="K108" s="2">
        <v>0</v>
      </c>
      <c r="L108" t="inlineStr">
        <is>
          <t xml:space="preserve">true</t>
        </is>
      </c>
      <c r="M108" t="inlineStr">
        <is>
          <t xml:space="preserve">true</t>
        </is>
      </c>
      <c r="N108" t="inlineStr">
        <is>
          <t xml:space="preserve">true</t>
        </is>
      </c>
    </row>
    <row r="109">
      <c r="A109" t="inlineStr">
        <is>
          <t xml:space="preserve">4700134228</t>
        </is>
      </c>
      <c r="B109" t="inlineStr">
        <is>
          <t xml:space="preserve">Прогноз 2025 · источники требуют обновления</t>
        </is>
      </c>
      <c r="C109" t="inlineStr">
        <is>
          <t xml:space="preserve">USD</t>
        </is>
      </c>
      <c r="D109" s="2">
        <v>80</v>
      </c>
      <c r="E109" t="inlineStr">
        <is>
          <t xml:space="preserve">Приобретение контейнеров</t>
        </is>
      </c>
      <c r="F109" t="inlineStr">
        <is>
          <t xml:space="preserve">Косвенные</t>
        </is>
      </c>
      <c r="G109" s="2">
        <v>0</v>
      </c>
      <c r="H109" t="inlineStr">
        <is>
          <t xml:space="preserve">manual</t>
        </is>
      </c>
      <c r="I109" t="inlineStr">
        <is>
          <t xml:space="preserve"/>
        </is>
      </c>
      <c r="J109" t="inlineStr">
        <is>
          <t xml:space="preserve">Расчётный сценарий 4700134228: Исходная модель, строка 77 · Нет ставки в исходной модели; первичка</t>
        </is>
      </c>
      <c r="K109" s="2">
        <v>0</v>
      </c>
      <c r="L109" t="inlineStr">
        <is>
          <t xml:space="preserve">true</t>
        </is>
      </c>
      <c r="M109" t="inlineStr">
        <is>
          <t xml:space="preserve">true</t>
        </is>
      </c>
      <c r="N109" t="inlineStr">
        <is>
          <t xml:space="preserve">true</t>
        </is>
      </c>
    </row>
    <row r="110">
      <c r="A110" t="inlineStr">
        <is>
          <t xml:space="preserve">4700134228</t>
        </is>
      </c>
      <c r="B110" t="inlineStr">
        <is>
          <t xml:space="preserve">Прогноз 2025 · источники требуют обновления</t>
        </is>
      </c>
      <c r="C110" t="inlineStr">
        <is>
          <t xml:space="preserve">USD</t>
        </is>
      </c>
      <c r="D110" s="2">
        <v>80</v>
      </c>
      <c r="E110" t="inlineStr">
        <is>
          <t xml:space="preserve">Приобретение модульного офиса</t>
        </is>
      </c>
      <c r="F110" t="inlineStr">
        <is>
          <t xml:space="preserve">Косвенные</t>
        </is>
      </c>
      <c r="G110" s="2">
        <v>0</v>
      </c>
      <c r="H110" t="inlineStr">
        <is>
          <t xml:space="preserve">manual</t>
        </is>
      </c>
      <c r="I110" t="inlineStr">
        <is>
          <t xml:space="preserve"/>
        </is>
      </c>
      <c r="J110" t="inlineStr">
        <is>
          <t xml:space="preserve">Расчётный сценарий 4700134228: Исходная модель, строка 77 · Нет ставки в исходной модели; первичка</t>
        </is>
      </c>
      <c r="K110" s="2">
        <v>0</v>
      </c>
      <c r="L110" t="inlineStr">
        <is>
          <t xml:space="preserve">true</t>
        </is>
      </c>
      <c r="M110" t="inlineStr">
        <is>
          <t xml:space="preserve">true</t>
        </is>
      </c>
      <c r="N110" t="inlineStr">
        <is>
          <t xml:space="preserve">true</t>
        </is>
      </c>
    </row>
    <row r="111">
      <c r="A111" t="inlineStr">
        <is>
          <t xml:space="preserve">4700134228</t>
        </is>
      </c>
      <c r="B111" t="inlineStr">
        <is>
          <t xml:space="preserve">Прогноз 2025 · источники требуют обновления</t>
        </is>
      </c>
      <c r="C111" t="inlineStr">
        <is>
          <t xml:space="preserve">USD</t>
        </is>
      </c>
      <c r="D111" s="2">
        <v>80</v>
      </c>
      <c r="E111" t="inlineStr">
        <is>
          <t xml:space="preserve">Транспортные услуги</t>
        </is>
      </c>
      <c r="F111" t="inlineStr">
        <is>
          <t xml:space="preserve">Косвенные</t>
        </is>
      </c>
      <c r="G111" s="2">
        <v>0</v>
      </c>
      <c r="H111" t="inlineStr">
        <is>
          <t xml:space="preserve">manual</t>
        </is>
      </c>
      <c r="I111" t="inlineStr">
        <is>
          <t xml:space="preserve"/>
        </is>
      </c>
      <c r="J111" t="inlineStr">
        <is>
          <t xml:space="preserve">Расчётный сценарий 4700134228: Исходная модель, строка 77 · Нет ставки в исходной модели; первичка</t>
        </is>
      </c>
      <c r="K111" s="2">
        <v>0</v>
      </c>
      <c r="L111" t="inlineStr">
        <is>
          <t xml:space="preserve">true</t>
        </is>
      </c>
      <c r="M111" t="inlineStr">
        <is>
          <t xml:space="preserve">true</t>
        </is>
      </c>
      <c r="N111" t="inlineStr">
        <is>
          <t xml:space="preserve">true</t>
        </is>
      </c>
    </row>
    <row r="112">
      <c r="A112" t="inlineStr">
        <is>
          <t xml:space="preserve">4700134228</t>
        </is>
      </c>
      <c r="B112" t="inlineStr">
        <is>
          <t xml:space="preserve">Прогноз 2025 · источники требуют обновления</t>
        </is>
      </c>
      <c r="C112" t="inlineStr">
        <is>
          <t xml:space="preserve">USD</t>
        </is>
      </c>
      <c r="D112" s="2">
        <v>80</v>
      </c>
      <c r="E112" t="inlineStr">
        <is>
          <t xml:space="preserve">Прочие косвенные расходы</t>
        </is>
      </c>
      <c r="F112" t="inlineStr">
        <is>
          <t xml:space="preserve">Косвенные</t>
        </is>
      </c>
      <c r="G112" s="2">
        <v>10</v>
      </c>
      <c r="H112" t="inlineStr">
        <is>
          <t xml:space="preserve">percentDirect</t>
        </is>
      </c>
      <c r="I112" t="inlineStr">
        <is>
          <t xml:space="preserve"/>
        </is>
      </c>
      <c r="J112" t="inlineStr">
        <is>
          <t xml:space="preserve">Расчётный сценарий 4700134228: Исходная модель, Детальная модель!F77 · Базу прочих косвенных нужно сверить</t>
        </is>
      </c>
      <c r="K112" s="2">
        <v>0</v>
      </c>
      <c r="L112" t="inlineStr">
        <is>
          <t xml:space="preserve">true</t>
        </is>
      </c>
      <c r="M112" t="inlineStr">
        <is>
          <t xml:space="preserve">true</t>
        </is>
      </c>
      <c r="N112" t="inlineStr">
        <is>
          <t xml:space="preserve">true</t>
        </is>
      </c>
    </row>
  </sheetData>
</worksheet>
</file>

<file path=xl/worksheets/sheet3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20" customWidth="1"/>
    <col min="2" max="2" width="32" customWidth="1"/>
    <col min="3" max="3" width="27" customWidth="1"/>
    <col min="4" max="20" width="17" customWidth="1"/>
  </cols>
  <sheetData>
    <row r="1">
      <c r="A1" s="1" t="inlineStr">
        <is>
          <t xml:space="preserve">Договор</t>
        </is>
      </c>
      <c r="B1" s="1" t="inlineStr">
        <is>
          <t xml:space="preserve">Версия</t>
        </is>
      </c>
      <c r="C1" s="1" t="inlineStr">
        <is>
          <t xml:space="preserve">Год</t>
        </is>
      </c>
      <c r="D1" s="1" t="inlineStr">
        <is>
          <t xml:space="preserve">Валюта</t>
        </is>
      </c>
      <c r="E1" s="1" t="inlineStr">
        <is>
          <t xml:space="preserve">Курс к RUB</t>
        </is>
      </c>
      <c r="F1" s="1" t="inlineStr">
        <is>
          <t xml:space="preserve">Показатель</t>
        </is>
      </c>
      <c r="G1" s="1" t="inlineStr">
        <is>
          <t xml:space="preserve">Янв</t>
        </is>
      </c>
      <c r="H1" s="1" t="inlineStr">
        <is>
          <t xml:space="preserve">Фев</t>
        </is>
      </c>
      <c r="I1" s="1" t="inlineStr">
        <is>
          <t xml:space="preserve">Мар</t>
        </is>
      </c>
      <c r="J1" s="1" t="inlineStr">
        <is>
          <t xml:space="preserve">Апр</t>
        </is>
      </c>
      <c r="K1" s="1" t="inlineStr">
        <is>
          <t xml:space="preserve">Май</t>
        </is>
      </c>
      <c r="L1" s="1" t="inlineStr">
        <is>
          <t xml:space="preserve">Июн</t>
        </is>
      </c>
      <c r="M1" s="1" t="inlineStr">
        <is>
          <t xml:space="preserve">Июл</t>
        </is>
      </c>
      <c r="N1" s="1" t="inlineStr">
        <is>
          <t xml:space="preserve">Авг</t>
        </is>
      </c>
      <c r="O1" s="1" t="inlineStr">
        <is>
          <t xml:space="preserve">Сен</t>
        </is>
      </c>
      <c r="P1" s="1" t="inlineStr">
        <is>
          <t xml:space="preserve">Окт</t>
        </is>
      </c>
      <c r="Q1" s="1" t="inlineStr">
        <is>
          <t xml:space="preserve">Ноя</t>
        </is>
      </c>
      <c r="R1" s="1" t="inlineStr">
        <is>
          <t xml:space="preserve">Дек</t>
        </is>
      </c>
      <c r="S1" s="1" t="inlineStr">
        <is>
          <t xml:space="preserve">Итого / конец года</t>
        </is>
      </c>
    </row>
    <row r="2">
      <c r="A2" s="4" t="inlineStr">
        <is>
          <t xml:space="preserve">4700134228</t>
        </is>
      </c>
      <c r="B2" s="4" t="inlineStr">
        <is>
          <t xml:space="preserve">Без исходных данных</t>
        </is>
      </c>
      <c r="C2" s="4">
        <v>2026</v>
      </c>
      <c r="D2" s="4" t="inlineStr">
        <is>
          <t xml:space="preserve">USD</t>
        </is>
      </c>
      <c r="E2" s="4">
        <v>80</v>
      </c>
      <c r="F2" s="4" t="inlineStr">
        <is>
          <t xml:space="preserve">Источник: Физический объём выполнения (КСГ / KQ-2)</t>
        </is>
      </c>
      <c r="G2" s="4">
        <v>8880.160000000002</v>
      </c>
      <c r="H2" s="4">
        <v>7032.24</v>
      </c>
      <c r="I2" s="4">
        <v>10582.28</v>
      </c>
      <c r="J2" s="4">
        <v>9278.360000000002</v>
      </c>
      <c r="K2" s="4">
        <v>4727.799999999999</v>
      </c>
      <c r="L2" s="4">
        <v>6371.719999999999</v>
      </c>
      <c r="M2" s="4">
        <v>2176.54</v>
      </c>
      <c r="N2" s="4">
        <v>7165.499999999999</v>
      </c>
      <c r="O2" s="4">
        <v>6542.160000000001</v>
      </c>
      <c r="P2" s="4">
        <v>19045.679999999997</v>
      </c>
      <c r="Q2" s="4">
        <v>59445.10000000001</v>
      </c>
      <c r="R2" s="4">
        <v>59872.15999999999</v>
      </c>
      <c r="S2" s="4">
        <v>201119.7</v>
      </c>
    </row>
    <row r="3">
      <c r="A3" s="4" t="inlineStr">
        <is>
          <t xml:space="preserve">4700134228</t>
        </is>
      </c>
      <c r="B3" s="4" t="inlineStr">
        <is>
          <t xml:space="preserve">Без исходных данных</t>
        </is>
      </c>
      <c r="C3" s="4">
        <v>2026</v>
      </c>
      <c r="D3" s="4" t="inlineStr">
        <is>
          <t xml:space="preserve">USD</t>
        </is>
      </c>
      <c r="E3" s="4">
        <v>80</v>
      </c>
      <c r="F3" s="4" t="inlineStr">
        <is>
          <t xml:space="preserve">Источник: Расценка BOQ на единицу KQ-2</t>
        </is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</row>
    <row r="4">
      <c r="A4" s="4" t="inlineStr">
        <is>
          <t xml:space="preserve">4700134228</t>
        </is>
      </c>
      <c r="B4" s="4" t="inlineStr">
        <is>
          <t xml:space="preserve">Без исходных данных</t>
        </is>
      </c>
      <c r="C4" s="4">
        <v>2026</v>
      </c>
      <c r="D4" s="4" t="inlineStr">
        <is>
          <t xml:space="preserve">USD</t>
        </is>
      </c>
      <c r="E4" s="4">
        <v>80</v>
      </c>
      <c r="F4" s="4" t="inlineStr">
        <is>
          <t xml:space="preserve">Источник: Выполнение в денежном выражении (ручной ряд)</t>
        </is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</row>
    <row r="5">
      <c r="A5" s="4" t="inlineStr">
        <is>
          <t xml:space="preserve">4700134228</t>
        </is>
      </c>
      <c r="B5" s="4" t="inlineStr">
        <is>
          <t xml:space="preserve">Без исходных данных</t>
        </is>
      </c>
      <c r="C5" s="4">
        <v>2026</v>
      </c>
      <c r="D5" s="4" t="inlineStr">
        <is>
          <t xml:space="preserve">USD</t>
        </is>
      </c>
      <c r="E5" s="4">
        <v>80</v>
      </c>
      <c r="F5" s="4" t="inlineStr">
        <is>
          <t xml:space="preserve">Источник: Прочие доходы</t>
        </is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</row>
    <row r="6">
      <c r="A6" s="4" t="inlineStr">
        <is>
          <t xml:space="preserve">4700134228</t>
        </is>
      </c>
      <c r="B6" s="4" t="inlineStr">
        <is>
          <t xml:space="preserve">Без исходных данных</t>
        </is>
      </c>
      <c r="C6" s="4">
        <v>2026</v>
      </c>
      <c r="D6" s="4" t="inlineStr">
        <is>
          <t xml:space="preserve">USD</t>
        </is>
      </c>
      <c r="E6" s="4">
        <v>80</v>
      </c>
      <c r="F6" s="4" t="inlineStr">
        <is>
          <t xml:space="preserve">Источник: Материалы</t>
        </is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</row>
    <row r="7">
      <c r="A7" s="4" t="inlineStr">
        <is>
          <t xml:space="preserve">4700134228</t>
        </is>
      </c>
      <c r="B7" s="4" t="inlineStr">
        <is>
          <t xml:space="preserve">Без исходных данных</t>
        </is>
      </c>
      <c r="C7" s="4">
        <v>2026</v>
      </c>
      <c r="D7" s="4" t="inlineStr">
        <is>
          <t xml:space="preserve">USD</t>
        </is>
      </c>
      <c r="E7" s="4">
        <v>80</v>
      </c>
      <c r="F7" s="4" t="inlineStr">
        <is>
          <t xml:space="preserve">Источник: Основной персонал, FTE</t>
        </is>
      </c>
      <c r="G7" s="4">
        <v>29.193224499599985</v>
      </c>
      <c r="H7" s="4">
        <v>25.595205623299993</v>
      </c>
      <c r="I7" s="4">
        <v>34.78888620889999</v>
      </c>
      <c r="J7" s="4">
        <v>31.5190365958</v>
      </c>
      <c r="K7" s="4">
        <v>15.54248198110001</v>
      </c>
      <c r="L7" s="4">
        <v>21.645040271999996</v>
      </c>
      <c r="M7" s="4">
        <v>7.155301351800004</v>
      </c>
      <c r="N7" s="4">
        <v>23.556337965899992</v>
      </c>
      <c r="O7" s="4">
        <v>22.22403317570001</v>
      </c>
      <c r="P7" s="4">
        <v>62.61202635840003</v>
      </c>
      <c r="Q7" s="4">
        <v>201.93787289369996</v>
      </c>
      <c r="R7" s="4">
        <v>196.82769321199999</v>
      </c>
      <c r="S7" s="4">
        <v>672.5971401382</v>
      </c>
    </row>
    <row r="8">
      <c r="A8" s="4" t="inlineStr">
        <is>
          <t xml:space="preserve">4700134228</t>
        </is>
      </c>
      <c r="B8" s="4" t="inlineStr">
        <is>
          <t xml:space="preserve">Без исходных данных</t>
        </is>
      </c>
      <c r="C8" s="4">
        <v>2026</v>
      </c>
      <c r="D8" s="4" t="inlineStr">
        <is>
          <t xml:space="preserve">USD</t>
        </is>
      </c>
      <c r="E8" s="4">
        <v>80</v>
      </c>
      <c r="F8" s="4" t="inlineStr">
        <is>
          <t xml:space="preserve">Источник: Вспомогательный персонал, FTE</t>
        </is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</row>
    <row r="9">
      <c r="A9" s="4" t="inlineStr">
        <is>
          <t xml:space="preserve">4700134228</t>
        </is>
      </c>
      <c r="B9" s="4" t="inlineStr">
        <is>
          <t xml:space="preserve">Без исходных данных</t>
        </is>
      </c>
      <c r="C9" s="4">
        <v>2026</v>
      </c>
      <c r="D9" s="4" t="inlineStr">
        <is>
          <t xml:space="preserve">USD</t>
        </is>
      </c>
      <c r="E9" s="4">
        <v>80</v>
      </c>
      <c r="F9" s="4" t="inlineStr">
        <is>
          <t xml:space="preserve">Источник: Косвенный персонал, FTE</t>
        </is>
      </c>
      <c r="G9" s="4">
        <v>16.231240736100002</v>
      </c>
      <c r="H9" s="4">
        <v>14.230765915099996</v>
      </c>
      <c r="I9" s="4">
        <v>19.342391828099995</v>
      </c>
      <c r="J9" s="4">
        <v>17.524376958199994</v>
      </c>
      <c r="K9" s="4">
        <v>8.641517714999999</v>
      </c>
      <c r="L9" s="4">
        <v>12.034499971099995</v>
      </c>
      <c r="M9" s="4">
        <v>3.9783004710999994</v>
      </c>
      <c r="N9" s="4">
        <v>13.097168913000004</v>
      </c>
      <c r="O9" s="4">
        <v>12.356416215900007</v>
      </c>
      <c r="P9" s="4">
        <v>34.81187468040002</v>
      </c>
      <c r="Q9" s="4">
        <v>112.27612861729996</v>
      </c>
      <c r="R9" s="4">
        <v>109.43490233830006</v>
      </c>
      <c r="S9" s="4">
        <v>373.9595843596</v>
      </c>
    </row>
    <row r="10">
      <c r="A10" s="4" t="inlineStr">
        <is>
          <t xml:space="preserve">4700134228</t>
        </is>
      </c>
      <c r="B10" s="4" t="inlineStr">
        <is>
          <t xml:space="preserve">Без исходных данных</t>
        </is>
      </c>
      <c r="C10" s="4">
        <v>2026</v>
      </c>
      <c r="D10" s="4" t="inlineStr">
        <is>
          <t xml:space="preserve">USD</t>
        </is>
      </c>
      <c r="E10" s="4">
        <v>80</v>
      </c>
      <c r="F10" s="4" t="inlineStr">
        <is>
          <t xml:space="preserve">Источник: Трудоёмкость для бытовых расходов, чел.</t>
        </is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</row>
    <row r="11">
      <c r="A11" s="4" t="inlineStr">
        <is>
          <t xml:space="preserve">4700134228</t>
        </is>
      </c>
      <c r="B11" s="4" t="inlineStr">
        <is>
          <t xml:space="preserve">Без исходных данных</t>
        </is>
      </c>
      <c r="C11" s="4">
        <v>2026</v>
      </c>
      <c r="D11" s="4" t="inlineStr">
        <is>
          <t xml:space="preserve">USD</t>
        </is>
      </c>
      <c r="E11" s="4">
        <v>80</v>
      </c>
      <c r="F11" s="4" t="inlineStr">
        <is>
          <t xml:space="preserve">Источник: Дней по календарю исходной модели</t>
        </is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</row>
    <row r="12">
      <c r="A12" s="4" t="inlineStr">
        <is>
          <t xml:space="preserve">4700134228</t>
        </is>
      </c>
      <c r="B12" s="4" t="inlineStr">
        <is>
          <t xml:space="preserve">Без исходных данных</t>
        </is>
      </c>
      <c r="C12" s="4">
        <v>2026</v>
      </c>
      <c r="D12" s="4" t="inlineStr">
        <is>
          <t xml:space="preserve">USD</t>
        </is>
      </c>
      <c r="E12" s="4">
        <v>80</v>
      </c>
      <c r="F12" s="4" t="inlineStr">
        <is>
          <t xml:space="preserve">Источник: Пассивно неработающие, чел.</t>
        </is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</row>
    <row r="13">
      <c r="A13" s="4" t="inlineStr">
        <is>
          <t xml:space="preserve">4700134228</t>
        </is>
      </c>
      <c r="B13" s="4" t="inlineStr">
        <is>
          <t xml:space="preserve">Без исходных данных</t>
        </is>
      </c>
      <c r="C13" s="4">
        <v>2026</v>
      </c>
      <c r="D13" s="4" t="inlineStr">
        <is>
          <t xml:space="preserve">USD</t>
        </is>
      </c>
      <c r="E13" s="4">
        <v>80</v>
      </c>
      <c r="F13" s="4" t="inlineStr">
        <is>
          <t xml:space="preserve">Источник: Лесовики, чел.</t>
        </is>
      </c>
      <c r="G13" s="4">
        <v>1.9616232791000012</v>
      </c>
      <c r="H13" s="4">
        <v>1.7198563038</v>
      </c>
      <c r="I13" s="4">
        <v>2.3376208079999983</v>
      </c>
      <c r="J13" s="4">
        <v>2.1179049926999993</v>
      </c>
      <c r="K13" s="4">
        <v>1.0443688559</v>
      </c>
      <c r="L13" s="4">
        <v>1.4544270323999988</v>
      </c>
      <c r="M13" s="4">
        <v>0.4807966897</v>
      </c>
      <c r="N13" s="4">
        <v>1.5828556700000005</v>
      </c>
      <c r="O13" s="4">
        <v>1.4933321542999993</v>
      </c>
      <c r="P13" s="4">
        <v>4.207181993899997</v>
      </c>
      <c r="Q13" s="4">
        <v>13.569108558399993</v>
      </c>
      <c r="R13" s="4">
        <v>13.22573273760001</v>
      </c>
      <c r="S13" s="4">
        <v>45.194809075799995</v>
      </c>
    </row>
    <row r="14">
      <c r="A14" s="4" t="inlineStr">
        <is>
          <t xml:space="preserve">4700134228</t>
        </is>
      </c>
      <c r="B14" s="4" t="inlineStr">
        <is>
          <t xml:space="preserve">Без исходных данных</t>
        </is>
      </c>
      <c r="C14" s="4">
        <v>2026</v>
      </c>
      <c r="D14" s="4" t="inlineStr">
        <is>
          <t xml:space="preserve">USD</t>
        </is>
      </c>
      <c r="E14" s="4">
        <v>80</v>
      </c>
      <c r="F14" s="4" t="inlineStr">
        <is>
          <t xml:space="preserve">Источник: Техника, маш.-ч</t>
        </is>
      </c>
      <c r="G14" s="4">
        <v>900.5778617679998</v>
      </c>
      <c r="H14" s="4">
        <v>789.5830606820001</v>
      </c>
      <c r="I14" s="4">
        <v>1073.1976783060004</v>
      </c>
      <c r="J14" s="4">
        <v>972.3265267559995</v>
      </c>
      <c r="K14" s="4">
        <v>479.46793918400033</v>
      </c>
      <c r="L14" s="4">
        <v>667.724940298</v>
      </c>
      <c r="M14" s="4">
        <v>220.73293039199987</v>
      </c>
      <c r="N14" s="4">
        <v>726.686306164</v>
      </c>
      <c r="O14" s="4">
        <v>685.586214612</v>
      </c>
      <c r="P14" s="4">
        <v>1931.5099919440008</v>
      </c>
      <c r="Q14" s="4">
        <v>6229.554319404002</v>
      </c>
      <c r="R14" s="4">
        <v>6071.911072734</v>
      </c>
      <c r="S14" s="4">
        <v>20748.858842244</v>
      </c>
    </row>
    <row r="15">
      <c r="A15" s="4" t="inlineStr">
        <is>
          <t xml:space="preserve">4700134228</t>
        </is>
      </c>
      <c r="B15" s="4" t="inlineStr">
        <is>
          <t xml:space="preserve">Без исходных данных</t>
        </is>
      </c>
      <c r="C15" s="4">
        <v>2026</v>
      </c>
      <c r="D15" s="4" t="inlineStr">
        <is>
          <t xml:space="preserve">USD</t>
        </is>
      </c>
      <c r="E15" s="4">
        <v>80</v>
      </c>
      <c r="F15" s="4" t="inlineStr">
        <is>
          <t xml:space="preserve">Источник: Объём НРК, ед.</t>
        </is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</row>
    <row r="16">
      <c r="A16" s="4" t="inlineStr">
        <is>
          <t xml:space="preserve">4700134228</t>
        </is>
      </c>
      <c r="B16" s="4" t="inlineStr">
        <is>
          <t xml:space="preserve">Без исходных данных</t>
        </is>
      </c>
      <c r="C16" s="4">
        <v>2026</v>
      </c>
      <c r="D16" s="4" t="inlineStr">
        <is>
          <t xml:space="preserve">USD</t>
        </is>
      </c>
      <c r="E16" s="4">
        <v>80</v>
      </c>
      <c r="F16" s="4" t="inlineStr">
        <is>
          <t xml:space="preserve">Источник: Оплата за работы с НДС</t>
        </is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</row>
    <row r="17">
      <c r="A17" s="4" t="inlineStr">
        <is>
          <t xml:space="preserve">4700134228</t>
        </is>
      </c>
      <c r="B17" s="4" t="inlineStr">
        <is>
          <t xml:space="preserve">Без исходных данных</t>
        </is>
      </c>
      <c r="C17" s="4">
        <v>2026</v>
      </c>
      <c r="D17" s="4" t="inlineStr">
        <is>
          <t xml:space="preserve">USD</t>
        </is>
      </c>
      <c r="E17" s="4">
        <v>80</v>
      </c>
      <c r="F17" s="4" t="inlineStr">
        <is>
          <t xml:space="preserve">Источник: Полученные авансы с НДС</t>
        </is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</row>
    <row r="18">
      <c r="A18" s="4" t="inlineStr">
        <is>
          <t xml:space="preserve">4700134228</t>
        </is>
      </c>
      <c r="B18" s="4" t="inlineStr">
        <is>
          <t xml:space="preserve">Без исходных данных</t>
        </is>
      </c>
      <c r="C18" s="4">
        <v>2026</v>
      </c>
      <c r="D18" s="4" t="inlineStr">
        <is>
          <t xml:space="preserve">USD</t>
        </is>
      </c>
      <c r="E18" s="4">
        <v>80</v>
      </c>
      <c r="F18" s="4" t="inlineStr">
        <is>
          <t xml:space="preserve">Источник: Зачёт авансов с НДС</t>
        </is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</row>
    <row r="19">
      <c r="A19" s="4" t="inlineStr">
        <is>
          <t xml:space="preserve">4700134228</t>
        </is>
      </c>
      <c r="B19" s="4" t="inlineStr">
        <is>
          <t xml:space="preserve">Без исходных данных</t>
        </is>
      </c>
      <c r="C19" s="4">
        <v>2026</v>
      </c>
      <c r="D19" s="4" t="inlineStr">
        <is>
          <t xml:space="preserve">USD</t>
        </is>
      </c>
      <c r="E19" s="4">
        <v>80</v>
      </c>
      <c r="F19" s="4" t="inlineStr">
        <is>
          <t xml:space="preserve">Источник: Поступления факторинга</t>
        </is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</row>
    <row r="20">
      <c r="A20" s="3" t="inlineStr">
        <is>
          <t xml:space="preserve">4700134228</t>
        </is>
      </c>
      <c r="B20" s="3" t="inlineStr">
        <is>
          <t xml:space="preserve">Без исходных данных</t>
        </is>
      </c>
      <c r="C20" s="3">
        <v>2026</v>
      </c>
      <c r="D20" s="3" t="inlineStr">
        <is>
          <t xml:space="preserve">USD</t>
        </is>
      </c>
      <c r="E20" s="3">
        <v>80</v>
      </c>
      <c r="F20" s="3" t="inlineStr">
        <is>
          <t xml:space="preserve">Доходы</t>
        </is>
      </c>
      <c r="G20" s="3">
        <v>6009188.245655865</v>
      </c>
      <c r="H20" s="3">
        <v>6326310.065261915</v>
      </c>
      <c r="I20" s="3">
        <v>7192962.040909068</v>
      </c>
      <c r="J20" s="3">
        <v>7719049.553621543</v>
      </c>
      <c r="K20" s="3">
        <v>5505821.553424569</v>
      </c>
      <c r="L20" s="3">
        <v>9987823.64153884</v>
      </c>
      <c r="M20" s="3">
        <v>6691447.283210083</v>
      </c>
      <c r="N20" s="3">
        <v>5821714.1066337265</v>
      </c>
      <c r="O20" s="3">
        <v>7166557.134399284</v>
      </c>
      <c r="P20" s="3">
        <v>10354368.854407901</v>
      </c>
      <c r="Q20" s="3">
        <v>15683364.331498714</v>
      </c>
      <c r="R20" s="3">
        <v>14091759.611429863</v>
      </c>
      <c r="S20" s="3">
        <f>SUM(G20:R20)</f>
        <v>102550366.42199138</v>
      </c>
    </row>
    <row r="21">
      <c r="A21" s="3" t="inlineStr">
        <is>
          <t xml:space="preserve">4700134228</t>
        </is>
      </c>
      <c r="B21" s="3" t="inlineStr">
        <is>
          <t xml:space="preserve">Без исходных данных</t>
        </is>
      </c>
      <c r="C21" s="3">
        <v>2026</v>
      </c>
      <c r="D21" s="3" t="inlineStr">
        <is>
          <t xml:space="preserve">USD</t>
        </is>
      </c>
      <c r="E21" s="3">
        <v>80</v>
      </c>
      <c r="F21" s="3" t="inlineStr">
        <is>
          <t xml:space="preserve">Прямые расходы</t>
        </is>
      </c>
      <c r="G21" s="3">
        <v>2467754.6983544137</v>
      </c>
      <c r="H21" s="3">
        <v>1871690.6739303279</v>
      </c>
      <c r="I21" s="3">
        <v>2006701.0001316841</v>
      </c>
      <c r="J21" s="3">
        <v>1588092.7665403686</v>
      </c>
      <c r="K21" s="3">
        <v>915362.9528732889</v>
      </c>
      <c r="L21" s="3">
        <v>1126307.8155060515</v>
      </c>
      <c r="M21" s="3">
        <v>636712.1202185161</v>
      </c>
      <c r="N21" s="3">
        <v>747525.5902772695</v>
      </c>
      <c r="O21" s="3">
        <v>868327.487418306</v>
      </c>
      <c r="P21" s="3">
        <v>1543427.7000785617</v>
      </c>
      <c r="Q21" s="3">
        <v>3451037.386560642</v>
      </c>
      <c r="R21" s="3">
        <v>2931616.192787048</v>
      </c>
      <c r="S21" s="3">
        <f>SUM(G21:R21)</f>
        <v>20154556.38467648</v>
      </c>
    </row>
    <row r="22">
      <c r="A22" s="3" t="inlineStr">
        <is>
          <t xml:space="preserve">4700134228</t>
        </is>
      </c>
      <c r="B22" s="3" t="inlineStr">
        <is>
          <t xml:space="preserve">Без исходных данных</t>
        </is>
      </c>
      <c r="C22" s="3">
        <v>2026</v>
      </c>
      <c r="D22" s="3" t="inlineStr">
        <is>
          <t xml:space="preserve">USD</t>
        </is>
      </c>
      <c r="E22" s="3">
        <v>80</v>
      </c>
      <c r="F22" s="3" t="inlineStr">
        <is>
          <t xml:space="preserve">Косвенные расходы</t>
        </is>
      </c>
      <c r="G22" s="3">
        <v>484831.15042815416</v>
      </c>
      <c r="H22" s="3">
        <v>455446.6497885502</v>
      </c>
      <c r="I22" s="3">
        <v>525187.9934014832</v>
      </c>
      <c r="J22" s="3">
        <v>500195.2959784237</v>
      </c>
      <c r="K22" s="3">
        <v>386379.72485754953</v>
      </c>
      <c r="L22" s="3">
        <v>429424.1035075564</v>
      </c>
      <c r="M22" s="3">
        <v>325889.98311979754</v>
      </c>
      <c r="N22" s="3">
        <v>444176.9871644717</v>
      </c>
      <c r="O22" s="3">
        <v>433573.99549489154</v>
      </c>
      <c r="P22" s="3">
        <v>741836.7145377002</v>
      </c>
      <c r="Q22" s="3">
        <v>1785595.0609366794</v>
      </c>
      <c r="R22" s="3">
        <v>1757773.2476403215</v>
      </c>
      <c r="S22" s="3">
        <f>SUM(G22:R22)</f>
        <v>8270310.906855579</v>
      </c>
    </row>
    <row r="23">
      <c r="A23" s="3" t="inlineStr">
        <is>
          <t xml:space="preserve">4700134228</t>
        </is>
      </c>
      <c r="B23" s="3" t="inlineStr">
        <is>
          <t xml:space="preserve">Без исходных данных</t>
        </is>
      </c>
      <c r="C23" s="3">
        <v>2026</v>
      </c>
      <c r="D23" s="3" t="inlineStr">
        <is>
          <t xml:space="preserve">USD</t>
        </is>
      </c>
      <c r="E23" s="3">
        <v>80</v>
      </c>
      <c r="F23" s="3" t="inlineStr">
        <is>
          <t xml:space="preserve">Расходы</t>
        </is>
      </c>
      <c r="G23" s="3">
        <f>G21+G22</f>
        <v>2952585.848782568</v>
      </c>
      <c r="H23" s="3">
        <f>H21+H22</f>
        <v>2327137.3237188775</v>
      </c>
      <c r="I23" s="3">
        <f>I21+I22</f>
        <v>2531888.9935331666</v>
      </c>
      <c r="J23" s="3">
        <f>J21+J22</f>
        <v>2088288.0625187925</v>
      </c>
      <c r="K23" s="3">
        <f>K21+K22</f>
        <v>1301742.6777308383</v>
      </c>
      <c r="L23" s="3">
        <f>L21+L22</f>
        <v>1555731.9190136082</v>
      </c>
      <c r="M23" s="3">
        <f>M21+M22</f>
        <v>962602.1033383135</v>
      </c>
      <c r="N23" s="3">
        <f>N21+N22</f>
        <v>1191702.5774417412</v>
      </c>
      <c r="O23" s="3">
        <f>O21+O22</f>
        <v>1301901.4829131973</v>
      </c>
      <c r="P23" s="3">
        <f>P21+P22</f>
        <v>2285264.414616261</v>
      </c>
      <c r="Q23" s="3">
        <f>Q21+Q22</f>
        <v>5236632.447497322</v>
      </c>
      <c r="R23" s="3">
        <f>R21+R22</f>
        <v>4689389.440427369</v>
      </c>
      <c r="S23" s="3">
        <f>SUM(G23:R23)</f>
        <v>28424867.29153206</v>
      </c>
    </row>
    <row r="24">
      <c r="A24" s="3" t="inlineStr">
        <is>
          <t xml:space="preserve">4700134228</t>
        </is>
      </c>
      <c r="B24" s="3" t="inlineStr">
        <is>
          <t xml:space="preserve">Без исходных данных</t>
        </is>
      </c>
      <c r="C24" s="3">
        <v>2026</v>
      </c>
      <c r="D24" s="3" t="inlineStr">
        <is>
          <t xml:space="preserve">USD</t>
        </is>
      </c>
      <c r="E24" s="3">
        <v>80</v>
      </c>
      <c r="F24" s="3" t="inlineStr">
        <is>
          <t xml:space="preserve">Финансовый результат</t>
        </is>
      </c>
      <c r="G24" s="3">
        <f>G20-G23</f>
        <v>3056602.3968732976</v>
      </c>
      <c r="H24" s="3">
        <f>H20-H23</f>
        <v>3999172.741543038</v>
      </c>
      <c r="I24" s="3">
        <f>I20-I23</f>
        <v>4661073.047375901</v>
      </c>
      <c r="J24" s="3">
        <f>J20-J23</f>
        <v>5630761.49110275</v>
      </c>
      <c r="K24" s="3">
        <f>K20-K23</f>
        <v>4204078.875693731</v>
      </c>
      <c r="L24" s="3">
        <f>L20-L23</f>
        <v>8432091.722525232</v>
      </c>
      <c r="M24" s="3">
        <f>M20-M23</f>
        <v>5728845.17987177</v>
      </c>
      <c r="N24" s="3">
        <f>N20-N23</f>
        <v>4630011.529191986</v>
      </c>
      <c r="O24" s="3">
        <f>O20-O23</f>
        <v>5864655.651486087</v>
      </c>
      <c r="P24" s="3">
        <f>P20-P23</f>
        <v>8069104.43979164</v>
      </c>
      <c r="Q24" s="3">
        <f>Q20-Q23</f>
        <v>10446731.884001393</v>
      </c>
      <c r="R24" s="3">
        <f>R20-R23</f>
        <v>9402370.171002492</v>
      </c>
      <c r="S24" s="3">
        <f>SUM(G24:R24)</f>
        <v>74125499.13045931</v>
      </c>
    </row>
    <row r="25">
      <c r="A25" s="3" t="inlineStr">
        <is>
          <t xml:space="preserve">4700134228</t>
        </is>
      </c>
      <c r="B25" s="3" t="inlineStr">
        <is>
          <t xml:space="preserve">Без исходных данных</t>
        </is>
      </c>
      <c r="C25" s="3">
        <v>2026</v>
      </c>
      <c r="D25" s="3" t="inlineStr">
        <is>
          <t xml:space="preserve">USD</t>
        </is>
      </c>
      <c r="E25" s="3">
        <v>80</v>
      </c>
      <c r="F25" s="3" t="inlineStr">
        <is>
          <t xml:space="preserve">Поступления</t>
        </is>
      </c>
      <c r="G25" s="3">
        <v>790308.360379701</v>
      </c>
      <c r="H25" s="3">
        <v>5225667.990077954</v>
      </c>
      <c r="I25" s="3">
        <v>5979867.989136245</v>
      </c>
      <c r="J25" s="3">
        <v>6750982.001177136</v>
      </c>
      <c r="K25" s="3">
        <v>7283118.76223278</v>
      </c>
      <c r="L25" s="3">
        <v>5440787.135772054</v>
      </c>
      <c r="M25" s="3">
        <v>9062642.26109104</v>
      </c>
      <c r="N25" s="3">
        <v>6670030.67309081</v>
      </c>
      <c r="O25" s="3">
        <v>5613253.053076794</v>
      </c>
      <c r="P25" s="3">
        <v>6680469.190041591</v>
      </c>
      <c r="Q25" s="3">
        <v>9533808.298286688</v>
      </c>
      <c r="R25" s="3">
        <v>14392941.544600151</v>
      </c>
      <c r="S25" s="3">
        <f>SUM(G25:R25)</f>
        <v>83423877.25896296</v>
      </c>
    </row>
    <row r="26">
      <c r="A26" t="inlineStr">
        <is>
          <t xml:space="preserve">4700134228</t>
        </is>
      </c>
      <c r="B26" t="inlineStr">
        <is>
          <t xml:space="preserve">Без исходных данных</t>
        </is>
      </c>
      <c r="C26" s="2">
        <v>2026</v>
      </c>
      <c r="D26" t="inlineStr">
        <is>
          <t xml:space="preserve">USD</t>
        </is>
      </c>
      <c r="E26" s="2">
        <v>80</v>
      </c>
      <c r="F26" t="inlineStr">
        <is>
          <t xml:space="preserve">Выплаты</t>
        </is>
      </c>
      <c r="G26" s="2">
        <v>2588134.287544682</v>
      </c>
      <c r="H26" s="2">
        <v>1962685.7624809924</v>
      </c>
      <c r="I26" s="2">
        <v>2167437.4322952814</v>
      </c>
      <c r="J26" s="2">
        <v>1723836.5012809066</v>
      </c>
      <c r="K26" s="2">
        <v>937291.1164929528</v>
      </c>
      <c r="L26" s="2">
        <v>1191280.3577757222</v>
      </c>
      <c r="M26" s="2">
        <v>598150.5421004277</v>
      </c>
      <c r="N26" s="2">
        <v>827251.016203855</v>
      </c>
      <c r="O26" s="2">
        <v>937449.9216753115</v>
      </c>
      <c r="P26" s="2">
        <v>1920812.853378376</v>
      </c>
      <c r="Q26" s="2">
        <v>4872180.886259437</v>
      </c>
      <c r="R26" s="2">
        <v>4324937.879189483</v>
      </c>
      <c r="S26" s="2">
        <f>SUM(G26:R26)</f>
        <v>24051448.556677427</v>
      </c>
    </row>
    <row r="27">
      <c r="A27" t="inlineStr">
        <is>
          <t xml:space="preserve">4700134228</t>
        </is>
      </c>
      <c r="B27" t="inlineStr">
        <is>
          <t xml:space="preserve">Без исходных данных</t>
        </is>
      </c>
      <c r="C27" s="2">
        <v>2026</v>
      </c>
      <c r="D27" t="inlineStr">
        <is>
          <t xml:space="preserve">USD</t>
        </is>
      </c>
      <c r="E27" s="2">
        <v>80</v>
      </c>
      <c r="F27" t="inlineStr">
        <is>
          <t xml:space="preserve">НДС к выплате</t>
        </is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f>SUM(G27:R27)</f>
        <v>0</v>
      </c>
    </row>
    <row r="28">
      <c r="A28" s="3" t="inlineStr">
        <is>
          <t xml:space="preserve">4700134228</t>
        </is>
      </c>
      <c r="B28" s="3" t="inlineStr">
        <is>
          <t xml:space="preserve">Без исходных данных</t>
        </is>
      </c>
      <c r="C28" s="3">
        <v>2026</v>
      </c>
      <c r="D28" s="3" t="inlineStr">
        <is>
          <t xml:space="preserve">USD</t>
        </is>
      </c>
      <c r="E28" s="3">
        <v>80</v>
      </c>
      <c r="F28" s="3" t="inlineStr">
        <is>
          <t xml:space="preserve">CF за период</t>
        </is>
      </c>
      <c r="G28" s="5">
        <f>G25-G26-G27</f>
        <v>-1797825.9271649811</v>
      </c>
      <c r="H28" s="3">
        <f>H25-H26-H27</f>
        <v>3262982.2275969614</v>
      </c>
      <c r="I28" s="3">
        <f>I25-I26-I27</f>
        <v>3812430.5568409637</v>
      </c>
      <c r="J28" s="3">
        <f>J25-J26-J27</f>
        <v>5027145.499896229</v>
      </c>
      <c r="K28" s="3">
        <f>K25-K26-K27</f>
        <v>6345827.645739827</v>
      </c>
      <c r="L28" s="3">
        <f>L25-L26-L27</f>
        <v>4249506.777996331</v>
      </c>
      <c r="M28" s="3">
        <f>M25-M26-M27</f>
        <v>8464491.718990613</v>
      </c>
      <c r="N28" s="3">
        <f>N25-N26-N27</f>
        <v>5842779.656886955</v>
      </c>
      <c r="O28" s="3">
        <f>O25-O26-O27</f>
        <v>4675803.131401483</v>
      </c>
      <c r="P28" s="3">
        <f>P25-P26-P27</f>
        <v>4759656.336663215</v>
      </c>
      <c r="Q28" s="3">
        <f>Q25-Q26-Q27</f>
        <v>4661627.412027251</v>
      </c>
      <c r="R28" s="3">
        <f>R25-R26-R27</f>
        <v>10068003.665410668</v>
      </c>
      <c r="S28" s="3">
        <f>SUM(G28:R28)</f>
        <v>59372428.70228553</v>
      </c>
    </row>
    <row r="29">
      <c r="A29" s="3" t="inlineStr">
        <is>
          <t xml:space="preserve">4700134228</t>
        </is>
      </c>
      <c r="B29" s="3" t="inlineStr">
        <is>
          <t xml:space="preserve">Без исходных данных</t>
        </is>
      </c>
      <c r="C29" s="3">
        <v>2026</v>
      </c>
      <c r="D29" s="3" t="inlineStr">
        <is>
          <t xml:space="preserve">USD</t>
        </is>
      </c>
      <c r="E29" s="3">
        <v>80</v>
      </c>
      <c r="F29" s="3" t="inlineStr">
        <is>
          <t xml:space="preserve">CF накопительно</t>
        </is>
      </c>
      <c r="G29" s="5">
        <f>G28+-789259.3352108272</f>
        <v>-2587085.2623758083</v>
      </c>
      <c r="H29" s="3">
        <f>G29+H28</f>
        <v>675896.9652211531</v>
      </c>
      <c r="I29" s="3">
        <f>H29+I28</f>
        <v>4488327.522062117</v>
      </c>
      <c r="J29" s="3">
        <f>I29+J28</f>
        <v>9515473.021958347</v>
      </c>
      <c r="K29" s="3">
        <f>J29+K28</f>
        <v>15861300.667698175</v>
      </c>
      <c r="L29" s="3">
        <f>K29+L28</f>
        <v>20110807.445694506</v>
      </c>
      <c r="M29" s="3">
        <f>L29+M28</f>
        <v>28575299.16468512</v>
      </c>
      <c r="N29" s="3">
        <f>M29+N28</f>
        <v>34418078.82157207</v>
      </c>
      <c r="O29" s="3">
        <f>N29+O28</f>
        <v>39093881.95297356</v>
      </c>
      <c r="P29" s="3">
        <f>O29+P28</f>
        <v>43853538.289636776</v>
      </c>
      <c r="Q29" s="3">
        <f>P29+Q28</f>
        <v>48515165.70166403</v>
      </c>
      <c r="R29" s="3">
        <f>Q29+R28</f>
        <v>58583169.3670747</v>
      </c>
      <c r="S29" s="3">
        <f>R29</f>
        <v>58583169.3670747</v>
      </c>
    </row>
    <row r="30">
      <c r="A30" t="inlineStr">
        <is>
          <t xml:space="preserve">4700134228</t>
        </is>
      </c>
      <c r="B30" t="inlineStr">
        <is>
          <t xml:space="preserve">Без исходных данных</t>
        </is>
      </c>
      <c r="C30" s="2">
        <v>2026</v>
      </c>
      <c r="D30" t="inlineStr">
        <is>
          <t xml:space="preserve">USD</t>
        </is>
      </c>
      <c r="E30" s="2">
        <v>80</v>
      </c>
      <c r="F30" t="inlineStr">
        <is>
          <t xml:space="preserve">Прямые: Заработная плата</t>
        </is>
      </c>
      <c r="G30" s="2">
        <v>109474.59187349994</v>
      </c>
      <c r="H30" s="2">
        <v>95982.02108737497</v>
      </c>
      <c r="I30" s="2">
        <v>130458.32328337496</v>
      </c>
      <c r="J30" s="2">
        <v>118196.38723425</v>
      </c>
      <c r="K30" s="2">
        <v>58284.30742912504</v>
      </c>
      <c r="L30" s="2">
        <v>81168.90101999999</v>
      </c>
      <c r="M30" s="2">
        <v>26832.380069250015</v>
      </c>
      <c r="N30" s="2">
        <v>88336.26737212497</v>
      </c>
      <c r="O30" s="2">
        <v>83340.12440887504</v>
      </c>
      <c r="P30" s="2">
        <v>234795.0988440001</v>
      </c>
      <c r="Q30" s="2">
        <v>757267.0233513749</v>
      </c>
      <c r="R30" s="2">
        <v>738103.8495449999</v>
      </c>
      <c r="S30" s="2">
        <v>2522239.2755182497</v>
      </c>
    </row>
    <row r="31">
      <c r="A31" t="inlineStr">
        <is>
          <t xml:space="preserve">4700134228</t>
        </is>
      </c>
      <c r="B31" t="inlineStr">
        <is>
          <t xml:space="preserve">Без исходных данных</t>
        </is>
      </c>
      <c r="C31" s="2">
        <v>2026</v>
      </c>
      <c r="D31" t="inlineStr">
        <is>
          <t xml:space="preserve">USD</t>
        </is>
      </c>
      <c r="E31" s="2">
        <v>80</v>
      </c>
      <c r="F31" t="inlineStr">
        <is>
          <t xml:space="preserve">Прямые: НДФЛ</t>
        </is>
      </c>
      <c r="G31" s="2">
        <v>16358.272348913786</v>
      </c>
      <c r="H31" s="2">
        <v>14342.14108202155</v>
      </c>
      <c r="I31" s="2">
        <v>19493.77244464224</v>
      </c>
      <c r="J31" s="2">
        <v>17661.529126956895</v>
      </c>
      <c r="K31" s="2">
        <v>8709.149385961213</v>
      </c>
      <c r="L31" s="2">
        <v>12128.686359310344</v>
      </c>
      <c r="M31" s="2">
        <v>4009.4361023017264</v>
      </c>
      <c r="N31" s="2">
        <v>13199.672136064652</v>
      </c>
      <c r="O31" s="2">
        <v>12453.122038107764</v>
      </c>
      <c r="P31" s="2">
        <v>35084.325114620704</v>
      </c>
      <c r="Q31" s="2">
        <v>113154.84256974568</v>
      </c>
      <c r="R31" s="2">
        <v>110291.37981706896</v>
      </c>
      <c r="S31" s="2">
        <v>376886.3285257155</v>
      </c>
    </row>
    <row r="32">
      <c r="A32" t="inlineStr">
        <is>
          <t xml:space="preserve">4700134228</t>
        </is>
      </c>
      <c r="B32" t="inlineStr">
        <is>
          <t xml:space="preserve">Без исходных данных</t>
        </is>
      </c>
      <c r="C32" s="2">
        <v>2026</v>
      </c>
      <c r="D32" t="inlineStr">
        <is>
          <t xml:space="preserve">USD</t>
        </is>
      </c>
      <c r="E32" s="2">
        <v>80</v>
      </c>
      <c r="F32" t="inlineStr">
        <is>
          <t xml:space="preserve">Прямые: Страховые взносы</t>
        </is>
      </c>
      <c r="G32" s="2">
        <v>38882.35504472584</v>
      </c>
      <c r="H32" s="2">
        <v>34090.166110343525</v>
      </c>
      <c r="I32" s="2">
        <v>46335.19757995732</v>
      </c>
      <c r="J32" s="2">
        <v>41980.096155612926</v>
      </c>
      <c r="K32" s="2">
        <v>20700.97815586165</v>
      </c>
      <c r="L32" s="2">
        <v>28828.954500206895</v>
      </c>
      <c r="M32" s="2">
        <v>9530.121197009488</v>
      </c>
      <c r="N32" s="2">
        <v>31374.605308030594</v>
      </c>
      <c r="O32" s="2">
        <v>29600.113152117683</v>
      </c>
      <c r="P32" s="2">
        <v>83392.74200321383</v>
      </c>
      <c r="Q32" s="2">
        <v>268960.35656962625</v>
      </c>
      <c r="R32" s="2">
        <v>262154.12587287923</v>
      </c>
      <c r="S32" s="2">
        <v>895829.8116495854</v>
      </c>
    </row>
    <row r="33">
      <c r="A33" t="inlineStr">
        <is>
          <t xml:space="preserve">4700134228</t>
        </is>
      </c>
      <c r="B33" t="inlineStr">
        <is>
          <t xml:space="preserve">Без исходных данных</t>
        </is>
      </c>
      <c r="C33" s="2">
        <v>2026</v>
      </c>
      <c r="D33" t="inlineStr">
        <is>
          <t xml:space="preserve">USD</t>
        </is>
      </c>
      <c r="E33" s="2">
        <v>80</v>
      </c>
      <c r="F33" t="inlineStr">
        <is>
          <t xml:space="preserve">Прямые: Резерв на отпуска</t>
        </is>
      </c>
      <c r="G33" s="2">
        <v>201779.14204145997</v>
      </c>
      <c r="H33" s="2">
        <v>201779.14204145997</v>
      </c>
      <c r="I33" s="2">
        <v>201779.14204145997</v>
      </c>
      <c r="J33" s="2">
        <v>201779.14204145997</v>
      </c>
      <c r="K33" s="2">
        <v>201779.14204145997</v>
      </c>
      <c r="L33" s="2">
        <v>201779.14204145997</v>
      </c>
      <c r="M33" s="2">
        <v>201779.14204145997</v>
      </c>
      <c r="N33" s="2">
        <v>201779.14204145997</v>
      </c>
      <c r="O33" s="2">
        <v>201779.14204145997</v>
      </c>
      <c r="P33" s="2">
        <v>201779.14204145997</v>
      </c>
      <c r="Q33" s="2">
        <v>201779.14204145997</v>
      </c>
      <c r="R33" s="2">
        <v>201779.14204145997</v>
      </c>
      <c r="S33" s="2">
        <v>2421349.7044975194</v>
      </c>
    </row>
    <row r="34">
      <c r="A34" t="inlineStr">
        <is>
          <t xml:space="preserve">4700134228</t>
        </is>
      </c>
      <c r="B34" t="inlineStr">
        <is>
          <t xml:space="preserve">Без исходных данных</t>
        </is>
      </c>
      <c r="C34" s="2">
        <v>2026</v>
      </c>
      <c r="D34" t="inlineStr">
        <is>
          <t xml:space="preserve">USD</t>
        </is>
      </c>
      <c r="E34" s="2">
        <v>80</v>
      </c>
      <c r="F34" t="inlineStr">
        <is>
          <t xml:space="preserve">Прямые: Субподряд</t>
        </is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>
      <c r="A35" t="inlineStr">
        <is>
          <t xml:space="preserve">4700134228</t>
        </is>
      </c>
      <c r="B35" t="inlineStr">
        <is>
          <t xml:space="preserve">Без исходных данных</t>
        </is>
      </c>
      <c r="C35" s="2">
        <v>2026</v>
      </c>
      <c r="D35" t="inlineStr">
        <is>
          <t xml:space="preserve">USD</t>
        </is>
      </c>
      <c r="E35" s="2">
        <v>80</v>
      </c>
      <c r="F35" t="inlineStr">
        <is>
          <t xml:space="preserve">Прямые: Строительная техника</t>
        </is>
      </c>
      <c r="G35" s="2">
        <v>112572.23272099998</v>
      </c>
      <c r="H35" s="2">
        <v>98697.88258525002</v>
      </c>
      <c r="I35" s="2">
        <v>134149.70978825004</v>
      </c>
      <c r="J35" s="2">
        <v>121540.81584449993</v>
      </c>
      <c r="K35" s="2">
        <v>59933.49239800004</v>
      </c>
      <c r="L35" s="2">
        <v>83465.61753725</v>
      </c>
      <c r="M35" s="2">
        <v>27591.616298999983</v>
      </c>
      <c r="N35" s="2">
        <v>90835.78827050001</v>
      </c>
      <c r="O35" s="2">
        <v>85698.2768265</v>
      </c>
      <c r="P35" s="2">
        <v>241438.7489930001</v>
      </c>
      <c r="Q35" s="2">
        <v>778694.2899255003</v>
      </c>
      <c r="R35" s="2">
        <v>758988.88409175</v>
      </c>
      <c r="S35" s="2">
        <v>2593607.3552805004</v>
      </c>
    </row>
    <row r="36">
      <c r="A36" t="inlineStr">
        <is>
          <t xml:space="preserve">4700134228</t>
        </is>
      </c>
      <c r="B36" t="inlineStr">
        <is>
          <t xml:space="preserve">Без исходных данных</t>
        </is>
      </c>
      <c r="C36" s="2">
        <v>2026</v>
      </c>
      <c r="D36" t="inlineStr">
        <is>
          <t xml:space="preserve">USD</t>
        </is>
      </c>
      <c r="E36" s="2">
        <v>80</v>
      </c>
      <c r="F36" t="inlineStr">
        <is>
          <t xml:space="preserve">Прямые: Строительные леса</t>
        </is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>
      <c r="A37" t="inlineStr">
        <is>
          <t xml:space="preserve">4700134228</t>
        </is>
      </c>
      <c r="B37" t="inlineStr">
        <is>
          <t xml:space="preserve">Без исходных данных</t>
        </is>
      </c>
      <c r="C37" s="2">
        <v>2026</v>
      </c>
      <c r="D37" t="inlineStr">
        <is>
          <t xml:space="preserve">USD</t>
        </is>
      </c>
      <c r="E37" s="2">
        <v>80</v>
      </c>
      <c r="F37" t="inlineStr">
        <is>
          <t xml:space="preserve">Прямые: Лесомонтаж</t>
        </is>
      </c>
      <c r="G37" s="2">
        <v>14231.696943554995</v>
      </c>
      <c r="H37" s="2">
        <v>12477.662741358747</v>
      </c>
      <c r="I37" s="2">
        <v>16959.582026838743</v>
      </c>
      <c r="J37" s="2">
        <v>15365.530340452502</v>
      </c>
      <c r="K37" s="2">
        <v>7576.959965786255</v>
      </c>
      <c r="L37" s="2">
        <v>10551.957132599997</v>
      </c>
      <c r="M37" s="2">
        <v>3488.209409002502</v>
      </c>
      <c r="N37" s="2">
        <v>11483.714758376247</v>
      </c>
      <c r="O37" s="2">
        <v>10834.216173153758</v>
      </c>
      <c r="P37" s="2">
        <v>30523.36284972002</v>
      </c>
      <c r="Q37" s="2">
        <v>98444.71303567874</v>
      </c>
      <c r="R37" s="2">
        <v>95953.50044084998</v>
      </c>
      <c r="S37" s="2">
        <v>327891.1058173725</v>
      </c>
    </row>
    <row r="38">
      <c r="A38" t="inlineStr">
        <is>
          <t xml:space="preserve">4700134228</t>
        </is>
      </c>
      <c r="B38" t="inlineStr">
        <is>
          <t xml:space="preserve">Без исходных данных</t>
        </is>
      </c>
      <c r="C38" s="2">
        <v>2026</v>
      </c>
      <c r="D38" t="inlineStr">
        <is>
          <t xml:space="preserve">USD</t>
        </is>
      </c>
      <c r="E38" s="2">
        <v>80</v>
      </c>
      <c r="F38" t="inlineStr">
        <is>
          <t xml:space="preserve">Прямые: Проектные материалы</t>
        </is>
      </c>
      <c r="G38" s="2">
        <v>1957984.8854545453</v>
      </c>
      <c r="H38" s="2">
        <v>1399880.225454545</v>
      </c>
      <c r="I38" s="2">
        <v>1437896.5436363635</v>
      </c>
      <c r="J38" s="2">
        <v>1053785.4645454544</v>
      </c>
      <c r="K38" s="2">
        <v>549609.48</v>
      </c>
      <c r="L38" s="2">
        <v>696171.9027272726</v>
      </c>
      <c r="M38" s="2">
        <v>359444.0213636363</v>
      </c>
      <c r="N38" s="2">
        <v>297225.3459090909</v>
      </c>
      <c r="O38" s="2">
        <v>432083.1568181817</v>
      </c>
      <c r="P38" s="2">
        <v>681087.0636363635</v>
      </c>
      <c r="Q38" s="2">
        <v>1118798.7968181814</v>
      </c>
      <c r="R38" s="2">
        <v>653290.3754545454</v>
      </c>
      <c r="S38" s="2">
        <v>10637257.261818182</v>
      </c>
    </row>
    <row r="39">
      <c r="A39" t="inlineStr">
        <is>
          <t xml:space="preserve">4700134228</t>
        </is>
      </c>
      <c r="B39" t="inlineStr">
        <is>
          <t xml:space="preserve">Без исходных данных</t>
        </is>
      </c>
      <c r="C39" s="2">
        <v>2026</v>
      </c>
      <c r="D39" t="inlineStr">
        <is>
          <t xml:space="preserve">USD</t>
        </is>
      </c>
      <c r="E39" s="2">
        <v>80</v>
      </c>
      <c r="F39" t="inlineStr">
        <is>
          <t xml:space="preserve">Прямые: Расходные материалы</t>
        </is>
      </c>
      <c r="G39" s="2">
        <v>16471.521926713955</v>
      </c>
      <c r="H39" s="2">
        <v>14441.432827974006</v>
      </c>
      <c r="I39" s="2">
        <v>19628.72933079745</v>
      </c>
      <c r="J39" s="2">
        <v>17783.801251681984</v>
      </c>
      <c r="K39" s="2">
        <v>8769.44349709479</v>
      </c>
      <c r="L39" s="2">
        <v>12212.654187951724</v>
      </c>
      <c r="M39" s="2">
        <v>4037.193736856123</v>
      </c>
      <c r="N39" s="2">
        <v>13291.05448162202</v>
      </c>
      <c r="O39" s="2">
        <v>12539.335959910048</v>
      </c>
      <c r="P39" s="2">
        <v>35327.21659618346</v>
      </c>
      <c r="Q39" s="2">
        <v>113938.2222490747</v>
      </c>
      <c r="R39" s="2">
        <v>111054.9355234948</v>
      </c>
      <c r="S39" s="2">
        <v>379495.54156935506</v>
      </c>
    </row>
    <row r="40">
      <c r="A40" t="inlineStr">
        <is>
          <t xml:space="preserve">4700134228</t>
        </is>
      </c>
      <c r="B40" t="inlineStr">
        <is>
          <t xml:space="preserve">Без исходных данных</t>
        </is>
      </c>
      <c r="C40" s="2">
        <v>2026</v>
      </c>
      <c r="D40" t="inlineStr">
        <is>
          <t xml:space="preserve">USD</t>
        </is>
      </c>
      <c r="E40" s="2">
        <v>80</v>
      </c>
      <c r="F40" t="inlineStr">
        <is>
          <t xml:space="preserve">Прямые: НРК</t>
        </is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>
      <c r="A41" t="inlineStr">
        <is>
          <t xml:space="preserve">4700134228</t>
        </is>
      </c>
      <c r="B41" t="inlineStr">
        <is>
          <t xml:space="preserve">Без исходных данных</t>
        </is>
      </c>
      <c r="C41" s="2">
        <v>2026</v>
      </c>
      <c r="D41" t="inlineStr">
        <is>
          <t xml:space="preserve">USD</t>
        </is>
      </c>
      <c r="E41" s="2">
        <v>80</v>
      </c>
      <c r="F41" t="inlineStr">
        <is>
          <t xml:space="preserve">Прямые: Прочие прямые</t>
        </is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>
      <c r="A42" t="inlineStr">
        <is>
          <t xml:space="preserve">4700134228</t>
        </is>
      </c>
      <c r="B42" t="inlineStr">
        <is>
          <t xml:space="preserve">Без исходных данных</t>
        </is>
      </c>
      <c r="C42" s="2">
        <v>2026</v>
      </c>
      <c r="D42" t="inlineStr">
        <is>
          <t xml:space="preserve">USD</t>
        </is>
      </c>
      <c r="E42" s="2">
        <v>80</v>
      </c>
      <c r="F42" t="inlineStr">
        <is>
          <t xml:space="preserve">Косвенные: Заработная плата</t>
        </is>
      </c>
      <c r="G42" s="2">
        <v>88257.37150254376</v>
      </c>
      <c r="H42" s="2">
        <v>77379.78966335622</v>
      </c>
      <c r="I42" s="2">
        <v>105174.25556529372</v>
      </c>
      <c r="J42" s="2">
        <v>95288.79971021246</v>
      </c>
      <c r="K42" s="2">
        <v>46988.252575312494</v>
      </c>
      <c r="L42" s="2">
        <v>65437.593592856225</v>
      </c>
      <c r="M42" s="2">
        <v>21632.008811606247</v>
      </c>
      <c r="N42" s="2">
        <v>71215.85596443752</v>
      </c>
      <c r="O42" s="2">
        <v>67188.0131739563</v>
      </c>
      <c r="P42" s="2">
        <v>189289.5685746751</v>
      </c>
      <c r="Q42" s="2">
        <v>610501.4493565685</v>
      </c>
      <c r="R42" s="2">
        <v>595052.2814645066</v>
      </c>
      <c r="S42" s="2">
        <v>2033405.2399553254</v>
      </c>
    </row>
    <row r="43">
      <c r="A43" t="inlineStr">
        <is>
          <t xml:space="preserve">4700134228</t>
        </is>
      </c>
      <c r="B43" t="inlineStr">
        <is>
          <t xml:space="preserve">Без исходных данных</t>
        </is>
      </c>
      <c r="C43" s="2">
        <v>2026</v>
      </c>
      <c r="D43" t="inlineStr">
        <is>
          <t xml:space="preserve">USD</t>
        </is>
      </c>
      <c r="E43" s="2">
        <v>80</v>
      </c>
      <c r="F43" t="inlineStr">
        <is>
          <t xml:space="preserve">Косвенные: НДФЛ</t>
        </is>
      </c>
      <c r="G43" s="2">
        <v>13187.88309808125</v>
      </c>
      <c r="H43" s="2">
        <v>11562.497306018746</v>
      </c>
      <c r="I43" s="2">
        <v>15715.693360331246</v>
      </c>
      <c r="J43" s="2">
        <v>14238.556278537495</v>
      </c>
      <c r="K43" s="2">
        <v>7021.233143437499</v>
      </c>
      <c r="L43" s="2">
        <v>9778.031226518748</v>
      </c>
      <c r="M43" s="2">
        <v>3232.3691327687493</v>
      </c>
      <c r="N43" s="2">
        <v>10641.449741812505</v>
      </c>
      <c r="O43" s="2">
        <v>10039.588175418758</v>
      </c>
      <c r="P43" s="2">
        <v>28284.648177825013</v>
      </c>
      <c r="Q43" s="2">
        <v>91224.35450155623</v>
      </c>
      <c r="R43" s="2">
        <v>88915.85814986881</v>
      </c>
      <c r="S43" s="2">
        <v>303842.1622921751</v>
      </c>
    </row>
    <row r="44">
      <c r="A44" t="inlineStr">
        <is>
          <t xml:space="preserve">4700134228</t>
        </is>
      </c>
      <c r="B44" t="inlineStr">
        <is>
          <t xml:space="preserve">Без исходных данных</t>
        </is>
      </c>
      <c r="C44" s="2">
        <v>2026</v>
      </c>
      <c r="D44" t="inlineStr">
        <is>
          <t xml:space="preserve">USD</t>
        </is>
      </c>
      <c r="E44" s="2">
        <v>80</v>
      </c>
      <c r="F44" t="inlineStr">
        <is>
          <t xml:space="preserve">Косвенные: Страховые взносы</t>
        </is>
      </c>
      <c r="G44" s="2">
        <v>31346.583671593125</v>
      </c>
      <c r="H44" s="2">
        <v>27483.166673536864</v>
      </c>
      <c r="I44" s="2">
        <v>37354.99421801811</v>
      </c>
      <c r="J44" s="2">
        <v>33843.95300052374</v>
      </c>
      <c r="K44" s="2">
        <v>16688.931087093748</v>
      </c>
      <c r="L44" s="2">
        <v>23241.628069186867</v>
      </c>
      <c r="M44" s="2">
        <v>7683.092784811873</v>
      </c>
      <c r="N44" s="2">
        <v>25293.90746323126</v>
      </c>
      <c r="O44" s="2">
        <v>23863.32881695689</v>
      </c>
      <c r="P44" s="2">
        <v>67230.43297652253</v>
      </c>
      <c r="Q44" s="2">
        <v>216833.27339216054</v>
      </c>
      <c r="R44" s="2">
        <v>211346.15514084202</v>
      </c>
      <c r="S44" s="2">
        <v>722209.4472944776</v>
      </c>
    </row>
    <row r="45">
      <c r="A45" t="inlineStr">
        <is>
          <t xml:space="preserve">4700134228</t>
        </is>
      </c>
      <c r="B45" t="inlineStr">
        <is>
          <t xml:space="preserve">Без исходных данных</t>
        </is>
      </c>
      <c r="C45" s="2">
        <v>2026</v>
      </c>
      <c r="D45" t="inlineStr">
        <is>
          <t xml:space="preserve">USD</t>
        </is>
      </c>
      <c r="E45" s="2">
        <v>80</v>
      </c>
      <c r="F45" t="inlineStr">
        <is>
          <t xml:space="preserve">Косвенные: Резерв на отпуска</t>
        </is>
      </c>
      <c r="G45" s="2">
        <v>162672.41919642602</v>
      </c>
      <c r="H45" s="2">
        <v>162672.41919642602</v>
      </c>
      <c r="I45" s="2">
        <v>162672.41919642602</v>
      </c>
      <c r="J45" s="2">
        <v>162672.41919642602</v>
      </c>
      <c r="K45" s="2">
        <v>162672.41919642602</v>
      </c>
      <c r="L45" s="2">
        <v>162672.41919642602</v>
      </c>
      <c r="M45" s="2">
        <v>162672.41919642602</v>
      </c>
      <c r="N45" s="2">
        <v>162672.41919642602</v>
      </c>
      <c r="O45" s="2">
        <v>162672.41919642602</v>
      </c>
      <c r="P45" s="2">
        <v>162672.41919642602</v>
      </c>
      <c r="Q45" s="2">
        <v>162672.41919642602</v>
      </c>
      <c r="R45" s="2">
        <v>162672.41919642602</v>
      </c>
      <c r="S45" s="2">
        <v>1952069.030357112</v>
      </c>
    </row>
    <row r="46">
      <c r="A46" t="inlineStr">
        <is>
          <t xml:space="preserve">4700134228</t>
        </is>
      </c>
      <c r="B46" t="inlineStr">
        <is>
          <t xml:space="preserve">Без исходных данных</t>
        </is>
      </c>
      <c r="C46" s="2">
        <v>2026</v>
      </c>
      <c r="D46" t="inlineStr">
        <is>
          <t xml:space="preserve">USD</t>
        </is>
      </c>
      <c r="E46" s="2">
        <v>80</v>
      </c>
      <c r="F46" t="inlineStr">
        <is>
          <t xml:space="preserve">Косвенные: Питание</t>
        </is>
      </c>
      <c r="G46" s="2">
        <v>22882.57436248387</v>
      </c>
      <c r="H46" s="2">
        <v>18120.817049971996</v>
      </c>
      <c r="I46" s="2">
        <v>27268.631311138746</v>
      </c>
      <c r="J46" s="2">
        <v>23908.664107574998</v>
      </c>
      <c r="K46" s="2">
        <v>12182.68984691038</v>
      </c>
      <c r="L46" s="2">
        <v>16418.775868511246</v>
      </c>
      <c r="M46" s="2">
        <v>5608.551918285876</v>
      </c>
      <c r="N46" s="2">
        <v>18464.204090245872</v>
      </c>
      <c r="O46" s="2">
        <v>16857.969078405007</v>
      </c>
      <c r="P46" s="2">
        <v>49077.29014829552</v>
      </c>
      <c r="Q46" s="2">
        <v>153179.32573661246</v>
      </c>
      <c r="R46" s="2">
        <v>154279.78250846363</v>
      </c>
      <c r="S46" s="2">
        <v>518249.2760268996</v>
      </c>
    </row>
    <row r="47">
      <c r="A47" t="inlineStr">
        <is>
          <t xml:space="preserve">4700134228</t>
        </is>
      </c>
      <c r="B47" t="inlineStr">
        <is>
          <t xml:space="preserve">Без исходных данных</t>
        </is>
      </c>
      <c r="C47" s="2">
        <v>2026</v>
      </c>
      <c r="D47" t="inlineStr">
        <is>
          <t xml:space="preserve">USD</t>
        </is>
      </c>
      <c r="E47" s="2">
        <v>80</v>
      </c>
      <c r="F47" t="inlineStr">
        <is>
          <t xml:space="preserve">Косвенные: Проживание</t>
        </is>
      </c>
      <c r="G47" s="2">
        <v>17601.980278833744</v>
      </c>
      <c r="H47" s="2">
        <v>13939.090038439997</v>
      </c>
      <c r="I47" s="2">
        <v>20975.870239337495</v>
      </c>
      <c r="J47" s="2">
        <v>18391.28008275</v>
      </c>
      <c r="K47" s="2">
        <v>9371.299882238753</v>
      </c>
      <c r="L47" s="2">
        <v>12629.827591162497</v>
      </c>
      <c r="M47" s="2">
        <v>4314.270706373751</v>
      </c>
      <c r="N47" s="2">
        <v>14203.233915573748</v>
      </c>
      <c r="O47" s="2">
        <v>12967.668521850006</v>
      </c>
      <c r="P47" s="2">
        <v>37751.76165253502</v>
      </c>
      <c r="Q47" s="2">
        <v>117830.25056662498</v>
      </c>
      <c r="R47" s="2">
        <v>118676.75577574126</v>
      </c>
      <c r="S47" s="2">
        <v>398653.2892514612</v>
      </c>
    </row>
    <row r="48">
      <c r="A48" t="inlineStr">
        <is>
          <t xml:space="preserve">4700134228</t>
        </is>
      </c>
      <c r="B48" t="inlineStr">
        <is>
          <t xml:space="preserve">Без исходных данных</t>
        </is>
      </c>
      <c r="C48" s="2">
        <v>2026</v>
      </c>
      <c r="D48" t="inlineStr">
        <is>
          <t xml:space="preserve">USD</t>
        </is>
      </c>
      <c r="E48" s="2">
        <v>80</v>
      </c>
      <c r="F48" t="inlineStr">
        <is>
          <t xml:space="preserve">Косвенные: Аренда автобусов</t>
        </is>
      </c>
      <c r="G48" s="2">
        <v>15983.60655737705</v>
      </c>
      <c r="H48" s="2">
        <v>15983.60655737705</v>
      </c>
      <c r="I48" s="2">
        <v>15983.60655737705</v>
      </c>
      <c r="J48" s="2">
        <v>15983.60655737705</v>
      </c>
      <c r="K48" s="2">
        <v>15983.60655737705</v>
      </c>
      <c r="L48" s="2">
        <v>15983.60655737705</v>
      </c>
      <c r="M48" s="2">
        <v>15983.60655737705</v>
      </c>
      <c r="N48" s="2">
        <v>15983.60655737705</v>
      </c>
      <c r="O48" s="2">
        <v>15983.60655737705</v>
      </c>
      <c r="P48" s="2">
        <v>31967.2131147541</v>
      </c>
      <c r="Q48" s="2">
        <v>79918.03278688525</v>
      </c>
      <c r="R48" s="2">
        <v>79918.03278688525</v>
      </c>
      <c r="S48" s="2">
        <v>335655.737704918</v>
      </c>
    </row>
    <row r="49">
      <c r="A49" t="inlineStr">
        <is>
          <t xml:space="preserve">4700134228</t>
        </is>
      </c>
      <c r="B49" t="inlineStr">
        <is>
          <t xml:space="preserve">Без исходных данных</t>
        </is>
      </c>
      <c r="C49" s="2">
        <v>2026</v>
      </c>
      <c r="D49" t="inlineStr">
        <is>
          <t xml:space="preserve">USD</t>
        </is>
      </c>
      <c r="E49" s="2">
        <v>80</v>
      </c>
      <c r="F49" t="inlineStr">
        <is>
          <t xml:space="preserve">Косвенные: Аренда автомобиля</t>
        </is>
      </c>
      <c r="G49" s="2">
        <v>47950.819672131154</v>
      </c>
      <c r="H49" s="2">
        <v>47950.819672131154</v>
      </c>
      <c r="I49" s="2">
        <v>47950.819672131154</v>
      </c>
      <c r="J49" s="2">
        <v>47950.819672131154</v>
      </c>
      <c r="K49" s="2">
        <v>47950.819672131154</v>
      </c>
      <c r="L49" s="2">
        <v>47950.819672131154</v>
      </c>
      <c r="M49" s="2">
        <v>47950.819672131154</v>
      </c>
      <c r="N49" s="2">
        <v>47950.819672131154</v>
      </c>
      <c r="O49" s="2">
        <v>47950.819672131154</v>
      </c>
      <c r="P49" s="2">
        <v>47950.819672131154</v>
      </c>
      <c r="Q49" s="2">
        <v>47950.819672131154</v>
      </c>
      <c r="R49" s="2">
        <v>47950.819672131154</v>
      </c>
      <c r="S49" s="2">
        <v>575409.8360655739</v>
      </c>
    </row>
    <row r="50">
      <c r="A50" t="inlineStr">
        <is>
          <t xml:space="preserve">4700134228</t>
        </is>
      </c>
      <c r="B50" t="inlineStr">
        <is>
          <t xml:space="preserve">Без исходных данных</t>
        </is>
      </c>
      <c r="C50" s="2">
        <v>2026</v>
      </c>
      <c r="D50" t="inlineStr">
        <is>
          <t xml:space="preserve">USD</t>
        </is>
      </c>
      <c r="E50" s="2">
        <v>80</v>
      </c>
      <c r="F50" t="inlineStr">
        <is>
          <t xml:space="preserve">Косвенные: Аренда опалубки</t>
        </is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>
      <c r="A51" t="inlineStr">
        <is>
          <t xml:space="preserve">4700134228</t>
        </is>
      </c>
      <c r="B51" t="inlineStr">
        <is>
          <t xml:space="preserve">Без исходных данных</t>
        </is>
      </c>
      <c r="C51" s="2">
        <v>2026</v>
      </c>
      <c r="D51" t="inlineStr">
        <is>
          <t xml:space="preserve">USD</t>
        </is>
      </c>
      <c r="E51" s="2">
        <v>80</v>
      </c>
      <c r="F51" t="inlineStr">
        <is>
          <t xml:space="preserve">Косвенные: СИЗы</t>
        </is>
      </c>
      <c r="G51" s="2">
        <v>1824.576531224999</v>
      </c>
      <c r="H51" s="2">
        <v>1599.7003514562496</v>
      </c>
      <c r="I51" s="2">
        <v>2174.3053880562493</v>
      </c>
      <c r="J51" s="2">
        <v>1969.9397872375</v>
      </c>
      <c r="K51" s="2">
        <v>971.4051238187507</v>
      </c>
      <c r="L51" s="2">
        <v>1352.8150169999997</v>
      </c>
      <c r="M51" s="2">
        <v>447.20633448750027</v>
      </c>
      <c r="N51" s="2">
        <v>1472.2711228687494</v>
      </c>
      <c r="O51" s="2">
        <v>1389.0020734812506</v>
      </c>
      <c r="P51" s="2">
        <v>3913.2516474000017</v>
      </c>
      <c r="Q51" s="2">
        <v>12621.117055856246</v>
      </c>
      <c r="R51" s="2">
        <v>12301.730825749999</v>
      </c>
      <c r="S51" s="2">
        <v>42037.321258637494</v>
      </c>
    </row>
    <row r="52">
      <c r="A52" t="inlineStr">
        <is>
          <t xml:space="preserve">4700134228</t>
        </is>
      </c>
      <c r="B52" t="inlineStr">
        <is>
          <t xml:space="preserve">Без исходных данных</t>
        </is>
      </c>
      <c r="C52" s="2">
        <v>2026</v>
      </c>
      <c r="D52" t="inlineStr">
        <is>
          <t xml:space="preserve">USD</t>
        </is>
      </c>
      <c r="E52" s="2">
        <v>80</v>
      </c>
      <c r="F52" t="inlineStr">
        <is>
          <t xml:space="preserve">Косвенные: Приобретение билетов</t>
        </is>
      </c>
      <c r="G52" s="2">
        <v>9895.304642675997</v>
      </c>
      <c r="H52" s="2">
        <v>8675.723952240996</v>
      </c>
      <c r="I52" s="2">
        <v>11792.004244720996</v>
      </c>
      <c r="J52" s="2">
        <v>10683.659462262</v>
      </c>
      <c r="K52" s="2">
        <v>5268.263329675003</v>
      </c>
      <c r="L52" s="2">
        <v>7336.780063375999</v>
      </c>
      <c r="M52" s="2">
        <v>2425.353413326001</v>
      </c>
      <c r="N52" s="2">
        <v>7984.631517554998</v>
      </c>
      <c r="O52" s="2">
        <v>7533.034888469004</v>
      </c>
      <c r="P52" s="2">
        <v>21222.90653846401</v>
      </c>
      <c r="Q52" s="2">
        <v>68448.648802193</v>
      </c>
      <c r="R52" s="2">
        <v>66716.507677128</v>
      </c>
      <c r="S52" s="2">
        <v>227982.81853208604</v>
      </c>
    </row>
    <row r="53">
      <c r="A53" t="inlineStr">
        <is>
          <t xml:space="preserve">4700134228</t>
        </is>
      </c>
      <c r="B53" t="inlineStr">
        <is>
          <t xml:space="preserve">Без исходных данных</t>
        </is>
      </c>
      <c r="C53" s="2">
        <v>2026</v>
      </c>
      <c r="D53" t="inlineStr">
        <is>
          <t xml:space="preserve">USD</t>
        </is>
      </c>
      <c r="E53" s="2">
        <v>80</v>
      </c>
      <c r="F53" t="inlineStr">
        <is>
          <t xml:space="preserve">Косвенные: Разрешение на работу</t>
        </is>
      </c>
      <c r="G53" s="2">
        <v>875.7967349879996</v>
      </c>
      <c r="H53" s="2">
        <v>767.8561686989998</v>
      </c>
      <c r="I53" s="2">
        <v>1043.6665862669995</v>
      </c>
      <c r="J53" s="2">
        <v>945.5710978739999</v>
      </c>
      <c r="K53" s="2">
        <v>466.2744594330003</v>
      </c>
      <c r="L53" s="2">
        <v>649.3512081599998</v>
      </c>
      <c r="M53" s="2">
        <v>214.6590405540001</v>
      </c>
      <c r="N53" s="2">
        <v>706.6901389769997</v>
      </c>
      <c r="O53" s="2">
        <v>666.7209952710003</v>
      </c>
      <c r="P53" s="2">
        <v>1878.3607907520009</v>
      </c>
      <c r="Q53" s="2">
        <v>6058.136186810999</v>
      </c>
      <c r="R53" s="2">
        <v>5904.83079636</v>
      </c>
      <c r="S53" s="2">
        <v>20177.914204146</v>
      </c>
    </row>
    <row r="54">
      <c r="A54" t="inlineStr">
        <is>
          <t xml:space="preserve">4700134228</t>
        </is>
      </c>
      <c r="B54" t="inlineStr">
        <is>
          <t xml:space="preserve">Без исходных данных</t>
        </is>
      </c>
      <c r="C54" s="2">
        <v>2026</v>
      </c>
      <c r="D54" t="inlineStr">
        <is>
          <t xml:space="preserve">USD</t>
        </is>
      </c>
      <c r="E54" s="2">
        <v>80</v>
      </c>
      <c r="F54" t="inlineStr">
        <is>
          <t xml:space="preserve">Косвенные: Медицинские услуги</t>
        </is>
      </c>
      <c r="G54" s="2">
        <v>3406.834892677499</v>
      </c>
      <c r="H54" s="2">
        <v>2986.9478653799993</v>
      </c>
      <c r="I54" s="2">
        <v>4059.845852774999</v>
      </c>
      <c r="J54" s="2">
        <v>3678.25601655</v>
      </c>
      <c r="K54" s="2">
        <v>1813.7999772075007</v>
      </c>
      <c r="L54" s="2">
        <v>2525.9655182324996</v>
      </c>
      <c r="M54" s="2">
        <v>835.0201367175002</v>
      </c>
      <c r="N54" s="2">
        <v>2749.0130159174996</v>
      </c>
      <c r="O54" s="2">
        <v>2593.5337043700015</v>
      </c>
      <c r="P54" s="2">
        <v>7306.792577910003</v>
      </c>
      <c r="Q54" s="2">
        <v>23566.050113324996</v>
      </c>
      <c r="R54" s="2">
        <v>22969.694666272502</v>
      </c>
      <c r="S54" s="2">
        <v>78491.754337335</v>
      </c>
    </row>
    <row r="55">
      <c r="A55" t="inlineStr">
        <is>
          <t xml:space="preserve">4700134228</t>
        </is>
      </c>
      <c r="B55" t="inlineStr">
        <is>
          <t xml:space="preserve">Без исходных данных</t>
        </is>
      </c>
      <c r="C55" s="2">
        <v>2026</v>
      </c>
      <c r="D55" t="inlineStr">
        <is>
          <t xml:space="preserve">USD</t>
        </is>
      </c>
      <c r="E55" s="2">
        <v>80</v>
      </c>
      <c r="F55" t="inlineStr">
        <is>
          <t xml:space="preserve">Косвенные: ВЗиС для ОР</t>
        </is>
      </c>
      <c r="G55" s="2">
        <v>157.72383762395827</v>
      </c>
      <c r="H55" s="2">
        <v>138.28462339722222</v>
      </c>
      <c r="I55" s="2">
        <v>187.9558265173611</v>
      </c>
      <c r="J55" s="2">
        <v>170.28963039583334</v>
      </c>
      <c r="K55" s="2">
        <v>83.97222116701393</v>
      </c>
      <c r="L55" s="2">
        <v>116.94284806631943</v>
      </c>
      <c r="M55" s="2">
        <v>38.65833966284723</v>
      </c>
      <c r="N55" s="2">
        <v>127.26912110729168</v>
      </c>
      <c r="O55" s="2">
        <v>120.07100483194452</v>
      </c>
      <c r="P55" s="2">
        <v>338.27743416250013</v>
      </c>
      <c r="Q55" s="2">
        <v>1091.020838579861</v>
      </c>
      <c r="R55" s="2">
        <v>1063.4117901052084</v>
      </c>
      <c r="S55" s="2">
        <v>3633.8775156173615</v>
      </c>
    </row>
    <row r="56">
      <c r="A56" t="inlineStr">
        <is>
          <t xml:space="preserve">4700134228</t>
        </is>
      </c>
      <c r="B56" t="inlineStr">
        <is>
          <t xml:space="preserve">Без исходных данных</t>
        </is>
      </c>
      <c r="C56" s="2">
        <v>2026</v>
      </c>
      <c r="D56" t="inlineStr">
        <is>
          <t xml:space="preserve">USD</t>
        </is>
      </c>
      <c r="E56" s="2">
        <v>80</v>
      </c>
      <c r="F56" t="inlineStr">
        <is>
          <t xml:space="preserve">Косвенные: Аренда офиса</t>
        </is>
      </c>
      <c r="G56" s="2">
        <v>7500</v>
      </c>
      <c r="H56" s="2">
        <v>7500</v>
      </c>
      <c r="I56" s="2">
        <v>7500</v>
      </c>
      <c r="J56" s="2">
        <v>7500</v>
      </c>
      <c r="K56" s="2">
        <v>7500</v>
      </c>
      <c r="L56" s="2">
        <v>7500</v>
      </c>
      <c r="M56" s="2">
        <v>7500</v>
      </c>
      <c r="N56" s="2">
        <v>7500</v>
      </c>
      <c r="O56" s="2">
        <v>7500</v>
      </c>
      <c r="P56" s="2">
        <v>7500</v>
      </c>
      <c r="Q56" s="2">
        <v>7500</v>
      </c>
      <c r="R56" s="2">
        <v>7500</v>
      </c>
      <c r="S56" s="2">
        <v>90000</v>
      </c>
    </row>
    <row r="57">
      <c r="A57" t="inlineStr">
        <is>
          <t xml:space="preserve">4700134228</t>
        </is>
      </c>
      <c r="B57" t="inlineStr">
        <is>
          <t xml:space="preserve">Без исходных данных</t>
        </is>
      </c>
      <c r="C57" s="2">
        <v>2026</v>
      </c>
      <c r="D57" t="inlineStr">
        <is>
          <t xml:space="preserve">USD</t>
        </is>
      </c>
      <c r="E57" s="2">
        <v>80</v>
      </c>
      <c r="F57" t="inlineStr">
        <is>
          <t xml:space="preserve">Косвенные: Аренда склада</t>
        </is>
      </c>
      <c r="G57" s="2">
        <v>20000</v>
      </c>
      <c r="H57" s="2">
        <v>20000</v>
      </c>
      <c r="I57" s="2">
        <v>20000</v>
      </c>
      <c r="J57" s="2">
        <v>20000</v>
      </c>
      <c r="K57" s="2">
        <v>20000</v>
      </c>
      <c r="L57" s="2">
        <v>20000</v>
      </c>
      <c r="M57" s="2">
        <v>20000</v>
      </c>
      <c r="N57" s="2">
        <v>20000</v>
      </c>
      <c r="O57" s="2">
        <v>20000</v>
      </c>
      <c r="P57" s="2">
        <v>20000</v>
      </c>
      <c r="Q57" s="2">
        <v>20000</v>
      </c>
      <c r="R57" s="2">
        <v>20000</v>
      </c>
      <c r="S57" s="2">
        <v>240000</v>
      </c>
    </row>
    <row r="58">
      <c r="A58" t="inlineStr">
        <is>
          <t xml:space="preserve">4700134228</t>
        </is>
      </c>
      <c r="B58" t="inlineStr">
        <is>
          <t xml:space="preserve">Без исходных данных</t>
        </is>
      </c>
      <c r="C58" s="2">
        <v>2026</v>
      </c>
      <c r="D58" t="inlineStr">
        <is>
          <t xml:space="preserve">USD</t>
        </is>
      </c>
      <c r="E58" s="2">
        <v>80</v>
      </c>
      <c r="F58" t="inlineStr">
        <is>
          <t xml:space="preserve">Косвенные: Интернет</t>
        </is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>
      <c r="A59" t="inlineStr">
        <is>
          <t xml:space="preserve">4700134228</t>
        </is>
      </c>
      <c r="B59" t="inlineStr">
        <is>
          <t xml:space="preserve">Без исходных данных</t>
        </is>
      </c>
      <c r="C59" s="2">
        <v>2026</v>
      </c>
      <c r="D59" t="inlineStr">
        <is>
          <t xml:space="preserve">USD</t>
        </is>
      </c>
      <c r="E59" s="2">
        <v>80</v>
      </c>
      <c r="F59" t="inlineStr">
        <is>
          <t xml:space="preserve">Косвенные: Обращение с ТБО и ЖБО</t>
        </is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>
      <c r="A60" t="inlineStr">
        <is>
          <t xml:space="preserve">4700134228</t>
        </is>
      </c>
      <c r="B60" t="inlineStr">
        <is>
          <t xml:space="preserve">Без исходных данных</t>
        </is>
      </c>
      <c r="C60" s="2">
        <v>2026</v>
      </c>
      <c r="D60" t="inlineStr">
        <is>
          <t xml:space="preserve">USD</t>
        </is>
      </c>
      <c r="E60" s="2">
        <v>80</v>
      </c>
      <c r="F60" t="inlineStr">
        <is>
          <t xml:space="preserve">Косвенные: Охрана труда</t>
        </is>
      </c>
      <c r="G60" s="2">
        <v>1094.7459187349993</v>
      </c>
      <c r="H60" s="2">
        <v>959.8202108737497</v>
      </c>
      <c r="I60" s="2">
        <v>1304.5832328337497</v>
      </c>
      <c r="J60" s="2">
        <v>1181.9638723425</v>
      </c>
      <c r="K60" s="2">
        <v>582.8430742912503</v>
      </c>
      <c r="L60" s="2">
        <v>811.6890101999999</v>
      </c>
      <c r="M60" s="2">
        <v>268.32380069250013</v>
      </c>
      <c r="N60" s="2">
        <v>883.3626737212497</v>
      </c>
      <c r="O60" s="2">
        <v>833.4012440887504</v>
      </c>
      <c r="P60" s="2">
        <v>2347.9509884400013</v>
      </c>
      <c r="Q60" s="2">
        <v>7572.670233513749</v>
      </c>
      <c r="R60" s="2">
        <v>7381.038495449999</v>
      </c>
      <c r="S60" s="2">
        <v>25222.392755182496</v>
      </c>
    </row>
    <row r="61">
      <c r="A61" t="inlineStr">
        <is>
          <t xml:space="preserve">4700134228</t>
        </is>
      </c>
      <c r="B61" t="inlineStr">
        <is>
          <t xml:space="preserve">Без исходных данных</t>
        </is>
      </c>
      <c r="C61" s="2">
        <v>2026</v>
      </c>
      <c r="D61" t="inlineStr">
        <is>
          <t xml:space="preserve">USD</t>
        </is>
      </c>
      <c r="E61" s="2">
        <v>80</v>
      </c>
      <c r="F61" t="inlineStr">
        <is>
          <t xml:space="preserve">Косвенные: Страхование от НС</t>
        </is>
      </c>
      <c r="G61" s="2">
        <v>473.1715128718749</v>
      </c>
      <c r="H61" s="2">
        <v>414.8538701916666</v>
      </c>
      <c r="I61" s="2">
        <v>563.8674795520832</v>
      </c>
      <c r="J61" s="2">
        <v>510.86889118749997</v>
      </c>
      <c r="K61" s="2">
        <v>251.91666350104177</v>
      </c>
      <c r="L61" s="2">
        <v>350.82854419895824</v>
      </c>
      <c r="M61" s="2">
        <v>115.9750189885417</v>
      </c>
      <c r="N61" s="2">
        <v>381.807363321875</v>
      </c>
      <c r="O61" s="2">
        <v>360.21301449583353</v>
      </c>
      <c r="P61" s="2">
        <v>1014.8323024875004</v>
      </c>
      <c r="Q61" s="2">
        <v>3273.0625157395825</v>
      </c>
      <c r="R61" s="2">
        <v>3190.2353703156255</v>
      </c>
      <c r="S61" s="2">
        <v>10901.632546852084</v>
      </c>
    </row>
    <row r="62">
      <c r="A62" t="inlineStr">
        <is>
          <t xml:space="preserve">4700134228</t>
        </is>
      </c>
      <c r="B62" t="inlineStr">
        <is>
          <t xml:space="preserve">Без исходных данных</t>
        </is>
      </c>
      <c r="C62" s="2">
        <v>2026</v>
      </c>
      <c r="D62" t="inlineStr">
        <is>
          <t xml:space="preserve">USD</t>
        </is>
      </c>
      <c r="E62" s="2">
        <v>80</v>
      </c>
      <c r="F62" t="inlineStr">
        <is>
          <t xml:space="preserve">Косвенные: IT-материалы</t>
        </is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>
      <c r="A63" t="inlineStr">
        <is>
          <t xml:space="preserve">4700134228</t>
        </is>
      </c>
      <c r="B63" t="inlineStr">
        <is>
          <t xml:space="preserve">Без исходных данных</t>
        </is>
      </c>
      <c r="C63" s="2">
        <v>2026</v>
      </c>
      <c r="D63" t="inlineStr">
        <is>
          <t xml:space="preserve">USD</t>
        </is>
      </c>
      <c r="E63" s="2">
        <v>80</v>
      </c>
      <c r="F63" t="inlineStr">
        <is>
          <t xml:space="preserve">Косвенные: Приобретение контейнеров</t>
        </is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>
      <c r="A64" t="inlineStr">
        <is>
          <t xml:space="preserve">4700134228</t>
        </is>
      </c>
      <c r="B64" t="inlineStr">
        <is>
          <t xml:space="preserve">Без исходных данных</t>
        </is>
      </c>
      <c r="C64" s="2">
        <v>2026</v>
      </c>
      <c r="D64" t="inlineStr">
        <is>
          <t xml:space="preserve">USD</t>
        </is>
      </c>
      <c r="E64" s="2">
        <v>80</v>
      </c>
      <c r="F64" t="inlineStr">
        <is>
          <t xml:space="preserve">Косвенные: Приобретение модульного офиса</t>
        </is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</row>
    <row r="65">
      <c r="A65" t="inlineStr">
        <is>
          <t xml:space="preserve">4700134228</t>
        </is>
      </c>
      <c r="B65" t="inlineStr">
        <is>
          <t xml:space="preserve">Без исходных данных</t>
        </is>
      </c>
      <c r="C65" s="2">
        <v>2026</v>
      </c>
      <c r="D65" t="inlineStr">
        <is>
          <t xml:space="preserve">USD</t>
        </is>
      </c>
      <c r="E65" s="2">
        <v>80</v>
      </c>
      <c r="F65" t="inlineStr">
        <is>
          <t xml:space="preserve">Косвенные: Транспортные услуги</t>
        </is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>
      <c r="A66" t="inlineStr">
        <is>
          <t xml:space="preserve">4700134228</t>
        </is>
      </c>
      <c r="B66" t="inlineStr">
        <is>
          <t xml:space="preserve">Без исходных данных</t>
        </is>
      </c>
      <c r="C66" s="2">
        <v>2026</v>
      </c>
      <c r="D66" t="inlineStr">
        <is>
          <t xml:space="preserve">USD</t>
        </is>
      </c>
      <c r="E66" s="2">
        <v>80</v>
      </c>
      <c r="F66" t="inlineStr">
        <is>
          <t xml:space="preserve">Косвенные: Прочие косвенные расходы</t>
        </is>
      </c>
      <c r="G66" s="2">
        <v>39719.758017886845</v>
      </c>
      <c r="H66" s="2">
        <v>37311.256589053286</v>
      </c>
      <c r="I66" s="2">
        <v>43465.47467070707</v>
      </c>
      <c r="J66" s="2">
        <v>41276.64861504143</v>
      </c>
      <c r="K66" s="2">
        <v>30581.99804752889</v>
      </c>
      <c r="L66" s="2">
        <v>34667.02952415289</v>
      </c>
      <c r="M66" s="2">
        <v>24967.648255587985</v>
      </c>
      <c r="N66" s="2">
        <v>35946.44560976785</v>
      </c>
      <c r="O66" s="2">
        <v>35054.60537736243</v>
      </c>
      <c r="P66" s="2">
        <v>62090.18874491982</v>
      </c>
      <c r="Q66" s="2">
        <v>155354.42998169604</v>
      </c>
      <c r="R66" s="2">
        <v>151933.69332407526</v>
      </c>
      <c r="S66" s="2">
        <v>692369.1767577799</v>
      </c>
    </row>
    <row r="67">
      <c r="A67" s="4" t="inlineStr">
        <is>
          <t xml:space="preserve">4700134228</t>
        </is>
      </c>
      <c r="B67" s="4" t="inlineStr">
        <is>
          <t xml:space="preserve">Прогноз 2027 · копия 2026</t>
        </is>
      </c>
      <c r="C67" s="4">
        <v>2027</v>
      </c>
      <c r="D67" s="4" t="inlineStr">
        <is>
          <t xml:space="preserve">USD</t>
        </is>
      </c>
      <c r="E67" s="4">
        <v>80</v>
      </c>
      <c r="F67" s="4" t="inlineStr">
        <is>
          <t xml:space="preserve">Источник: Физический объём выполнения (КСГ / KQ-2)</t>
        </is>
      </c>
      <c r="G67" s="4">
        <v>153647.26499999998</v>
      </c>
      <c r="H67" s="4">
        <v>298682.02666666656</v>
      </c>
      <c r="I67" s="4">
        <v>252029.73333333337</v>
      </c>
      <c r="J67" s="4">
        <v>227176.685</v>
      </c>
      <c r="K67" s="4">
        <v>218159.655</v>
      </c>
      <c r="L67" s="4">
        <v>116751.49999999999</v>
      </c>
      <c r="M67" s="4">
        <v>56389.76</v>
      </c>
      <c r="N67" s="4">
        <v>67210.24</v>
      </c>
      <c r="O67" s="4">
        <v>52088.70000000001</v>
      </c>
      <c r="P67" s="4">
        <v>9676.559999999998</v>
      </c>
      <c r="Q67" s="4">
        <v>572.34</v>
      </c>
      <c r="R67" s="4">
        <v>0</v>
      </c>
      <c r="S67" s="4">
        <v>1452384.465</v>
      </c>
    </row>
    <row r="68">
      <c r="A68" s="4" t="inlineStr">
        <is>
          <t xml:space="preserve">4700134228</t>
        </is>
      </c>
      <c r="B68" s="4" t="inlineStr">
        <is>
          <t xml:space="preserve">Прогноз 2027 · копия 2026</t>
        </is>
      </c>
      <c r="C68" s="4">
        <v>2027</v>
      </c>
      <c r="D68" s="4" t="inlineStr">
        <is>
          <t xml:space="preserve">USD</t>
        </is>
      </c>
      <c r="E68" s="4">
        <v>80</v>
      </c>
      <c r="F68" s="4" t="inlineStr">
        <is>
          <t xml:space="preserve">Источник: Расценка BOQ на единицу KQ-2</t>
        </is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</row>
    <row r="69">
      <c r="A69" s="4" t="inlineStr">
        <is>
          <t xml:space="preserve">4700134228</t>
        </is>
      </c>
      <c r="B69" s="4" t="inlineStr">
        <is>
          <t xml:space="preserve">Прогноз 2027 · копия 2026</t>
        </is>
      </c>
      <c r="C69" s="4">
        <v>2027</v>
      </c>
      <c r="D69" s="4" t="inlineStr">
        <is>
          <t xml:space="preserve">USD</t>
        </is>
      </c>
      <c r="E69" s="4">
        <v>80</v>
      </c>
      <c r="F69" s="4" t="inlineStr">
        <is>
          <t xml:space="preserve">Источник: Выполнение в денежном выражении (ручной ряд)</t>
        </is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</row>
    <row r="70">
      <c r="A70" s="4" t="inlineStr">
        <is>
          <t xml:space="preserve">4700134228</t>
        </is>
      </c>
      <c r="B70" s="4" t="inlineStr">
        <is>
          <t xml:space="preserve">Прогноз 2027 · копия 2026</t>
        </is>
      </c>
      <c r="C70" s="4">
        <v>2027</v>
      </c>
      <c r="D70" s="4" t="inlineStr">
        <is>
          <t xml:space="preserve">USD</t>
        </is>
      </c>
      <c r="E70" s="4">
        <v>80</v>
      </c>
      <c r="F70" s="4" t="inlineStr">
        <is>
          <t xml:space="preserve">Источник: Прочие доходы</t>
        </is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</row>
    <row r="71">
      <c r="A71" s="4" t="inlineStr">
        <is>
          <t xml:space="preserve">4700134228</t>
        </is>
      </c>
      <c r="B71" s="4" t="inlineStr">
        <is>
          <t xml:space="preserve">Прогноз 2027 · копия 2026</t>
        </is>
      </c>
      <c r="C71" s="4">
        <v>2027</v>
      </c>
      <c r="D71" s="4" t="inlineStr">
        <is>
          <t xml:space="preserve">USD</t>
        </is>
      </c>
      <c r="E71" s="4">
        <v>80</v>
      </c>
      <c r="F71" s="4" t="inlineStr">
        <is>
          <t xml:space="preserve">Источник: Материалы</t>
        </is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</row>
    <row r="72">
      <c r="A72" s="4" t="inlineStr">
        <is>
          <t xml:space="preserve">4700134228</t>
        </is>
      </c>
      <c r="B72" s="4" t="inlineStr">
        <is>
          <t xml:space="preserve">Прогноз 2027 · копия 2026</t>
        </is>
      </c>
      <c r="C72" s="4">
        <v>2027</v>
      </c>
      <c r="D72" s="4" t="inlineStr">
        <is>
          <t xml:space="preserve">USD</t>
        </is>
      </c>
      <c r="E72" s="4">
        <v>80</v>
      </c>
      <c r="F72" s="4" t="inlineStr">
        <is>
          <t xml:space="preserve">Источник: Основной персонал, FTE</t>
        </is>
      </c>
      <c r="G72" s="4">
        <v>505.1101670339998</v>
      </c>
      <c r="H72" s="4">
        <v>1087.1113455340007</v>
      </c>
      <c r="I72" s="4">
        <v>828.5391913845004</v>
      </c>
      <c r="J72" s="4">
        <v>771.7301600963</v>
      </c>
      <c r="K72" s="4">
        <v>717.1924588252998</v>
      </c>
      <c r="L72" s="4">
        <v>396.61047869630005</v>
      </c>
      <c r="M72" s="4">
        <v>185.37942144699994</v>
      </c>
      <c r="N72" s="4">
        <v>220.9513820684999</v>
      </c>
      <c r="O72" s="4">
        <v>176.94782715139993</v>
      </c>
      <c r="P72" s="4">
        <v>31.81136246009999</v>
      </c>
      <c r="Q72" s="4">
        <v>1.9442665950566653</v>
      </c>
      <c r="R72" s="4">
        <v>0</v>
      </c>
      <c r="S72" s="4">
        <v>4923.328061292456</v>
      </c>
    </row>
    <row r="73">
      <c r="A73" s="4" t="inlineStr">
        <is>
          <t xml:space="preserve">4700134228</t>
        </is>
      </c>
      <c r="B73" s="4" t="inlineStr">
        <is>
          <t xml:space="preserve">Прогноз 2027 · копия 2026</t>
        </is>
      </c>
      <c r="C73" s="4">
        <v>2027</v>
      </c>
      <c r="D73" s="4" t="inlineStr">
        <is>
          <t xml:space="preserve">USD</t>
        </is>
      </c>
      <c r="E73" s="4">
        <v>80</v>
      </c>
      <c r="F73" s="4" t="inlineStr">
        <is>
          <t xml:space="preserve">Источник: Вспомогательный персонал, FTE</t>
        </is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</row>
    <row r="74">
      <c r="A74" s="4" t="inlineStr">
        <is>
          <t xml:space="preserve">4700134228</t>
        </is>
      </c>
      <c r="B74" s="4" t="inlineStr">
        <is>
          <t xml:space="preserve">Прогноз 2027 · копия 2026</t>
        </is>
      </c>
      <c r="C74" s="4">
        <v>2027</v>
      </c>
      <c r="D74" s="4" t="inlineStr">
        <is>
          <t xml:space="preserve">USD</t>
        </is>
      </c>
      <c r="E74" s="4">
        <v>80</v>
      </c>
      <c r="F74" s="4" t="inlineStr">
        <is>
          <t xml:space="preserve">Источник: Косвенный персонал, FTE</t>
        </is>
      </c>
      <c r="G74" s="4">
        <v>280.8379293450999</v>
      </c>
      <c r="H74" s="4">
        <v>604.4267551374998</v>
      </c>
      <c r="I74" s="4">
        <v>460.66233878449975</v>
      </c>
      <c r="J74" s="4">
        <v>429.0768911805002</v>
      </c>
      <c r="K74" s="4">
        <v>398.7542881211998</v>
      </c>
      <c r="L74" s="4">
        <v>220.51281653600012</v>
      </c>
      <c r="M74" s="4">
        <v>103.06973856429991</v>
      </c>
      <c r="N74" s="4">
        <v>122.84751461330005</v>
      </c>
      <c r="O74" s="4">
        <v>98.38182761420008</v>
      </c>
      <c r="P74" s="4">
        <v>17.686908215299997</v>
      </c>
      <c r="Q74" s="4">
        <v>1.0809994340099995</v>
      </c>
      <c r="R74" s="4">
        <v>0</v>
      </c>
      <c r="S74" s="4">
        <v>2737.3380075459095</v>
      </c>
    </row>
    <row r="75">
      <c r="A75" s="4" t="inlineStr">
        <is>
          <t xml:space="preserve">4700134228</t>
        </is>
      </c>
      <c r="B75" s="4" t="inlineStr">
        <is>
          <t xml:space="preserve">Прогноз 2027 · копия 2026</t>
        </is>
      </c>
      <c r="C75" s="4">
        <v>2027</v>
      </c>
      <c r="D75" s="4" t="inlineStr">
        <is>
          <t xml:space="preserve">USD</t>
        </is>
      </c>
      <c r="E75" s="4">
        <v>80</v>
      </c>
      <c r="F75" s="4" t="inlineStr">
        <is>
          <t xml:space="preserve">Источник: Трудоёмкость для бытовых расходов, чел.</t>
        </is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</row>
    <row r="76">
      <c r="A76" s="4" t="inlineStr">
        <is>
          <t xml:space="preserve">4700134228</t>
        </is>
      </c>
      <c r="B76" s="4" t="inlineStr">
        <is>
          <t xml:space="preserve">Прогноз 2027 · копия 2026</t>
        </is>
      </c>
      <c r="C76" s="4">
        <v>2027</v>
      </c>
      <c r="D76" s="4" t="inlineStr">
        <is>
          <t xml:space="preserve">USD</t>
        </is>
      </c>
      <c r="E76" s="4">
        <v>80</v>
      </c>
      <c r="F76" s="4" t="inlineStr">
        <is>
          <t xml:space="preserve">Источник: Дней по календарю исходной модели</t>
        </is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</row>
    <row r="77">
      <c r="A77" s="4" t="inlineStr">
        <is>
          <t xml:space="preserve">4700134228</t>
        </is>
      </c>
      <c r="B77" s="4" t="inlineStr">
        <is>
          <t xml:space="preserve">Прогноз 2027 · копия 2026</t>
        </is>
      </c>
      <c r="C77" s="4">
        <v>2027</v>
      </c>
      <c r="D77" s="4" t="inlineStr">
        <is>
          <t xml:space="preserve">USD</t>
        </is>
      </c>
      <c r="E77" s="4">
        <v>80</v>
      </c>
      <c r="F77" s="4" t="inlineStr">
        <is>
          <t xml:space="preserve">Источник: Пассивно неработающие, чел.</t>
        </is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</row>
    <row r="78">
      <c r="A78" s="4" t="inlineStr">
        <is>
          <t xml:space="preserve">4700134228</t>
        </is>
      </c>
      <c r="B78" s="4" t="inlineStr">
        <is>
          <t xml:space="preserve">Прогноз 2027 · копия 2026</t>
        </is>
      </c>
      <c r="C78" s="4">
        <v>2027</v>
      </c>
      <c r="D78" s="4" t="inlineStr">
        <is>
          <t xml:space="preserve">USD</t>
        </is>
      </c>
      <c r="E78" s="4">
        <v>80</v>
      </c>
      <c r="F78" s="4" t="inlineStr">
        <is>
          <t xml:space="preserve">Источник: Лесовики, чел.</t>
        </is>
      </c>
      <c r="G78" s="4">
        <v>33.94061050660002</v>
      </c>
      <c r="H78" s="4">
        <v>73.04787185879997</v>
      </c>
      <c r="I78" s="4">
        <v>55.673252727000026</v>
      </c>
      <c r="J78" s="4">
        <v>51.85599991749997</v>
      </c>
      <c r="K78" s="4">
        <v>48.19136792709999</v>
      </c>
      <c r="L78" s="4">
        <v>26.650031337299996</v>
      </c>
      <c r="M78" s="4">
        <v>12.456472171600007</v>
      </c>
      <c r="N78" s="4">
        <v>14.846711250599993</v>
      </c>
      <c r="O78" s="4">
        <v>11.8899156527</v>
      </c>
      <c r="P78" s="4">
        <v>2.1375476746</v>
      </c>
      <c r="Q78" s="4">
        <v>0.1306439655</v>
      </c>
      <c r="R78" s="4">
        <v>0</v>
      </c>
      <c r="S78" s="4">
        <v>330.8204249892999</v>
      </c>
    </row>
    <row r="79">
      <c r="A79" s="4" t="inlineStr">
        <is>
          <t xml:space="preserve">4700134228</t>
        </is>
      </c>
      <c r="B79" s="4" t="inlineStr">
        <is>
          <t xml:space="preserve">Прогноз 2027 · копия 2026</t>
        </is>
      </c>
      <c r="C79" s="4">
        <v>2027</v>
      </c>
      <c r="D79" s="4" t="inlineStr">
        <is>
          <t xml:space="preserve">USD</t>
        </is>
      </c>
      <c r="E79" s="4">
        <v>80</v>
      </c>
      <c r="F79" s="4" t="inlineStr">
        <is>
          <t xml:space="preserve">Источник: Техника, маш.-ч</t>
        </is>
      </c>
      <c r="G79" s="4">
        <v>15582.075703453993</v>
      </c>
      <c r="H79" s="4">
        <v>33536.151892698</v>
      </c>
      <c r="I79" s="4">
        <v>25559.494237160012</v>
      </c>
      <c r="J79" s="4">
        <v>23807.000060740018</v>
      </c>
      <c r="K79" s="4">
        <v>22124.57383897802</v>
      </c>
      <c r="L79" s="4">
        <v>12234.983390084006</v>
      </c>
      <c r="M79" s="4">
        <v>5718.744874622</v>
      </c>
      <c r="N79" s="4">
        <v>6816.099510323995</v>
      </c>
      <c r="O79" s="4">
        <v>5458.639754619997</v>
      </c>
      <c r="P79" s="4">
        <v>981.3444480580004</v>
      </c>
      <c r="Q79" s="4">
        <v>59.97841907199997</v>
      </c>
      <c r="R79" s="4">
        <v>0</v>
      </c>
      <c r="S79" s="4">
        <v>151879.08612981002</v>
      </c>
    </row>
    <row r="80">
      <c r="A80" s="4" t="inlineStr">
        <is>
          <t xml:space="preserve">4700134228</t>
        </is>
      </c>
      <c r="B80" s="4" t="inlineStr">
        <is>
          <t xml:space="preserve">Прогноз 2027 · копия 2026</t>
        </is>
      </c>
      <c r="C80" s="4">
        <v>2027</v>
      </c>
      <c r="D80" s="4" t="inlineStr">
        <is>
          <t xml:space="preserve">USD</t>
        </is>
      </c>
      <c r="E80" s="4">
        <v>80</v>
      </c>
      <c r="F80" s="4" t="inlineStr">
        <is>
          <t xml:space="preserve">Источник: Объём НРК, ед.</t>
        </is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</row>
    <row r="81">
      <c r="A81" s="4" t="inlineStr">
        <is>
          <t xml:space="preserve">4700134228</t>
        </is>
      </c>
      <c r="B81" s="4" t="inlineStr">
        <is>
          <t xml:space="preserve">Прогноз 2027 · копия 2026</t>
        </is>
      </c>
      <c r="C81" s="4">
        <v>2027</v>
      </c>
      <c r="D81" s="4" t="inlineStr">
        <is>
          <t xml:space="preserve">USD</t>
        </is>
      </c>
      <c r="E81" s="4">
        <v>80</v>
      </c>
      <c r="F81" s="4" t="inlineStr">
        <is>
          <t xml:space="preserve">Источник: Оплата за работы с НДС</t>
        </is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</row>
    <row r="82">
      <c r="A82" s="4" t="inlineStr">
        <is>
          <t xml:space="preserve">4700134228</t>
        </is>
      </c>
      <c r="B82" s="4" t="inlineStr">
        <is>
          <t xml:space="preserve">Прогноз 2027 · копия 2026</t>
        </is>
      </c>
      <c r="C82" s="4">
        <v>2027</v>
      </c>
      <c r="D82" s="4" t="inlineStr">
        <is>
          <t xml:space="preserve">USD</t>
        </is>
      </c>
      <c r="E82" s="4">
        <v>80</v>
      </c>
      <c r="F82" s="4" t="inlineStr">
        <is>
          <t xml:space="preserve">Источник: Полученные авансы с НДС</t>
        </is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</row>
    <row r="83">
      <c r="A83" s="4" t="inlineStr">
        <is>
          <t xml:space="preserve">4700134228</t>
        </is>
      </c>
      <c r="B83" s="4" t="inlineStr">
        <is>
          <t xml:space="preserve">Прогноз 2027 · копия 2026</t>
        </is>
      </c>
      <c r="C83" s="4">
        <v>2027</v>
      </c>
      <c r="D83" s="4" t="inlineStr">
        <is>
          <t xml:space="preserve">USD</t>
        </is>
      </c>
      <c r="E83" s="4">
        <v>80</v>
      </c>
      <c r="F83" s="4" t="inlineStr">
        <is>
          <t xml:space="preserve">Источник: Зачёт авансов с НДС</t>
        </is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</row>
    <row r="84">
      <c r="A84" s="4" t="inlineStr">
        <is>
          <t xml:space="preserve">4700134228</t>
        </is>
      </c>
      <c r="B84" s="4" t="inlineStr">
        <is>
          <t xml:space="preserve">Прогноз 2027 · копия 2026</t>
        </is>
      </c>
      <c r="C84" s="4">
        <v>2027</v>
      </c>
      <c r="D84" s="4" t="inlineStr">
        <is>
          <t xml:space="preserve">USD</t>
        </is>
      </c>
      <c r="E84" s="4">
        <v>80</v>
      </c>
      <c r="F84" s="4" t="inlineStr">
        <is>
          <t xml:space="preserve">Источник: Поступления факторинга</t>
        </is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</row>
    <row r="85">
      <c r="A85" s="3" t="inlineStr">
        <is>
          <t xml:space="preserve">4700134228</t>
        </is>
      </c>
      <c r="B85" s="3" t="inlineStr">
        <is>
          <t xml:space="preserve">Прогноз 2027 · копия 2026</t>
        </is>
      </c>
      <c r="C85" s="3">
        <v>2027</v>
      </c>
      <c r="D85" s="3" t="inlineStr">
        <is>
          <t xml:space="preserve">USD</t>
        </is>
      </c>
      <c r="E85" s="3">
        <v>80</v>
      </c>
      <c r="F85" s="3" t="inlineStr">
        <is>
          <t xml:space="preserve">Доходы</t>
        </is>
      </c>
      <c r="G85" s="3">
        <v>20242225.5273752</v>
      </c>
      <c r="H85" s="3">
        <v>29473234.546490304</v>
      </c>
      <c r="I85" s="3">
        <v>33443337.452329792</v>
      </c>
      <c r="J85" s="3">
        <v>31351778.106655166</v>
      </c>
      <c r="K85" s="3">
        <v>30020525.42517193</v>
      </c>
      <c r="L85" s="3">
        <v>23514089.089892685</v>
      </c>
      <c r="M85" s="3">
        <v>14116856.812717339</v>
      </c>
      <c r="N85" s="3">
        <v>11497826.412429765</v>
      </c>
      <c r="O85" s="3">
        <v>10277696.774528349</v>
      </c>
      <c r="P85" s="3">
        <v>5502333.643633766</v>
      </c>
      <c r="Q85" s="3">
        <v>2064520.8761449247</v>
      </c>
      <c r="R85" s="3">
        <v>464198.38412445184</v>
      </c>
      <c r="S85" s="3">
        <f>SUM(G85:R85)</f>
        <v>211968623.05149367</v>
      </c>
    </row>
    <row r="86">
      <c r="A86" s="3" t="inlineStr">
        <is>
          <t xml:space="preserve">4700134228</t>
        </is>
      </c>
      <c r="B86" s="3" t="inlineStr">
        <is>
          <t xml:space="preserve">Прогноз 2027 · копия 2026</t>
        </is>
      </c>
      <c r="C86" s="3">
        <v>2027</v>
      </c>
      <c r="D86" s="3" t="inlineStr">
        <is>
          <t xml:space="preserve">USD</t>
        </is>
      </c>
      <c r="E86" s="3">
        <v>80</v>
      </c>
      <c r="F86" s="3" t="inlineStr">
        <is>
          <t xml:space="preserve">Прямые расходы</t>
        </is>
      </c>
      <c r="G86" s="3">
        <v>7915969.9820046285</v>
      </c>
      <c r="H86" s="3">
        <v>14806012.475987528</v>
      </c>
      <c r="I86" s="3">
        <v>12232246.937116364</v>
      </c>
      <c r="J86" s="3">
        <v>10748276.670067918</v>
      </c>
      <c r="K86" s="3">
        <v>9741854.265498469</v>
      </c>
      <c r="L86" s="3">
        <v>6098954.681226958</v>
      </c>
      <c r="M86" s="3">
        <v>4338769.492487861</v>
      </c>
      <c r="N86" s="3">
        <v>4789769.622004326</v>
      </c>
      <c r="O86" s="3">
        <v>4604774.6060174955</v>
      </c>
      <c r="P86" s="3">
        <v>2737885.4223048175</v>
      </c>
      <c r="Q86" s="3">
        <v>1869609.188860825</v>
      </c>
      <c r="R86" s="3">
        <v>1590090.9129331915</v>
      </c>
      <c r="S86" s="3">
        <f>SUM(G86:R86)</f>
        <v>81474214.25651039</v>
      </c>
    </row>
    <row r="87">
      <c r="A87" s="3" t="inlineStr">
        <is>
          <t xml:space="preserve">4700134228</t>
        </is>
      </c>
      <c r="B87" s="3" t="inlineStr">
        <is>
          <t xml:space="preserve">Прогноз 2027 · копия 2026</t>
        </is>
      </c>
      <c r="C87" s="3">
        <v>2027</v>
      </c>
      <c r="D87" s="3" t="inlineStr">
        <is>
          <t xml:space="preserve">USD</t>
        </is>
      </c>
      <c r="E87" s="3">
        <v>80</v>
      </c>
      <c r="F87" s="3" t="inlineStr">
        <is>
          <t xml:space="preserve">Косвенные расходы</t>
        </is>
      </c>
      <c r="G87" s="3">
        <v>5248634.513067344</v>
      </c>
      <c r="H87" s="3">
        <v>9508015.540684508</v>
      </c>
      <c r="I87" s="3">
        <v>7693143.678510647</v>
      </c>
      <c r="J87" s="3">
        <v>7232920.686536261</v>
      </c>
      <c r="K87" s="3">
        <v>6842141.703327504</v>
      </c>
      <c r="L87" s="3">
        <v>4400423.599620745</v>
      </c>
      <c r="M87" s="3">
        <v>2830797.949201233</v>
      </c>
      <c r="N87" s="3">
        <v>3087348.8458847413</v>
      </c>
      <c r="O87" s="3">
        <v>2746088.5545831937</v>
      </c>
      <c r="P87" s="3">
        <v>1659305.1385946074</v>
      </c>
      <c r="Q87" s="3">
        <v>1443811.6990261609</v>
      </c>
      <c r="R87" s="3">
        <v>1365941.8751212442</v>
      </c>
      <c r="S87" s="3">
        <f>SUM(G87:R87)</f>
        <v>54058573.784158185</v>
      </c>
    </row>
    <row r="88">
      <c r="A88" s="3" t="inlineStr">
        <is>
          <t xml:space="preserve">4700134228</t>
        </is>
      </c>
      <c r="B88" s="3" t="inlineStr">
        <is>
          <t xml:space="preserve">Прогноз 2027 · копия 2026</t>
        </is>
      </c>
      <c r="C88" s="3">
        <v>2027</v>
      </c>
      <c r="D88" s="3" t="inlineStr">
        <is>
          <t xml:space="preserve">USD</t>
        </is>
      </c>
      <c r="E88" s="3">
        <v>80</v>
      </c>
      <c r="F88" s="3" t="inlineStr">
        <is>
          <t xml:space="preserve">Расходы</t>
        </is>
      </c>
      <c r="G88" s="3">
        <f>G86+G87</f>
        <v>13164604.495071974</v>
      </c>
      <c r="H88" s="3">
        <f>H86+H87</f>
        <v>24314028.016672038</v>
      </c>
      <c r="I88" s="3">
        <f>I86+I87</f>
        <v>19925390.615627006</v>
      </c>
      <c r="J88" s="3">
        <f>J86+J87</f>
        <v>17981197.356604174</v>
      </c>
      <c r="K88" s="3">
        <f>K86+K87</f>
        <v>16583995.968825974</v>
      </c>
      <c r="L88" s="3">
        <f>L86+L87</f>
        <v>10499378.280847698</v>
      </c>
      <c r="M88" s="3">
        <f>M86+M87</f>
        <v>7169567.441689093</v>
      </c>
      <c r="N88" s="3">
        <f>N86+N87</f>
        <v>7877118.46788907</v>
      </c>
      <c r="O88" s="3">
        <f>O86+O87</f>
        <v>7350863.160600687</v>
      </c>
      <c r="P88" s="3">
        <f>P86+P87</f>
        <v>4397190.560899425</v>
      </c>
      <c r="Q88" s="3">
        <f>Q86+Q87</f>
        <v>3313420.8878869857</v>
      </c>
      <c r="R88" s="3">
        <f>R86+R87</f>
        <v>2956032.788054436</v>
      </c>
      <c r="S88" s="3">
        <f>SUM(G88:R88)</f>
        <v>135532788.04066855</v>
      </c>
    </row>
    <row r="89">
      <c r="A89" s="3" t="inlineStr">
        <is>
          <t xml:space="preserve">4700134228</t>
        </is>
      </c>
      <c r="B89" s="3" t="inlineStr">
        <is>
          <t xml:space="preserve">Прогноз 2027 · копия 2026</t>
        </is>
      </c>
      <c r="C89" s="3">
        <v>2027</v>
      </c>
      <c r="D89" s="3" t="inlineStr">
        <is>
          <t xml:space="preserve">USD</t>
        </is>
      </c>
      <c r="E89" s="3">
        <v>80</v>
      </c>
      <c r="F89" s="3" t="inlineStr">
        <is>
          <t xml:space="preserve">Финансовый результат</t>
        </is>
      </c>
      <c r="G89" s="3">
        <f>G85-G88</f>
        <v>7077621.032303225</v>
      </c>
      <c r="H89" s="3">
        <f>H85-H88</f>
        <v>5159206.529818267</v>
      </c>
      <c r="I89" s="3">
        <f>I85-I88</f>
        <v>13517946.836702786</v>
      </c>
      <c r="J89" s="3">
        <f>J85-J88</f>
        <v>13370580.750050992</v>
      </c>
      <c r="K89" s="3">
        <f>K85-K88</f>
        <v>13436529.456345957</v>
      </c>
      <c r="L89" s="3">
        <f>L85-L88</f>
        <v>13014710.809044987</v>
      </c>
      <c r="M89" s="3">
        <f>M85-M88</f>
        <v>6947289.371028246</v>
      </c>
      <c r="N89" s="3">
        <f>N85-N88</f>
        <v>3620707.9445406953</v>
      </c>
      <c r="O89" s="3">
        <f>O85-O88</f>
        <v>2926833.6139276614</v>
      </c>
      <c r="P89" s="3">
        <f>P85-P88</f>
        <v>1105143.0827343408</v>
      </c>
      <c r="Q89" s="5">
        <f>Q85-Q88</f>
        <v>-1248900.011742061</v>
      </c>
      <c r="R89" s="5">
        <f>R85-R88</f>
        <v>-2491834.403929984</v>
      </c>
      <c r="S89" s="3">
        <f>SUM(G89:R89)</f>
        <v>76435835.01082513</v>
      </c>
    </row>
    <row r="90">
      <c r="A90" s="3" t="inlineStr">
        <is>
          <t xml:space="preserve">4700134228</t>
        </is>
      </c>
      <c r="B90" s="3" t="inlineStr">
        <is>
          <t xml:space="preserve">Прогноз 2027 · копия 2026</t>
        </is>
      </c>
      <c r="C90" s="3">
        <v>2027</v>
      </c>
      <c r="D90" s="3" t="inlineStr">
        <is>
          <t xml:space="preserve">USD</t>
        </is>
      </c>
      <c r="E90" s="3">
        <v>80</v>
      </c>
      <c r="F90" s="3" t="inlineStr">
        <is>
          <t xml:space="preserve">Поступления</t>
        </is>
      </c>
      <c r="G90" s="3">
        <v>13424315.396044606</v>
      </c>
      <c r="H90" s="3">
        <v>18635447.387762822</v>
      </c>
      <c r="I90" s="3">
        <v>27122626.962349854</v>
      </c>
      <c r="J90" s="3">
        <v>31394010.803658552</v>
      </c>
      <c r="K90" s="3">
        <v>29982887.3391615</v>
      </c>
      <c r="L90" s="3">
        <v>28645968.158654243</v>
      </c>
      <c r="M90" s="3">
        <v>22956496.087249577</v>
      </c>
      <c r="N90" s="3">
        <v>14303751.038413132</v>
      </c>
      <c r="O90" s="3">
        <v>11171742.979835598</v>
      </c>
      <c r="P90" s="3">
        <v>9879724.251402568</v>
      </c>
      <c r="Q90" s="3">
        <v>5680876.458887063</v>
      </c>
      <c r="R90" s="3">
        <v>2287887.0452491185</v>
      </c>
      <c r="S90" s="3">
        <f>SUM(G90:R90)</f>
        <v>215485733.9086686</v>
      </c>
    </row>
    <row r="91">
      <c r="A91" t="inlineStr">
        <is>
          <t xml:space="preserve">4700134228</t>
        </is>
      </c>
      <c r="B91" t="inlineStr">
        <is>
          <t xml:space="preserve">Прогноз 2027 · копия 2026</t>
        </is>
      </c>
      <c r="C91" s="2">
        <v>2027</v>
      </c>
      <c r="D91" t="inlineStr">
        <is>
          <t xml:space="preserve">USD</t>
        </is>
      </c>
      <c r="E91" s="2">
        <v>80</v>
      </c>
      <c r="F91" t="inlineStr">
        <is>
          <t xml:space="preserve">Выплаты</t>
        </is>
      </c>
      <c r="G91" s="2">
        <v>10496864.043401767</v>
      </c>
      <c r="H91" s="2">
        <v>21646287.56500183</v>
      </c>
      <c r="I91" s="2">
        <v>17257650.16395681</v>
      </c>
      <c r="J91" s="2">
        <v>15313456.904933974</v>
      </c>
      <c r="K91" s="2">
        <v>13916255.517155766</v>
      </c>
      <c r="L91" s="2">
        <v>7831637.829177495</v>
      </c>
      <c r="M91" s="2">
        <v>4501826.9900188865</v>
      </c>
      <c r="N91" s="2">
        <v>5209378.016218862</v>
      </c>
      <c r="O91" s="2">
        <v>4683122.708930481</v>
      </c>
      <c r="P91" s="2">
        <v>1729450.1092292177</v>
      </c>
      <c r="Q91" s="2">
        <v>645680.4362167779</v>
      </c>
      <c r="R91" s="2">
        <v>288292.3363842282</v>
      </c>
      <c r="S91" s="2">
        <f>SUM(G91:R91)</f>
        <v>103519902.62062608</v>
      </c>
    </row>
    <row r="92">
      <c r="A92" t="inlineStr">
        <is>
          <t xml:space="preserve">4700134228</t>
        </is>
      </c>
      <c r="B92" t="inlineStr">
        <is>
          <t xml:space="preserve">Прогноз 2027 · копия 2026</t>
        </is>
      </c>
      <c r="C92" s="2">
        <v>2027</v>
      </c>
      <c r="D92" t="inlineStr">
        <is>
          <t xml:space="preserve">USD</t>
        </is>
      </c>
      <c r="E92" s="2">
        <v>80</v>
      </c>
      <c r="F92" t="inlineStr">
        <is>
          <t xml:space="preserve">НДС к выплате</t>
        </is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f>SUM(G92:R92)</f>
        <v>0</v>
      </c>
    </row>
    <row r="93">
      <c r="A93" s="3" t="inlineStr">
        <is>
          <t xml:space="preserve">4700134228</t>
        </is>
      </c>
      <c r="B93" s="3" t="inlineStr">
        <is>
          <t xml:space="preserve">Прогноз 2027 · копия 2026</t>
        </is>
      </c>
      <c r="C93" s="3">
        <v>2027</v>
      </c>
      <c r="D93" s="3" t="inlineStr">
        <is>
          <t xml:space="preserve">USD</t>
        </is>
      </c>
      <c r="E93" s="3">
        <v>80</v>
      </c>
      <c r="F93" s="3" t="inlineStr">
        <is>
          <t xml:space="preserve">CF за период</t>
        </is>
      </c>
      <c r="G93" s="3">
        <f>G90-G91-G92</f>
        <v>2927451.35264284</v>
      </c>
      <c r="H93" s="5">
        <f>H90-H91-H92</f>
        <v>-3010840.1772390082</v>
      </c>
      <c r="I93" s="3">
        <f>I90-I91-I92</f>
        <v>9864976.798393045</v>
      </c>
      <c r="J93" s="3">
        <f>J90-J91-J92</f>
        <v>16080553.898724578</v>
      </c>
      <c r="K93" s="3">
        <f>K90-K91-K92</f>
        <v>16066631.822005734</v>
      </c>
      <c r="L93" s="3">
        <f>L90-L91-L92</f>
        <v>20814330.329476748</v>
      </c>
      <c r="M93" s="3">
        <f>M90-M91-M92</f>
        <v>18454669.09723069</v>
      </c>
      <c r="N93" s="3">
        <f>N90-N91-N92</f>
        <v>9094373.02219427</v>
      </c>
      <c r="O93" s="3">
        <f>O90-O91-O92</f>
        <v>6488620.270905117</v>
      </c>
      <c r="P93" s="3">
        <f>P90-P91-P92</f>
        <v>8150274.14217335</v>
      </c>
      <c r="Q93" s="3">
        <f>Q90-Q91-Q92</f>
        <v>5035196.022670285</v>
      </c>
      <c r="R93" s="3">
        <f>R90-R91-R92</f>
        <v>1999594.7088648903</v>
      </c>
      <c r="S93" s="3">
        <f>SUM(G93:R93)</f>
        <v>111965831.28804255</v>
      </c>
    </row>
    <row r="94">
      <c r="A94" s="3" t="inlineStr">
        <is>
          <t xml:space="preserve">4700134228</t>
        </is>
      </c>
      <c r="B94" s="3" t="inlineStr">
        <is>
          <t xml:space="preserve">Прогноз 2027 · копия 2026</t>
        </is>
      </c>
      <c r="C94" s="3">
        <v>2027</v>
      </c>
      <c r="D94" s="3" t="inlineStr">
        <is>
          <t xml:space="preserve">USD</t>
        </is>
      </c>
      <c r="E94" s="3">
        <v>80</v>
      </c>
      <c r="F94" s="3" t="inlineStr">
        <is>
          <t xml:space="preserve">CF накопительно</t>
        </is>
      </c>
      <c r="G94" s="3">
        <f>G93+58583169.3670747</f>
        <v>61510620.71971754</v>
      </c>
      <c r="H94" s="3">
        <f>G94+H93</f>
        <v>58499780.54247853</v>
      </c>
      <c r="I94" s="3">
        <f>H94+I93</f>
        <v>68364757.34087157</v>
      </c>
      <c r="J94" s="3">
        <f>I94+J93</f>
        <v>84445311.23959616</v>
      </c>
      <c r="K94" s="3">
        <f>J94+K93</f>
        <v>100511943.06160189</v>
      </c>
      <c r="L94" s="3">
        <f>K94+L93</f>
        <v>121326273.39107864</v>
      </c>
      <c r="M94" s="3">
        <f>L94+M93</f>
        <v>139780942.48830932</v>
      </c>
      <c r="N94" s="3">
        <f>M94+N93</f>
        <v>148875315.5105036</v>
      </c>
      <c r="O94" s="3">
        <f>N94+O93</f>
        <v>155363935.7814087</v>
      </c>
      <c r="P94" s="3">
        <f>O94+P93</f>
        <v>163514209.92358205</v>
      </c>
      <c r="Q94" s="3">
        <f>P94+Q93</f>
        <v>168549405.94625235</v>
      </c>
      <c r="R94" s="3">
        <f>Q94+R93</f>
        <v>170549000.65511724</v>
      </c>
      <c r="S94" s="3">
        <f>R94</f>
        <v>170549000.65511724</v>
      </c>
    </row>
    <row r="95">
      <c r="A95" t="inlineStr">
        <is>
          <t xml:space="preserve">4700134228</t>
        </is>
      </c>
      <c r="B95" t="inlineStr">
        <is>
          <t xml:space="preserve">Прогноз 2027 · копия 2026</t>
        </is>
      </c>
      <c r="C95" s="2">
        <v>2027</v>
      </c>
      <c r="D95" t="inlineStr">
        <is>
          <t xml:space="preserve">USD</t>
        </is>
      </c>
      <c r="E95" s="2">
        <v>80</v>
      </c>
      <c r="F95" t="inlineStr">
        <is>
          <t xml:space="preserve">Прямые: Заработная плата</t>
        </is>
      </c>
      <c r="G95" s="2">
        <v>1894163.1263774992</v>
      </c>
      <c r="H95" s="2">
        <v>4076667.545752503</v>
      </c>
      <c r="I95" s="2">
        <v>3107021.9676918765</v>
      </c>
      <c r="J95" s="2">
        <v>2893988.100361125</v>
      </c>
      <c r="K95" s="2">
        <v>2689471.720594874</v>
      </c>
      <c r="L95" s="2">
        <v>1487289.295111125</v>
      </c>
      <c r="M95" s="2">
        <v>695172.8304262498</v>
      </c>
      <c r="N95" s="2">
        <v>828567.6827568746</v>
      </c>
      <c r="O95" s="2">
        <v>663554.3518177498</v>
      </c>
      <c r="P95" s="2">
        <v>119292.60922537495</v>
      </c>
      <c r="Q95" s="2">
        <v>7290.999731462495</v>
      </c>
      <c r="R95" s="2">
        <v>0</v>
      </c>
      <c r="S95" s="2">
        <v>18462480.229846712</v>
      </c>
    </row>
    <row r="96">
      <c r="A96" t="inlineStr">
        <is>
          <t xml:space="preserve">4700134228</t>
        </is>
      </c>
      <c r="B96" t="inlineStr">
        <is>
          <t xml:space="preserve">Прогноз 2027 · копия 2026</t>
        </is>
      </c>
      <c r="C96" s="2">
        <v>2027</v>
      </c>
      <c r="D96" t="inlineStr">
        <is>
          <t xml:space="preserve">USD</t>
        </is>
      </c>
      <c r="E96" s="2">
        <v>80</v>
      </c>
      <c r="F96" t="inlineStr">
        <is>
          <t xml:space="preserve">Прямые: НДФЛ</t>
        </is>
      </c>
      <c r="G96" s="2">
        <v>283035.86945870676</v>
      </c>
      <c r="H96" s="2">
        <v>609157.2194802591</v>
      </c>
      <c r="I96" s="2">
        <v>464267.6503447631</v>
      </c>
      <c r="J96" s="2">
        <v>432435.0035022371</v>
      </c>
      <c r="K96" s="2">
        <v>401875.0846865904</v>
      </c>
      <c r="L96" s="2">
        <v>222238.63030396122</v>
      </c>
      <c r="M96" s="2">
        <v>103876.39994874997</v>
      </c>
      <c r="N96" s="2">
        <v>123808.96409010771</v>
      </c>
      <c r="O96" s="2">
        <v>99151.79969690515</v>
      </c>
      <c r="P96" s="2">
        <v>17825.332412987063</v>
      </c>
      <c r="Q96" s="2">
        <v>1089.4597299886489</v>
      </c>
      <c r="R96" s="2">
        <v>0</v>
      </c>
      <c r="S96" s="2">
        <v>2758761.413655257</v>
      </c>
    </row>
    <row r="97">
      <c r="A97" t="inlineStr">
        <is>
          <t xml:space="preserve">4700134228</t>
        </is>
      </c>
      <c r="B97" t="inlineStr">
        <is>
          <t xml:space="preserve">Прогноз 2027 · копия 2026</t>
        </is>
      </c>
      <c r="C97" s="2">
        <v>2027</v>
      </c>
      <c r="D97" t="inlineStr">
        <is>
          <t xml:space="preserve">USD</t>
        </is>
      </c>
      <c r="E97" s="2">
        <v>80</v>
      </c>
      <c r="F97" t="inlineStr">
        <is>
          <t xml:space="preserve">Прямые: Страховые взносы</t>
        </is>
      </c>
      <c r="G97" s="2">
        <v>672754.4897133874</v>
      </c>
      <c r="H97" s="2">
        <v>1447919.8524569233</v>
      </c>
      <c r="I97" s="2">
        <v>1103528.4919733217</v>
      </c>
      <c r="J97" s="2">
        <v>1027864.7390937789</v>
      </c>
      <c r="K97" s="2">
        <v>955226.1628319726</v>
      </c>
      <c r="L97" s="2">
        <v>528244.1289532617</v>
      </c>
      <c r="M97" s="2">
        <v>246906.21218587487</v>
      </c>
      <c r="N97" s="2">
        <v>294284.3838757175</v>
      </c>
      <c r="O97" s="2">
        <v>235676.2008180284</v>
      </c>
      <c r="P97" s="2">
        <v>42369.44396625386</v>
      </c>
      <c r="Q97" s="2">
        <v>2589.5619735884034</v>
      </c>
      <c r="R97" s="2">
        <v>0</v>
      </c>
      <c r="S97" s="2">
        <v>6557363.667842107</v>
      </c>
    </row>
    <row r="98">
      <c r="A98" t="inlineStr">
        <is>
          <t xml:space="preserve">4700134228</t>
        </is>
      </c>
      <c r="B98" t="inlineStr">
        <is>
          <t xml:space="preserve">Прогноз 2027 · копия 2026</t>
        </is>
      </c>
      <c r="C98" s="2">
        <v>2027</v>
      </c>
      <c r="D98" t="inlineStr">
        <is>
          <t xml:space="preserve">USD</t>
        </is>
      </c>
      <c r="E98" s="2">
        <v>80</v>
      </c>
      <c r="F98" t="inlineStr">
        <is>
          <t xml:space="preserve">Прямые: Резерв на отпуска</t>
        </is>
      </c>
      <c r="G98" s="2">
        <v>1476998.418387737</v>
      </c>
      <c r="H98" s="2">
        <v>1476998.418387737</v>
      </c>
      <c r="I98" s="2">
        <v>1476998.418387737</v>
      </c>
      <c r="J98" s="2">
        <v>1476998.418387737</v>
      </c>
      <c r="K98" s="2">
        <v>1476998.418387737</v>
      </c>
      <c r="L98" s="2">
        <v>1476998.418387737</v>
      </c>
      <c r="M98" s="2">
        <v>1476998.418387737</v>
      </c>
      <c r="N98" s="2">
        <v>1476998.418387737</v>
      </c>
      <c r="O98" s="2">
        <v>1476998.418387737</v>
      </c>
      <c r="P98" s="2">
        <v>1476998.418387737</v>
      </c>
      <c r="Q98" s="2">
        <v>1476998.418387737</v>
      </c>
      <c r="R98" s="2">
        <v>1476998.418387737</v>
      </c>
      <c r="S98" s="2">
        <v>17723981.02065284</v>
      </c>
    </row>
    <row r="99">
      <c r="A99" t="inlineStr">
        <is>
          <t xml:space="preserve">4700134228</t>
        </is>
      </c>
      <c r="B99" t="inlineStr">
        <is>
          <t xml:space="preserve">Прогноз 2027 · копия 2026</t>
        </is>
      </c>
      <c r="C99" s="2">
        <v>2027</v>
      </c>
      <c r="D99" t="inlineStr">
        <is>
          <t xml:space="preserve">USD</t>
        </is>
      </c>
      <c r="E99" s="2">
        <v>80</v>
      </c>
      <c r="F99" t="inlineStr">
        <is>
          <t xml:space="preserve">Прямые: Субподряд</t>
        </is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</row>
    <row r="100">
      <c r="A100" t="inlineStr">
        <is>
          <t xml:space="preserve">4700134228</t>
        </is>
      </c>
      <c r="B100" t="inlineStr">
        <is>
          <t xml:space="preserve">Прогноз 2027 · копия 2026</t>
        </is>
      </c>
      <c r="C100" s="2">
        <v>2027</v>
      </c>
      <c r="D100" t="inlineStr">
        <is>
          <t xml:space="preserve">USD</t>
        </is>
      </c>
      <c r="E100" s="2">
        <v>80</v>
      </c>
      <c r="F100" t="inlineStr">
        <is>
          <t xml:space="preserve">Прямые: Строительная техника</t>
        </is>
      </c>
      <c r="G100" s="2">
        <v>1947759.4629317492</v>
      </c>
      <c r="H100" s="2">
        <v>4192018.9865872497</v>
      </c>
      <c r="I100" s="2">
        <v>3194936.7796450015</v>
      </c>
      <c r="J100" s="2">
        <v>2975875.007592502</v>
      </c>
      <c r="K100" s="2">
        <v>2765571.7298722523</v>
      </c>
      <c r="L100" s="2">
        <v>1529372.9237605007</v>
      </c>
      <c r="M100" s="2">
        <v>714843.1093277499</v>
      </c>
      <c r="N100" s="2">
        <v>852012.4387904993</v>
      </c>
      <c r="O100" s="2">
        <v>682329.9693274996</v>
      </c>
      <c r="P100" s="2">
        <v>122668.05600725004</v>
      </c>
      <c r="Q100" s="2">
        <v>7497.302383999997</v>
      </c>
      <c r="R100" s="2">
        <v>0</v>
      </c>
      <c r="S100" s="2">
        <v>18984885.766226254</v>
      </c>
    </row>
    <row r="101">
      <c r="A101" t="inlineStr">
        <is>
          <t xml:space="preserve">4700134228</t>
        </is>
      </c>
      <c r="B101" t="inlineStr">
        <is>
          <t xml:space="preserve">Прогноз 2027 · копия 2026</t>
        </is>
      </c>
      <c r="C101" s="2">
        <v>2027</v>
      </c>
      <c r="D101" t="inlineStr">
        <is>
          <t xml:space="preserve">USD</t>
        </is>
      </c>
      <c r="E101" s="2">
        <v>80</v>
      </c>
      <c r="F101" t="inlineStr">
        <is>
          <t xml:space="preserve">Прямые: Строительные леса</t>
        </is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</row>
    <row r="102">
      <c r="A102" t="inlineStr">
        <is>
          <t xml:space="preserve">4700134228</t>
        </is>
      </c>
      <c r="B102" t="inlineStr">
        <is>
          <t xml:space="preserve">Прогноз 2027 · копия 2026</t>
        </is>
      </c>
      <c r="C102" s="2">
        <v>2027</v>
      </c>
      <c r="D102" t="inlineStr">
        <is>
          <t xml:space="preserve">USD</t>
        </is>
      </c>
      <c r="E102" s="2">
        <v>80</v>
      </c>
      <c r="F102" t="inlineStr">
        <is>
          <t xml:space="preserve">Прямые: Лесомонтаж</t>
        </is>
      </c>
      <c r="G102" s="2">
        <v>246241.2064290749</v>
      </c>
      <c r="H102" s="2">
        <v>529966.7809478254</v>
      </c>
      <c r="I102" s="2">
        <v>403912.85579994397</v>
      </c>
      <c r="J102" s="2">
        <v>376218.4530469463</v>
      </c>
      <c r="K102" s="2">
        <v>349631.3236773337</v>
      </c>
      <c r="L102" s="2">
        <v>193347.60836444632</v>
      </c>
      <c r="M102" s="2">
        <v>90372.46795541247</v>
      </c>
      <c r="N102" s="2">
        <v>107713.7987583937</v>
      </c>
      <c r="O102" s="2">
        <v>86262.06573630747</v>
      </c>
      <c r="P102" s="2">
        <v>15508.039199298744</v>
      </c>
      <c r="Q102" s="2">
        <v>947.8299650901243</v>
      </c>
      <c r="R102" s="2">
        <v>0</v>
      </c>
      <c r="S102" s="2">
        <v>2400122.4298800724</v>
      </c>
    </row>
    <row r="103">
      <c r="A103" t="inlineStr">
        <is>
          <t xml:space="preserve">4700134228</t>
        </is>
      </c>
      <c r="B103" t="inlineStr">
        <is>
          <t xml:space="preserve">Прогноз 2027 · копия 2026</t>
        </is>
      </c>
      <c r="C103" s="2">
        <v>2027</v>
      </c>
      <c r="D103" t="inlineStr">
        <is>
          <t xml:space="preserve">USD</t>
        </is>
      </c>
      <c r="E103" s="2">
        <v>80</v>
      </c>
      <c r="F103" t="inlineStr">
        <is>
          <t xml:space="preserve">Прямые: Проектные материалы</t>
        </is>
      </c>
      <c r="G103" s="2">
        <v>1110022.0601515148</v>
      </c>
      <c r="H103" s="2">
        <v>1859909.2106060602</v>
      </c>
      <c r="I103" s="2">
        <v>2014098.9622727267</v>
      </c>
      <c r="J103" s="2">
        <v>1129468.1637878788</v>
      </c>
      <c r="K103" s="2">
        <v>698422.5286363636</v>
      </c>
      <c r="L103" s="2">
        <v>437686.4709090909</v>
      </c>
      <c r="M103" s="2">
        <v>906004.5099999999</v>
      </c>
      <c r="N103" s="2">
        <v>981717.832272727</v>
      </c>
      <c r="O103" s="2">
        <v>1260963.565</v>
      </c>
      <c r="P103" s="2">
        <v>925274.7845454545</v>
      </c>
      <c r="Q103" s="2">
        <v>372098.61454545456</v>
      </c>
      <c r="R103" s="2">
        <v>113092.49454545454</v>
      </c>
      <c r="S103" s="2">
        <v>11808759.197272725</v>
      </c>
    </row>
    <row r="104">
      <c r="A104" t="inlineStr">
        <is>
          <t xml:space="preserve">4700134228</t>
        </is>
      </c>
      <c r="B104" t="inlineStr">
        <is>
          <t xml:space="preserve">Прогноз 2027 · копия 2026</t>
        </is>
      </c>
      <c r="C104" s="2">
        <v>2027</v>
      </c>
      <c r="D104" t="inlineStr">
        <is>
          <t xml:space="preserve">USD</t>
        </is>
      </c>
      <c r="E104" s="2">
        <v>80</v>
      </c>
      <c r="F104" t="inlineStr">
        <is>
          <t xml:space="preserve">Прямые: Расходные материалы</t>
        </is>
      </c>
      <c r="G104" s="2">
        <v>284995.34855495935</v>
      </c>
      <c r="H104" s="2">
        <v>613374.4617689685</v>
      </c>
      <c r="I104" s="2">
        <v>467481.8110009961</v>
      </c>
      <c r="J104" s="2">
        <v>435428.78429571405</v>
      </c>
      <c r="K104" s="2">
        <v>404657.29681134375</v>
      </c>
      <c r="L104" s="2">
        <v>223777.20543683477</v>
      </c>
      <c r="M104" s="2">
        <v>104595.54425608747</v>
      </c>
      <c r="N104" s="2">
        <v>124666.10307227</v>
      </c>
      <c r="O104" s="2">
        <v>99838.23523326835</v>
      </c>
      <c r="P104" s="2">
        <v>17948.73856046159</v>
      </c>
      <c r="Q104" s="2">
        <v>1097.0021435039548</v>
      </c>
      <c r="R104" s="2">
        <v>0</v>
      </c>
      <c r="S104" s="2">
        <v>2777860.531134407</v>
      </c>
    </row>
    <row r="105">
      <c r="A105" t="inlineStr">
        <is>
          <t xml:space="preserve">4700134228</t>
        </is>
      </c>
      <c r="B105" t="inlineStr">
        <is>
          <t xml:space="preserve">Прогноз 2027 · копия 2026</t>
        </is>
      </c>
      <c r="C105" s="2">
        <v>2027</v>
      </c>
      <c r="D105" t="inlineStr">
        <is>
          <t xml:space="preserve">USD</t>
        </is>
      </c>
      <c r="E105" s="2">
        <v>80</v>
      </c>
      <c r="F105" t="inlineStr">
        <is>
          <t xml:space="preserve">Прямые: НРК</t>
        </is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</row>
    <row r="106">
      <c r="A106" t="inlineStr">
        <is>
          <t xml:space="preserve">4700134228</t>
        </is>
      </c>
      <c r="B106" t="inlineStr">
        <is>
          <t xml:space="preserve">Прогноз 2027 · копия 2026</t>
        </is>
      </c>
      <c r="C106" s="2">
        <v>2027</v>
      </c>
      <c r="D106" t="inlineStr">
        <is>
          <t xml:space="preserve">USD</t>
        </is>
      </c>
      <c r="E106" s="2">
        <v>80</v>
      </c>
      <c r="F106" t="inlineStr">
        <is>
          <t xml:space="preserve">Прямые: Прочие прямые</t>
        </is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</row>
    <row r="107">
      <c r="A107" t="inlineStr">
        <is>
          <t xml:space="preserve">4700134228</t>
        </is>
      </c>
      <c r="B107" t="inlineStr">
        <is>
          <t xml:space="preserve">Прогноз 2027 · копия 2026</t>
        </is>
      </c>
      <c r="C107" s="2">
        <v>2027</v>
      </c>
      <c r="D107" t="inlineStr">
        <is>
          <t xml:space="preserve">USD</t>
        </is>
      </c>
      <c r="E107" s="2">
        <v>80</v>
      </c>
      <c r="F107" t="inlineStr">
        <is>
          <t xml:space="preserve">Косвенные: Заработная плата</t>
        </is>
      </c>
      <c r="G107" s="2">
        <v>1527056.2408139806</v>
      </c>
      <c r="H107" s="2">
        <v>3286570.4810601547</v>
      </c>
      <c r="I107" s="2">
        <v>2504851.4671407174</v>
      </c>
      <c r="J107" s="2">
        <v>2333105.59579397</v>
      </c>
      <c r="K107" s="2">
        <v>2168226.441659024</v>
      </c>
      <c r="L107" s="2">
        <v>1199038.4399145006</v>
      </c>
      <c r="M107" s="2">
        <v>560441.7034433808</v>
      </c>
      <c r="N107" s="2">
        <v>667983.360709819</v>
      </c>
      <c r="O107" s="2">
        <v>534951.1876522129</v>
      </c>
      <c r="P107" s="2">
        <v>96172.56342069374</v>
      </c>
      <c r="Q107" s="2">
        <v>5877.934422429373</v>
      </c>
      <c r="R107" s="2">
        <v>0</v>
      </c>
      <c r="S107" s="2">
        <v>14884275.416030882</v>
      </c>
    </row>
    <row r="108">
      <c r="A108" t="inlineStr">
        <is>
          <t xml:space="preserve">4700134228</t>
        </is>
      </c>
      <c r="B108" t="inlineStr">
        <is>
          <t xml:space="preserve">Прогноз 2027 · копия 2026</t>
        </is>
      </c>
      <c r="C108" s="2">
        <v>2027</v>
      </c>
      <c r="D108" t="inlineStr">
        <is>
          <t xml:space="preserve">USD</t>
        </is>
      </c>
      <c r="E108" s="2">
        <v>80</v>
      </c>
      <c r="F108" t="inlineStr">
        <is>
          <t xml:space="preserve">Косвенные: НДФЛ</t>
        </is>
      </c>
      <c r="G108" s="2">
        <v>228180.81759289367</v>
      </c>
      <c r="H108" s="2">
        <v>491096.7385492185</v>
      </c>
      <c r="I108" s="2">
        <v>374288.1502624061</v>
      </c>
      <c r="J108" s="2">
        <v>348624.97408415645</v>
      </c>
      <c r="K108" s="2">
        <v>323987.8590984749</v>
      </c>
      <c r="L108" s="2">
        <v>179166.6634355001</v>
      </c>
      <c r="M108" s="2">
        <v>83744.16258349367</v>
      </c>
      <c r="N108" s="2">
        <v>99813.60562330628</v>
      </c>
      <c r="O108" s="2">
        <v>79935.23493653757</v>
      </c>
      <c r="P108" s="2">
        <v>14370.612924931249</v>
      </c>
      <c r="Q108" s="2">
        <v>878.3120401331247</v>
      </c>
      <c r="R108" s="2">
        <v>0</v>
      </c>
      <c r="S108" s="2">
        <v>2224087.1311310516</v>
      </c>
    </row>
    <row r="109">
      <c r="A109" t="inlineStr">
        <is>
          <t xml:space="preserve">4700134228</t>
        </is>
      </c>
      <c r="B109" t="inlineStr">
        <is>
          <t xml:space="preserve">Прогноз 2027 · копия 2026</t>
        </is>
      </c>
      <c r="C109" s="2">
        <v>2027</v>
      </c>
      <c r="D109" t="inlineStr">
        <is>
          <t xml:space="preserve">USD</t>
        </is>
      </c>
      <c r="E109" s="2">
        <v>80</v>
      </c>
      <c r="F109" t="inlineStr">
        <is>
          <t xml:space="preserve">Косвенные: Страховые взносы</t>
        </is>
      </c>
      <c r="G109" s="2">
        <v>542368.2510477242</v>
      </c>
      <c r="H109" s="2">
        <v>1167299.1708592963</v>
      </c>
      <c r="I109" s="2">
        <v>889654.1417775652</v>
      </c>
      <c r="J109" s="2">
        <v>828654.7460923411</v>
      </c>
      <c r="K109" s="2">
        <v>770094.2189340672</v>
      </c>
      <c r="L109" s="2">
        <v>425865.3769351502</v>
      </c>
      <c r="M109" s="2">
        <v>199053.43260230418</v>
      </c>
      <c r="N109" s="2">
        <v>237249.2625969357</v>
      </c>
      <c r="O109" s="2">
        <v>189999.9045799239</v>
      </c>
      <c r="P109" s="2">
        <v>34157.84149079812</v>
      </c>
      <c r="Q109" s="2">
        <v>2087.6801569318113</v>
      </c>
      <c r="R109" s="2">
        <v>0</v>
      </c>
      <c r="S109" s="2">
        <v>5286484.027073038</v>
      </c>
    </row>
    <row r="110">
      <c r="A110" t="inlineStr">
        <is>
          <t xml:space="preserve">4700134228</t>
        </is>
      </c>
      <c r="B110" t="inlineStr">
        <is>
          <t xml:space="preserve">Прогноз 2027 · копия 2026</t>
        </is>
      </c>
      <c r="C110" s="2">
        <v>2027</v>
      </c>
      <c r="D110" t="inlineStr">
        <is>
          <t xml:space="preserve">USD</t>
        </is>
      </c>
      <c r="E110" s="2">
        <v>80</v>
      </c>
      <c r="F110" t="inlineStr">
        <is>
          <t xml:space="preserve">Косвенные: Резерв на отпуска</t>
        </is>
      </c>
      <c r="G110" s="2">
        <v>1190742.0332824707</v>
      </c>
      <c r="H110" s="2">
        <v>1190742.0332824707</v>
      </c>
      <c r="I110" s="2">
        <v>1190742.0332824707</v>
      </c>
      <c r="J110" s="2">
        <v>1190742.0332824707</v>
      </c>
      <c r="K110" s="2">
        <v>1190742.0332824707</v>
      </c>
      <c r="L110" s="2">
        <v>1190742.0332824707</v>
      </c>
      <c r="M110" s="2">
        <v>1190742.0332824707</v>
      </c>
      <c r="N110" s="2">
        <v>1190742.0332824707</v>
      </c>
      <c r="O110" s="2">
        <v>1190742.0332824707</v>
      </c>
      <c r="P110" s="2">
        <v>1190742.0332824707</v>
      </c>
      <c r="Q110" s="2">
        <v>1190742.0332824707</v>
      </c>
      <c r="R110" s="2">
        <v>1190742.0332824707</v>
      </c>
      <c r="S110" s="2">
        <v>14288904.399389645</v>
      </c>
    </row>
    <row r="111">
      <c r="A111" t="inlineStr">
        <is>
          <t xml:space="preserve">4700134228</t>
        </is>
      </c>
      <c r="B111" t="inlineStr">
        <is>
          <t xml:space="preserve">Прогноз 2027 · копия 2026</t>
        </is>
      </c>
      <c r="C111" s="2">
        <v>2027</v>
      </c>
      <c r="D111" t="inlineStr">
        <is>
          <t xml:space="preserve">USD</t>
        </is>
      </c>
      <c r="E111" s="2">
        <v>80</v>
      </c>
      <c r="F111" t="inlineStr">
        <is>
          <t xml:space="preserve">Косвенные: Питание</t>
        </is>
      </c>
      <c r="G111" s="2">
        <v>395921.3535509715</v>
      </c>
      <c r="H111" s="2">
        <v>769649.8358055329</v>
      </c>
      <c r="I111" s="2">
        <v>649435.270822634</v>
      </c>
      <c r="J111" s="2">
        <v>585393.4374974401</v>
      </c>
      <c r="K111" s="2">
        <v>562158.1737742991</v>
      </c>
      <c r="L111" s="2">
        <v>300847.6064257463</v>
      </c>
      <c r="M111" s="2">
        <v>145306.2643556923</v>
      </c>
      <c r="N111" s="2">
        <v>173188.69420345672</v>
      </c>
      <c r="O111" s="2">
        <v>134223.20669823</v>
      </c>
      <c r="P111" s="2">
        <v>24934.753852732745</v>
      </c>
      <c r="Q111" s="2">
        <v>1474.8171891699992</v>
      </c>
      <c r="R111" s="2">
        <v>0</v>
      </c>
      <c r="S111" s="2">
        <v>3742533.414175906</v>
      </c>
    </row>
    <row r="112">
      <c r="A112" t="inlineStr">
        <is>
          <t xml:space="preserve">4700134228</t>
        </is>
      </c>
      <c r="B112" t="inlineStr">
        <is>
          <t xml:space="preserve">Прогноз 2027 · копия 2026</t>
        </is>
      </c>
      <c r="C112" s="2">
        <v>2027</v>
      </c>
      <c r="D112" t="inlineStr">
        <is>
          <t xml:space="preserve">USD</t>
        </is>
      </c>
      <c r="E112" s="2">
        <v>80</v>
      </c>
      <c r="F112" t="inlineStr">
        <is>
          <t xml:space="preserve">Косвенные: Проживание</t>
        </is>
      </c>
      <c r="G112" s="2">
        <v>304554.8873469012</v>
      </c>
      <c r="H112" s="2">
        <v>592038.3352350253</v>
      </c>
      <c r="I112" s="2">
        <v>499565.59294048767</v>
      </c>
      <c r="J112" s="2">
        <v>450302.6442288001</v>
      </c>
      <c r="K112" s="2">
        <v>432429.36444176856</v>
      </c>
      <c r="L112" s="2">
        <v>231421.23571211254</v>
      </c>
      <c r="M112" s="2">
        <v>111774.0495043787</v>
      </c>
      <c r="N112" s="2">
        <v>133222.07246419747</v>
      </c>
      <c r="O112" s="2">
        <v>103248.62053710001</v>
      </c>
      <c r="P112" s="2">
        <v>19180.579886717496</v>
      </c>
      <c r="Q112" s="2">
        <v>1134.4747608999994</v>
      </c>
      <c r="R112" s="2">
        <v>0</v>
      </c>
      <c r="S112" s="2">
        <v>2878871.857058389</v>
      </c>
    </row>
    <row r="113">
      <c r="A113" t="inlineStr">
        <is>
          <t xml:space="preserve">4700134228</t>
        </is>
      </c>
      <c r="B113" t="inlineStr">
        <is>
          <t xml:space="preserve">Прогноз 2027 · копия 2026</t>
        </is>
      </c>
      <c r="C113" s="2">
        <v>2027</v>
      </c>
      <c r="D113" t="inlineStr">
        <is>
          <t xml:space="preserve">USD</t>
        </is>
      </c>
      <c r="E113" s="2">
        <v>80</v>
      </c>
      <c r="F113" t="inlineStr">
        <is>
          <t xml:space="preserve">Косвенные: Аренда автобусов</t>
        </is>
      </c>
      <c r="G113" s="2">
        <v>191803.27868852462</v>
      </c>
      <c r="H113" s="2">
        <v>399590.16393442627</v>
      </c>
      <c r="I113" s="2">
        <v>303688.52459016396</v>
      </c>
      <c r="J113" s="2">
        <v>287704.9180327869</v>
      </c>
      <c r="K113" s="2">
        <v>255737.7049180328</v>
      </c>
      <c r="L113" s="2">
        <v>143852.45901639346</v>
      </c>
      <c r="M113" s="2">
        <v>79918.03278688525</v>
      </c>
      <c r="N113" s="2">
        <v>79918.03278688525</v>
      </c>
      <c r="O113" s="2">
        <v>63934.4262295082</v>
      </c>
      <c r="P113" s="2">
        <v>15983.60655737705</v>
      </c>
      <c r="Q113" s="2">
        <v>15983.60655737705</v>
      </c>
      <c r="R113" s="2">
        <v>0</v>
      </c>
      <c r="S113" s="2">
        <v>1838114.754098361</v>
      </c>
    </row>
    <row r="114">
      <c r="A114" t="inlineStr">
        <is>
          <t xml:space="preserve">4700134228</t>
        </is>
      </c>
      <c r="B114" t="inlineStr">
        <is>
          <t xml:space="preserve">Прогноз 2027 · копия 2026</t>
        </is>
      </c>
      <c r="C114" s="2">
        <v>2027</v>
      </c>
      <c r="D114" t="inlineStr">
        <is>
          <t xml:space="preserve">USD</t>
        </is>
      </c>
      <c r="E114" s="2">
        <v>80</v>
      </c>
      <c r="F114" t="inlineStr">
        <is>
          <t xml:space="preserve">Косвенные: Аренда автомобиля</t>
        </is>
      </c>
      <c r="G114" s="2">
        <v>47950.819672131154</v>
      </c>
      <c r="H114" s="2">
        <v>47950.819672131154</v>
      </c>
      <c r="I114" s="2">
        <v>47950.819672131154</v>
      </c>
      <c r="J114" s="2">
        <v>47950.819672131154</v>
      </c>
      <c r="K114" s="2">
        <v>47950.819672131154</v>
      </c>
      <c r="L114" s="2">
        <v>47950.819672131154</v>
      </c>
      <c r="M114" s="2">
        <v>47950.819672131154</v>
      </c>
      <c r="N114" s="2">
        <v>47950.819672131154</v>
      </c>
      <c r="O114" s="2">
        <v>47950.819672131154</v>
      </c>
      <c r="P114" s="2">
        <v>47950.819672131154</v>
      </c>
      <c r="Q114" s="2">
        <v>47950.819672131154</v>
      </c>
      <c r="R114" s="2">
        <v>0</v>
      </c>
      <c r="S114" s="2">
        <v>527459.0163934426</v>
      </c>
    </row>
    <row r="115">
      <c r="A115" t="inlineStr">
        <is>
          <t xml:space="preserve">4700134228</t>
        </is>
      </c>
      <c r="B115" t="inlineStr">
        <is>
          <t xml:space="preserve">Прогноз 2027 · копия 2026</t>
        </is>
      </c>
      <c r="C115" s="2">
        <v>2027</v>
      </c>
      <c r="D115" t="inlineStr">
        <is>
          <t xml:space="preserve">USD</t>
        </is>
      </c>
      <c r="E115" s="2">
        <v>80</v>
      </c>
      <c r="F115" t="inlineStr">
        <is>
          <t xml:space="preserve">Косвенные: Аренда опалубки</t>
        </is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</row>
    <row r="116">
      <c r="A116" t="inlineStr">
        <is>
          <t xml:space="preserve">4700134228</t>
        </is>
      </c>
      <c r="B116" t="inlineStr">
        <is>
          <t xml:space="preserve">Прогноз 2027 · копия 2026</t>
        </is>
      </c>
      <c r="C116" s="2">
        <v>2027</v>
      </c>
      <c r="D116" t="inlineStr">
        <is>
          <t xml:space="preserve">USD</t>
        </is>
      </c>
      <c r="E116" s="2">
        <v>80</v>
      </c>
      <c r="F116" t="inlineStr">
        <is>
          <t xml:space="preserve">Косвенные: СИЗы</t>
        </is>
      </c>
      <c r="G116" s="2">
        <v>31569.385439624984</v>
      </c>
      <c r="H116" s="2">
        <v>67944.45909587505</v>
      </c>
      <c r="I116" s="2">
        <v>51783.69946153128</v>
      </c>
      <c r="J116" s="2">
        <v>48233.13500601875</v>
      </c>
      <c r="K116" s="2">
        <v>44824.52867658124</v>
      </c>
      <c r="L116" s="2">
        <v>24788.15491851875</v>
      </c>
      <c r="M116" s="2">
        <v>11586.213840437495</v>
      </c>
      <c r="N116" s="2">
        <v>13809.461379281243</v>
      </c>
      <c r="O116" s="2">
        <v>11059.239196962495</v>
      </c>
      <c r="P116" s="2">
        <v>1988.2101537562494</v>
      </c>
      <c r="Q116" s="2">
        <v>121.51666219104158</v>
      </c>
      <c r="R116" s="2">
        <v>0</v>
      </c>
      <c r="S116" s="2">
        <v>307708.0038307785</v>
      </c>
    </row>
    <row r="117">
      <c r="A117" t="inlineStr">
        <is>
          <t xml:space="preserve">4700134228</t>
        </is>
      </c>
      <c r="B117" t="inlineStr">
        <is>
          <t xml:space="preserve">Прогноз 2027 · копия 2026</t>
        </is>
      </c>
      <c r="C117" s="2">
        <v>2027</v>
      </c>
      <c r="D117" t="inlineStr">
        <is>
          <t xml:space="preserve">USD</t>
        </is>
      </c>
      <c r="E117" s="2">
        <v>80</v>
      </c>
      <c r="F117" t="inlineStr">
        <is>
          <t xml:space="preserve">Косвенные: Приобретение билетов</t>
        </is>
      </c>
      <c r="G117" s="2">
        <v>171211.61045371593</v>
      </c>
      <c r="H117" s="2">
        <v>368486.11720550014</v>
      </c>
      <c r="I117" s="2">
        <v>280840.7720516451</v>
      </c>
      <c r="J117" s="2">
        <v>261584.84261295502</v>
      </c>
      <c r="K117" s="2">
        <v>243098.8008057169</v>
      </c>
      <c r="L117" s="2">
        <v>134434.67031983502</v>
      </c>
      <c r="M117" s="2">
        <v>62836.01353203797</v>
      </c>
      <c r="N117" s="2">
        <v>74893.44785525299</v>
      </c>
      <c r="O117" s="2">
        <v>59978.04920612199</v>
      </c>
      <c r="P117" s="2">
        <v>10782.745929472996</v>
      </c>
      <c r="Q117" s="2">
        <v>659.0265582057663</v>
      </c>
      <c r="R117" s="2">
        <v>0</v>
      </c>
      <c r="S117" s="2">
        <v>1668806.09653046</v>
      </c>
    </row>
    <row r="118">
      <c r="A118" t="inlineStr">
        <is>
          <t xml:space="preserve">4700134228</t>
        </is>
      </c>
      <c r="B118" t="inlineStr">
        <is>
          <t xml:space="preserve">Прогноз 2027 · копия 2026</t>
        </is>
      </c>
      <c r="C118" s="2">
        <v>2027</v>
      </c>
      <c r="D118" t="inlineStr">
        <is>
          <t xml:space="preserve">USD</t>
        </is>
      </c>
      <c r="E118" s="2">
        <v>80</v>
      </c>
      <c r="F118" t="inlineStr">
        <is>
          <t xml:space="preserve">Косвенные: Разрешение на работу</t>
        </is>
      </c>
      <c r="G118" s="2">
        <v>15153.305011019993</v>
      </c>
      <c r="H118" s="2">
        <v>32613.34036602002</v>
      </c>
      <c r="I118" s="2">
        <v>24856.17574153501</v>
      </c>
      <c r="J118" s="2">
        <v>23151.904802889</v>
      </c>
      <c r="K118" s="2">
        <v>21515.773764758993</v>
      </c>
      <c r="L118" s="2">
        <v>11898.314360889</v>
      </c>
      <c r="M118" s="2">
        <v>5561.382643409998</v>
      </c>
      <c r="N118" s="2">
        <v>6628.541462054997</v>
      </c>
      <c r="O118" s="2">
        <v>5308.434814541998</v>
      </c>
      <c r="P118" s="2">
        <v>954.3408738029996</v>
      </c>
      <c r="Q118" s="2">
        <v>58.327997851699955</v>
      </c>
      <c r="R118" s="2">
        <v>0</v>
      </c>
      <c r="S118" s="2">
        <v>147699.84183877375</v>
      </c>
    </row>
    <row r="119">
      <c r="A119" t="inlineStr">
        <is>
          <t xml:space="preserve">4700134228</t>
        </is>
      </c>
      <c r="B119" t="inlineStr">
        <is>
          <t xml:space="preserve">Прогноз 2027 · копия 2026</t>
        </is>
      </c>
      <c r="C119" s="2">
        <v>2027</v>
      </c>
      <c r="D119" t="inlineStr">
        <is>
          <t xml:space="preserve">USD</t>
        </is>
      </c>
      <c r="E119" s="2">
        <v>80</v>
      </c>
      <c r="F119" t="inlineStr">
        <is>
          <t xml:space="preserve">Косвенные: Медицинские услуги</t>
        </is>
      </c>
      <c r="G119" s="2">
        <v>58946.107228432484</v>
      </c>
      <c r="H119" s="2">
        <v>126865.35755036255</v>
      </c>
      <c r="I119" s="2">
        <v>96690.11476267502</v>
      </c>
      <c r="J119" s="2">
        <v>90060.52884576001</v>
      </c>
      <c r="K119" s="2">
        <v>83696.00602098746</v>
      </c>
      <c r="L119" s="2">
        <v>46284.247142422515</v>
      </c>
      <c r="M119" s="2">
        <v>21633.68700084749</v>
      </c>
      <c r="N119" s="2">
        <v>25784.917251134993</v>
      </c>
      <c r="O119" s="2">
        <v>20649.724107420003</v>
      </c>
      <c r="P119" s="2">
        <v>3712.370300654999</v>
      </c>
      <c r="Q119" s="2">
        <v>226.89495217999988</v>
      </c>
      <c r="R119" s="2">
        <v>0</v>
      </c>
      <c r="S119" s="2">
        <v>574549.9551628776</v>
      </c>
    </row>
    <row r="120">
      <c r="A120" t="inlineStr">
        <is>
          <t xml:space="preserve">4700134228</t>
        </is>
      </c>
      <c r="B120" t="inlineStr">
        <is>
          <t xml:space="preserve">Прогноз 2027 · копия 2026</t>
        </is>
      </c>
      <c r="C120" s="2">
        <v>2027</v>
      </c>
      <c r="D120" t="inlineStr">
        <is>
          <t xml:space="preserve">USD</t>
        </is>
      </c>
      <c r="E120" s="2">
        <v>80</v>
      </c>
      <c r="F120" t="inlineStr">
        <is>
          <t xml:space="preserve">Косвенные: ВЗиС для ОР</t>
        </is>
      </c>
      <c r="G120" s="2">
        <v>2728.986445760763</v>
      </c>
      <c r="H120" s="2">
        <v>5873.396182887155</v>
      </c>
      <c r="I120" s="2">
        <v>4476.394201975696</v>
      </c>
      <c r="J120" s="2">
        <v>4169.468928044445</v>
      </c>
      <c r="K120" s="2">
        <v>3874.815093564235</v>
      </c>
      <c r="L120" s="2">
        <v>2142.789219556598</v>
      </c>
      <c r="M120" s="2">
        <v>1001.559583372569</v>
      </c>
      <c r="N120" s="2">
        <v>1193.7461690340276</v>
      </c>
      <c r="O120" s="2">
        <v>956.005745713889</v>
      </c>
      <c r="P120" s="2">
        <v>171.86899540069442</v>
      </c>
      <c r="Q120" s="2">
        <v>10.504395934259254</v>
      </c>
      <c r="R120" s="2">
        <v>0</v>
      </c>
      <c r="S120" s="2">
        <v>26599.53496124433</v>
      </c>
    </row>
    <row r="121">
      <c r="A121" t="inlineStr">
        <is>
          <t xml:space="preserve">4700134228</t>
        </is>
      </c>
      <c r="B121" t="inlineStr">
        <is>
          <t xml:space="preserve">Прогноз 2027 · копия 2026</t>
        </is>
      </c>
      <c r="C121" s="2">
        <v>2027</v>
      </c>
      <c r="D121" t="inlineStr">
        <is>
          <t xml:space="preserve">USD</t>
        </is>
      </c>
      <c r="E121" s="2">
        <v>80</v>
      </c>
      <c r="F121" t="inlineStr">
        <is>
          <t xml:space="preserve">Косвенные: Аренда офиса</t>
        </is>
      </c>
      <c r="G121" s="2">
        <v>7500</v>
      </c>
      <c r="H121" s="2">
        <v>7500</v>
      </c>
      <c r="I121" s="2">
        <v>7500</v>
      </c>
      <c r="J121" s="2">
        <v>7500</v>
      </c>
      <c r="K121" s="2">
        <v>7500</v>
      </c>
      <c r="L121" s="2">
        <v>7500</v>
      </c>
      <c r="M121" s="2">
        <v>7500</v>
      </c>
      <c r="N121" s="2">
        <v>7500</v>
      </c>
      <c r="O121" s="2">
        <v>7500</v>
      </c>
      <c r="P121" s="2">
        <v>7500</v>
      </c>
      <c r="Q121" s="2">
        <v>7500</v>
      </c>
      <c r="R121" s="2">
        <v>7500</v>
      </c>
      <c r="S121" s="2">
        <v>90000</v>
      </c>
    </row>
    <row r="122">
      <c r="A122" t="inlineStr">
        <is>
          <t xml:space="preserve">4700134228</t>
        </is>
      </c>
      <c r="B122" t="inlineStr">
        <is>
          <t xml:space="preserve">Прогноз 2027 · копия 2026</t>
        </is>
      </c>
      <c r="C122" s="2">
        <v>2027</v>
      </c>
      <c r="D122" t="inlineStr">
        <is>
          <t xml:space="preserve">USD</t>
        </is>
      </c>
      <c r="E122" s="2">
        <v>80</v>
      </c>
      <c r="F122" t="inlineStr">
        <is>
          <t xml:space="preserve">Косвенные: Аренда склада</t>
        </is>
      </c>
      <c r="G122" s="2">
        <v>20000</v>
      </c>
      <c r="H122" s="2">
        <v>20000</v>
      </c>
      <c r="I122" s="2">
        <v>20000</v>
      </c>
      <c r="J122" s="2">
        <v>20000</v>
      </c>
      <c r="K122" s="2">
        <v>20000</v>
      </c>
      <c r="L122" s="2">
        <v>20000</v>
      </c>
      <c r="M122" s="2">
        <v>20000</v>
      </c>
      <c r="N122" s="2">
        <v>20000</v>
      </c>
      <c r="O122" s="2">
        <v>20000</v>
      </c>
      <c r="P122" s="2">
        <v>20000</v>
      </c>
      <c r="Q122" s="2">
        <v>20000</v>
      </c>
      <c r="R122" s="2">
        <v>20000</v>
      </c>
      <c r="S122" s="2">
        <v>240000</v>
      </c>
    </row>
    <row r="123">
      <c r="A123" t="inlineStr">
        <is>
          <t xml:space="preserve">4700134228</t>
        </is>
      </c>
      <c r="B123" t="inlineStr">
        <is>
          <t xml:space="preserve">Прогноз 2027 · копия 2026</t>
        </is>
      </c>
      <c r="C123" s="2">
        <v>2027</v>
      </c>
      <c r="D123" t="inlineStr">
        <is>
          <t xml:space="preserve">USD</t>
        </is>
      </c>
      <c r="E123" s="2">
        <v>80</v>
      </c>
      <c r="F123" t="inlineStr">
        <is>
          <t xml:space="preserve">Косвенные: Интернет</t>
        </is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</row>
    <row r="124">
      <c r="A124" t="inlineStr">
        <is>
          <t xml:space="preserve">4700134228</t>
        </is>
      </c>
      <c r="B124" t="inlineStr">
        <is>
          <t xml:space="preserve">Прогноз 2027 · копия 2026</t>
        </is>
      </c>
      <c r="C124" s="2">
        <v>2027</v>
      </c>
      <c r="D124" t="inlineStr">
        <is>
          <t xml:space="preserve">USD</t>
        </is>
      </c>
      <c r="E124" s="2">
        <v>80</v>
      </c>
      <c r="F124" t="inlineStr">
        <is>
          <t xml:space="preserve">Косвенные: Обращение с ТБО и ЖБО</t>
        </is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</row>
    <row r="125">
      <c r="A125" t="inlineStr">
        <is>
          <t xml:space="preserve">4700134228</t>
        </is>
      </c>
      <c r="B125" t="inlineStr">
        <is>
          <t xml:space="preserve">Прогноз 2027 · копия 2026</t>
        </is>
      </c>
      <c r="C125" s="2">
        <v>2027</v>
      </c>
      <c r="D125" t="inlineStr">
        <is>
          <t xml:space="preserve">USD</t>
        </is>
      </c>
      <c r="E125" s="2">
        <v>80</v>
      </c>
      <c r="F125" t="inlineStr">
        <is>
          <t xml:space="preserve">Косвенные: Охрана труда</t>
        </is>
      </c>
      <c r="G125" s="2">
        <v>18941.63126377499</v>
      </c>
      <c r="H125" s="2">
        <v>40766.67545752503</v>
      </c>
      <c r="I125" s="2">
        <v>31070.219676918765</v>
      </c>
      <c r="J125" s="2">
        <v>28939.88100361125</v>
      </c>
      <c r="K125" s="2">
        <v>26894.717205948742</v>
      </c>
      <c r="L125" s="2">
        <v>14872.892951111251</v>
      </c>
      <c r="M125" s="2">
        <v>6951.728304262498</v>
      </c>
      <c r="N125" s="2">
        <v>8285.676827568746</v>
      </c>
      <c r="O125" s="2">
        <v>6635.543518177498</v>
      </c>
      <c r="P125" s="2">
        <v>1192.9260922537496</v>
      </c>
      <c r="Q125" s="2">
        <v>72.90999731462495</v>
      </c>
      <c r="R125" s="2">
        <v>0</v>
      </c>
      <c r="S125" s="2">
        <v>184624.80229846714</v>
      </c>
    </row>
    <row r="126">
      <c r="A126" t="inlineStr">
        <is>
          <t xml:space="preserve">4700134228</t>
        </is>
      </c>
      <c r="B126" t="inlineStr">
        <is>
          <t xml:space="preserve">Прогноз 2027 · копия 2026</t>
        </is>
      </c>
      <c r="C126" s="2">
        <v>2027</v>
      </c>
      <c r="D126" t="inlineStr">
        <is>
          <t xml:space="preserve">USD</t>
        </is>
      </c>
      <c r="E126" s="2">
        <v>80</v>
      </c>
      <c r="F126" t="inlineStr">
        <is>
          <t xml:space="preserve">Косвенные: Страхование от НС</t>
        </is>
      </c>
      <c r="G126" s="2">
        <v>8186.959337282289</v>
      </c>
      <c r="H126" s="2">
        <v>17620.188548661466</v>
      </c>
      <c r="I126" s="2">
        <v>13429.182605927088</v>
      </c>
      <c r="J126" s="2">
        <v>12508.406784133336</v>
      </c>
      <c r="K126" s="2">
        <v>11624.445280692706</v>
      </c>
      <c r="L126" s="2">
        <v>6428.367658669794</v>
      </c>
      <c r="M126" s="2">
        <v>3004.6787501177064</v>
      </c>
      <c r="N126" s="2">
        <v>3581.238507102082</v>
      </c>
      <c r="O126" s="2">
        <v>2868.017237141667</v>
      </c>
      <c r="P126" s="2">
        <v>515.6069862020832</v>
      </c>
      <c r="Q126" s="2">
        <v>31.51318780277776</v>
      </c>
      <c r="R126" s="2">
        <v>0</v>
      </c>
      <c r="S126" s="2">
        <v>79798.604883733</v>
      </c>
    </row>
    <row r="127">
      <c r="A127" t="inlineStr">
        <is>
          <t xml:space="preserve">4700134228</t>
        </is>
      </c>
      <c r="B127" t="inlineStr">
        <is>
          <t xml:space="preserve">Прогноз 2027 · копия 2026</t>
        </is>
      </c>
      <c r="C127" s="2">
        <v>2027</v>
      </c>
      <c r="D127" t="inlineStr">
        <is>
          <t xml:space="preserve">USD</t>
        </is>
      </c>
      <c r="E127" s="2">
        <v>80</v>
      </c>
      <c r="F127" t="inlineStr">
        <is>
          <t xml:space="preserve">Косвенные: IT-материалы</t>
        </is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</row>
    <row r="128">
      <c r="A128" t="inlineStr">
        <is>
          <t xml:space="preserve">4700134228</t>
        </is>
      </c>
      <c r="B128" t="inlineStr">
        <is>
          <t xml:space="preserve">Прогноз 2027 · копия 2026</t>
        </is>
      </c>
      <c r="C128" s="2">
        <v>2027</v>
      </c>
      <c r="D128" t="inlineStr">
        <is>
          <t xml:space="preserve">USD</t>
        </is>
      </c>
      <c r="E128" s="2">
        <v>80</v>
      </c>
      <c r="F128" t="inlineStr">
        <is>
          <t xml:space="preserve">Косвенные: Приобретение контейнеров</t>
        </is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</row>
    <row r="129">
      <c r="A129" t="inlineStr">
        <is>
          <t xml:space="preserve">4700134228</t>
        </is>
      </c>
      <c r="B129" t="inlineStr">
        <is>
          <t xml:space="preserve">Прогноз 2027 · копия 2026</t>
        </is>
      </c>
      <c r="C129" s="2">
        <v>2027</v>
      </c>
      <c r="D129" t="inlineStr">
        <is>
          <t xml:space="preserve">USD</t>
        </is>
      </c>
      <c r="E129" s="2">
        <v>80</v>
      </c>
      <c r="F129" t="inlineStr">
        <is>
          <t xml:space="preserve">Косвенные: Приобретение модульного офиса</t>
        </is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</row>
    <row r="130">
      <c r="A130" t="inlineStr">
        <is>
          <t xml:space="preserve">4700134228</t>
        </is>
      </c>
      <c r="B130" t="inlineStr">
        <is>
          <t xml:space="preserve">Прогноз 2027 · копия 2026</t>
        </is>
      </c>
      <c r="C130" s="2">
        <v>2027</v>
      </c>
      <c r="D130" t="inlineStr">
        <is>
          <t xml:space="preserve">USD</t>
        </is>
      </c>
      <c r="E130" s="2">
        <v>80</v>
      </c>
      <c r="F130" t="inlineStr">
        <is>
          <t xml:space="preserve">Косвенные: Транспортные услуги</t>
        </is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</row>
    <row r="131">
      <c r="A131" t="inlineStr">
        <is>
          <t xml:space="preserve">4700134228</t>
        </is>
      </c>
      <c r="B131" t="inlineStr">
        <is>
          <t xml:space="preserve">Прогноз 2027 · копия 2026</t>
        </is>
      </c>
      <c r="C131" s="2">
        <v>2027</v>
      </c>
      <c r="D131" t="inlineStr">
        <is>
          <t xml:space="preserve">USD</t>
        </is>
      </c>
      <c r="E131" s="2">
        <v>80</v>
      </c>
      <c r="F131" t="inlineStr">
        <is>
          <t xml:space="preserve">Косвенные: Прочие косвенные расходы</t>
        </is>
      </c>
      <c r="G131" s="2">
        <v>485818.84589213645</v>
      </c>
      <c r="H131" s="2">
        <v>875408.4278794215</v>
      </c>
      <c r="I131" s="2">
        <v>702321.1195198639</v>
      </c>
      <c r="J131" s="2">
        <v>664293.3498687538</v>
      </c>
      <c r="K131" s="2">
        <v>627786.0006989852</v>
      </c>
      <c r="L131" s="2">
        <v>413189.5286557366</v>
      </c>
      <c r="M131" s="2">
        <v>271792.1873160111</v>
      </c>
      <c r="N131" s="2">
        <v>295603.93509410997</v>
      </c>
      <c r="O131" s="2">
        <v>266148.1071689996</v>
      </c>
      <c r="P131" s="2">
        <v>168994.25817521132</v>
      </c>
      <c r="Q131" s="2">
        <v>149001.32719313705</v>
      </c>
      <c r="R131" s="2">
        <v>147699.8418387737</v>
      </c>
      <c r="S131" s="2">
        <v>5068056.92930114</v>
      </c>
    </row>
    <row r="132">
      <c r="A132" s="4" t="inlineStr">
        <is>
          <t xml:space="preserve">4700134228</t>
        </is>
      </c>
      <c r="B132" s="4" t="inlineStr">
        <is>
          <t xml:space="preserve">Прогноз 2025 · источники требуют обновления</t>
        </is>
      </c>
      <c r="C132" s="4">
        <v>2025</v>
      </c>
      <c r="D132" s="4" t="inlineStr">
        <is>
          <t xml:space="preserve">USD</t>
        </is>
      </c>
      <c r="E132" s="4">
        <v>80</v>
      </c>
      <c r="F132" s="4" t="inlineStr">
        <is>
          <t xml:space="preserve">Источник: Физический объём выполнения (КСГ / KQ-2)</t>
        </is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4817.88</v>
      </c>
      <c r="S132" s="4">
        <v>4817.88</v>
      </c>
    </row>
    <row r="133">
      <c r="A133" s="4" t="inlineStr">
        <is>
          <t xml:space="preserve">4700134228</t>
        </is>
      </c>
      <c r="B133" s="4" t="inlineStr">
        <is>
          <t xml:space="preserve">Прогноз 2025 · источники требуют обновления</t>
        </is>
      </c>
      <c r="C133" s="4">
        <v>2025</v>
      </c>
      <c r="D133" s="4" t="inlineStr">
        <is>
          <t xml:space="preserve">USD</t>
        </is>
      </c>
      <c r="E133" s="4">
        <v>80</v>
      </c>
      <c r="F133" s="4" t="inlineStr">
        <is>
          <t xml:space="preserve">Источник: Расценка BOQ на единицу KQ-2</t>
        </is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</row>
    <row r="134">
      <c r="A134" s="4" t="inlineStr">
        <is>
          <t xml:space="preserve">4700134228</t>
        </is>
      </c>
      <c r="B134" s="4" t="inlineStr">
        <is>
          <t xml:space="preserve">Прогноз 2025 · источники требуют обновления</t>
        </is>
      </c>
      <c r="C134" s="4">
        <v>2025</v>
      </c>
      <c r="D134" s="4" t="inlineStr">
        <is>
          <t xml:space="preserve">USD</t>
        </is>
      </c>
      <c r="E134" s="4">
        <v>80</v>
      </c>
      <c r="F134" s="4" t="inlineStr">
        <is>
          <t xml:space="preserve">Источник: Выполнение в денежном выражении (ручной ряд)</t>
        </is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</row>
    <row r="135">
      <c r="A135" s="4" t="inlineStr">
        <is>
          <t xml:space="preserve">4700134228</t>
        </is>
      </c>
      <c r="B135" s="4" t="inlineStr">
        <is>
          <t xml:space="preserve">Прогноз 2025 · источники требуют обновления</t>
        </is>
      </c>
      <c r="C135" s="4">
        <v>2025</v>
      </c>
      <c r="D135" s="4" t="inlineStr">
        <is>
          <t xml:space="preserve">USD</t>
        </is>
      </c>
      <c r="E135" s="4">
        <v>80</v>
      </c>
      <c r="F135" s="4" t="inlineStr">
        <is>
          <t xml:space="preserve">Источник: Прочие доходы</t>
        </is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</row>
    <row r="136">
      <c r="A136" s="4" t="inlineStr">
        <is>
          <t xml:space="preserve">4700134228</t>
        </is>
      </c>
      <c r="B136" s="4" t="inlineStr">
        <is>
          <t xml:space="preserve">Прогноз 2025 · источники требуют обновления</t>
        </is>
      </c>
      <c r="C136" s="4">
        <v>2025</v>
      </c>
      <c r="D136" s="4" t="inlineStr">
        <is>
          <t xml:space="preserve">USD</t>
        </is>
      </c>
      <c r="E136" s="4">
        <v>80</v>
      </c>
      <c r="F136" s="4" t="inlineStr">
        <is>
          <t xml:space="preserve">Источник: Материалы</t>
        </is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</row>
    <row r="137">
      <c r="A137" s="4" t="inlineStr">
        <is>
          <t xml:space="preserve">4700134228</t>
        </is>
      </c>
      <c r="B137" s="4" t="inlineStr">
        <is>
          <t xml:space="preserve">Прогноз 2025 · источники требуют обновления</t>
        </is>
      </c>
      <c r="C137" s="4">
        <v>2025</v>
      </c>
      <c r="D137" s="4" t="inlineStr">
        <is>
          <t xml:space="preserve">USD</t>
        </is>
      </c>
      <c r="E137" s="4">
        <v>80</v>
      </c>
      <c r="F137" s="4" t="inlineStr">
        <is>
          <t xml:space="preserve">Источник: Основной персонал, FTE</t>
        </is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15.8386169227</v>
      </c>
      <c r="S137" s="4">
        <v>15.8386169227</v>
      </c>
    </row>
    <row r="138">
      <c r="A138" s="4" t="inlineStr">
        <is>
          <t xml:space="preserve">4700134228</t>
        </is>
      </c>
      <c r="B138" s="4" t="inlineStr">
        <is>
          <t xml:space="preserve">Прогноз 2025 · источники требуют обновления</t>
        </is>
      </c>
      <c r="C138" s="4">
        <v>2025</v>
      </c>
      <c r="D138" s="4" t="inlineStr">
        <is>
          <t xml:space="preserve">USD</t>
        </is>
      </c>
      <c r="E138" s="4">
        <v>80</v>
      </c>
      <c r="F138" s="4" t="inlineStr">
        <is>
          <t xml:space="preserve">Источник: Вспомогательный персонал, FTE</t>
        </is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</row>
    <row r="139">
      <c r="A139" s="4" t="inlineStr">
        <is>
          <t xml:space="preserve">4700134228</t>
        </is>
      </c>
      <c r="B139" s="4" t="inlineStr">
        <is>
          <t xml:space="preserve">Прогноз 2025 · источники требуют обновления</t>
        </is>
      </c>
      <c r="C139" s="4">
        <v>2025</v>
      </c>
      <c r="D139" s="4" t="inlineStr">
        <is>
          <t xml:space="preserve">USD</t>
        </is>
      </c>
      <c r="E139" s="4">
        <v>80</v>
      </c>
      <c r="F139" s="4" t="inlineStr">
        <is>
          <t xml:space="preserve">Источник: Косвенный персонал, FTE</t>
        </is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8.806166794000003</v>
      </c>
      <c r="S139" s="4">
        <v>8.806166794000003</v>
      </c>
    </row>
    <row r="140">
      <c r="A140" s="4" t="inlineStr">
        <is>
          <t xml:space="preserve">4700134228</t>
        </is>
      </c>
      <c r="B140" s="4" t="inlineStr">
        <is>
          <t xml:space="preserve">Прогноз 2025 · источники требуют обновления</t>
        </is>
      </c>
      <c r="C140" s="4">
        <v>2025</v>
      </c>
      <c r="D140" s="4" t="inlineStr">
        <is>
          <t xml:space="preserve">USD</t>
        </is>
      </c>
      <c r="E140" s="4">
        <v>80</v>
      </c>
      <c r="F140" s="4" t="inlineStr">
        <is>
          <t xml:space="preserve">Источник: Трудоёмкость для бытовых расходов, чел.</t>
        </is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</row>
    <row r="141">
      <c r="A141" s="4" t="inlineStr">
        <is>
          <t xml:space="preserve">4700134228</t>
        </is>
      </c>
      <c r="B141" s="4" t="inlineStr">
        <is>
          <t xml:space="preserve">Прогноз 2025 · источники требуют обновления</t>
        </is>
      </c>
      <c r="C141" s="4">
        <v>2025</v>
      </c>
      <c r="D141" s="4" t="inlineStr">
        <is>
          <t xml:space="preserve">USD</t>
        </is>
      </c>
      <c r="E141" s="4">
        <v>80</v>
      </c>
      <c r="F141" s="4" t="inlineStr">
        <is>
          <t xml:space="preserve">Источник: Дней по календарю исходной модели</t>
        </is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</row>
    <row r="142">
      <c r="A142" s="4" t="inlineStr">
        <is>
          <t xml:space="preserve">4700134228</t>
        </is>
      </c>
      <c r="B142" s="4" t="inlineStr">
        <is>
          <t xml:space="preserve">Прогноз 2025 · источники требуют обновления</t>
        </is>
      </c>
      <c r="C142" s="4">
        <v>2025</v>
      </c>
      <c r="D142" s="4" t="inlineStr">
        <is>
          <t xml:space="preserve">USD</t>
        </is>
      </c>
      <c r="E142" s="4">
        <v>80</v>
      </c>
      <c r="F142" s="4" t="inlineStr">
        <is>
          <t xml:space="preserve">Источник: Пассивно неработающие, чел.</t>
        </is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</row>
    <row r="143">
      <c r="A143" s="4" t="inlineStr">
        <is>
          <t xml:space="preserve">4700134228</t>
        </is>
      </c>
      <c r="B143" s="4" t="inlineStr">
        <is>
          <t xml:space="preserve">Прогноз 2025 · источники требуют обновления</t>
        </is>
      </c>
      <c r="C143" s="4">
        <v>2025</v>
      </c>
      <c r="D143" s="4" t="inlineStr">
        <is>
          <t xml:space="preserve">USD</t>
        </is>
      </c>
      <c r="E143" s="4">
        <v>80</v>
      </c>
      <c r="F143" s="4" t="inlineStr">
        <is>
          <t xml:space="preserve">Источник: Лесовики, чел.</t>
        </is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1.0642674865999995</v>
      </c>
      <c r="S143" s="4">
        <v>1.0642674865999995</v>
      </c>
    </row>
    <row r="144">
      <c r="A144" s="4" t="inlineStr">
        <is>
          <t xml:space="preserve">4700134228</t>
        </is>
      </c>
      <c r="B144" s="4" t="inlineStr">
        <is>
          <t xml:space="preserve">Прогноз 2025 · источники требуют обновления</t>
        </is>
      </c>
      <c r="C144" s="4">
        <v>2025</v>
      </c>
      <c r="D144" s="4" t="inlineStr">
        <is>
          <t xml:space="preserve">USD</t>
        </is>
      </c>
      <c r="E144" s="4">
        <v>80</v>
      </c>
      <c r="F144" s="4" t="inlineStr">
        <is>
          <t xml:space="preserve">Источник: Техника, маш.-ч</t>
        </is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488.6033662120002</v>
      </c>
      <c r="S144" s="4">
        <v>488.6033662120002</v>
      </c>
    </row>
    <row r="145">
      <c r="A145" s="4" t="inlineStr">
        <is>
          <t xml:space="preserve">4700134228</t>
        </is>
      </c>
      <c r="B145" s="4" t="inlineStr">
        <is>
          <t xml:space="preserve">Прогноз 2025 · источники требуют обновления</t>
        </is>
      </c>
      <c r="C145" s="4">
        <v>2025</v>
      </c>
      <c r="D145" s="4" t="inlineStr">
        <is>
          <t xml:space="preserve">USD</t>
        </is>
      </c>
      <c r="E145" s="4">
        <v>80</v>
      </c>
      <c r="F145" s="4" t="inlineStr">
        <is>
          <t xml:space="preserve">Источник: Объём НРК, ед.</t>
        </is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</row>
    <row r="146">
      <c r="A146" s="4" t="inlineStr">
        <is>
          <t xml:space="preserve">4700134228</t>
        </is>
      </c>
      <c r="B146" s="4" t="inlineStr">
        <is>
          <t xml:space="preserve">Прогноз 2025 · источники требуют обновления</t>
        </is>
      </c>
      <c r="C146" s="4">
        <v>2025</v>
      </c>
      <c r="D146" s="4" t="inlineStr">
        <is>
          <t xml:space="preserve">USD</t>
        </is>
      </c>
      <c r="E146" s="4">
        <v>80</v>
      </c>
      <c r="F146" s="4" t="inlineStr">
        <is>
          <t xml:space="preserve">Источник: Оплата за работы с НДС</t>
        </is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</row>
    <row r="147">
      <c r="A147" s="4" t="inlineStr">
        <is>
          <t xml:space="preserve">4700134228</t>
        </is>
      </c>
      <c r="B147" s="4" t="inlineStr">
        <is>
          <t xml:space="preserve">Прогноз 2025 · источники требуют обновления</t>
        </is>
      </c>
      <c r="C147" s="4">
        <v>2025</v>
      </c>
      <c r="D147" s="4" t="inlineStr">
        <is>
          <t xml:space="preserve">USD</t>
        </is>
      </c>
      <c r="E147" s="4">
        <v>80</v>
      </c>
      <c r="F147" s="4" t="inlineStr">
        <is>
          <t xml:space="preserve">Источник: Полученные авансы с НДС</t>
        </is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</row>
    <row r="148">
      <c r="A148" s="4" t="inlineStr">
        <is>
          <t xml:space="preserve">4700134228</t>
        </is>
      </c>
      <c r="B148" s="4" t="inlineStr">
        <is>
          <t xml:space="preserve">Прогноз 2025 · источники требуют обновления</t>
        </is>
      </c>
      <c r="C148" s="4">
        <v>2025</v>
      </c>
      <c r="D148" s="4" t="inlineStr">
        <is>
          <t xml:space="preserve">USD</t>
        </is>
      </c>
      <c r="E148" s="4">
        <v>80</v>
      </c>
      <c r="F148" s="4" t="inlineStr">
        <is>
          <t xml:space="preserve">Источник: Зачёт авансов с НДС</t>
        </is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</row>
    <row r="149">
      <c r="A149" s="4" t="inlineStr">
        <is>
          <t xml:space="preserve">4700134228</t>
        </is>
      </c>
      <c r="B149" s="4" t="inlineStr">
        <is>
          <t xml:space="preserve">Прогноз 2025 · источники требуют обновления</t>
        </is>
      </c>
      <c r="C149" s="4">
        <v>2025</v>
      </c>
      <c r="D149" s="4" t="inlineStr">
        <is>
          <t xml:space="preserve">USD</t>
        </is>
      </c>
      <c r="E149" s="4">
        <v>80</v>
      </c>
      <c r="F149" s="4" t="inlineStr">
        <is>
          <t xml:space="preserve">Источник: Поступления факторинга</t>
        </is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</row>
    <row r="150">
      <c r="A150" s="3" t="inlineStr">
        <is>
          <t xml:space="preserve">4700134228</t>
        </is>
      </c>
      <c r="B150" s="3" t="inlineStr">
        <is>
          <t xml:space="preserve">Прогноз 2025 · источники требуют обновления</t>
        </is>
      </c>
      <c r="C150" s="3">
        <v>2025</v>
      </c>
      <c r="D150" s="3" t="inlineStr">
        <is>
          <t xml:space="preserve">USD</t>
        </is>
      </c>
      <c r="E150" s="3">
        <v>80</v>
      </c>
      <c r="F150" s="3" t="inlineStr">
        <is>
          <t xml:space="preserve">Доходы</t>
        </is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924337.2636019895</v>
      </c>
      <c r="S150" s="3">
        <f>SUM(G150:R150)</f>
        <v>924337.2636019895</v>
      </c>
    </row>
    <row r="151">
      <c r="A151" s="3" t="inlineStr">
        <is>
          <t xml:space="preserve">4700134228</t>
        </is>
      </c>
      <c r="B151" s="3" t="inlineStr">
        <is>
          <t xml:space="preserve">Прогноз 2025 · источники требуют обновления</t>
        </is>
      </c>
      <c r="C151" s="3">
        <v>2025</v>
      </c>
      <c r="D151" s="3" t="inlineStr">
        <is>
          <t xml:space="preserve">USD</t>
        </is>
      </c>
      <c r="E151" s="3">
        <v>80</v>
      </c>
      <c r="F151" s="3" t="inlineStr">
        <is>
          <t xml:space="preserve">Прямые расходы</t>
        </is>
      </c>
      <c r="G151" s="3">
        <v>4751.58507681</v>
      </c>
      <c r="H151" s="3">
        <v>4751.58507681</v>
      </c>
      <c r="I151" s="3">
        <v>4751.58507681</v>
      </c>
      <c r="J151" s="3">
        <v>4751.58507681</v>
      </c>
      <c r="K151" s="3">
        <v>4751.58507681</v>
      </c>
      <c r="L151" s="3">
        <v>4751.58507681</v>
      </c>
      <c r="M151" s="3">
        <v>4751.58507681</v>
      </c>
      <c r="N151" s="3">
        <v>4751.58507681</v>
      </c>
      <c r="O151" s="3">
        <v>4751.58507681</v>
      </c>
      <c r="P151" s="3">
        <v>4751.58507681</v>
      </c>
      <c r="Q151" s="3">
        <v>4751.58507681</v>
      </c>
      <c r="R151" s="3">
        <v>280143.8522837505</v>
      </c>
      <c r="S151" s="3">
        <f>SUM(G151:R151)</f>
        <v>332411.28812866047</v>
      </c>
    </row>
    <row r="152">
      <c r="A152" s="3" t="inlineStr">
        <is>
          <t xml:space="preserve">4700134228</t>
        </is>
      </c>
      <c r="B152" s="3" t="inlineStr">
        <is>
          <t xml:space="preserve">Прогноз 2025 · источники требуют обновления</t>
        </is>
      </c>
      <c r="C152" s="3">
        <v>2025</v>
      </c>
      <c r="D152" s="3" t="inlineStr">
        <is>
          <t xml:space="preserve">USD</t>
        </is>
      </c>
      <c r="E152" s="3">
        <v>80</v>
      </c>
      <c r="F152" s="3" t="inlineStr">
        <is>
          <t xml:space="preserve">Косвенные расходы</t>
        </is>
      </c>
      <c r="G152" s="3">
        <v>31805.841063071002</v>
      </c>
      <c r="H152" s="3">
        <v>31805.841063071002</v>
      </c>
      <c r="I152" s="3">
        <v>31805.841063071002</v>
      </c>
      <c r="J152" s="3">
        <v>31805.841063071002</v>
      </c>
      <c r="K152" s="3">
        <v>31805.841063071002</v>
      </c>
      <c r="L152" s="3">
        <v>31805.841063071002</v>
      </c>
      <c r="M152" s="3">
        <v>31805.841063071002</v>
      </c>
      <c r="N152" s="3">
        <v>31805.841063071002</v>
      </c>
      <c r="O152" s="3">
        <v>31805.841063071002</v>
      </c>
      <c r="P152" s="3">
        <v>31805.841063071002</v>
      </c>
      <c r="Q152" s="3">
        <v>31805.841063071002</v>
      </c>
      <c r="R152" s="3">
        <v>209971.006974786</v>
      </c>
      <c r="S152" s="3">
        <f>SUM(G152:R152)</f>
        <v>559835.258668567</v>
      </c>
    </row>
    <row r="153">
      <c r="A153" s="3" t="inlineStr">
        <is>
          <t xml:space="preserve">4700134228</t>
        </is>
      </c>
      <c r="B153" s="3" t="inlineStr">
        <is>
          <t xml:space="preserve">Прогноз 2025 · источники требуют обновления</t>
        </is>
      </c>
      <c r="C153" s="3">
        <v>2025</v>
      </c>
      <c r="D153" s="3" t="inlineStr">
        <is>
          <t xml:space="preserve">USD</t>
        </is>
      </c>
      <c r="E153" s="3">
        <v>80</v>
      </c>
      <c r="F153" s="3" t="inlineStr">
        <is>
          <t xml:space="preserve">Расходы</t>
        </is>
      </c>
      <c r="G153" s="3">
        <f>G151+G152</f>
        <v>36557.426139881005</v>
      </c>
      <c r="H153" s="3">
        <f>H151+H152</f>
        <v>36557.426139881005</v>
      </c>
      <c r="I153" s="3">
        <f>I151+I152</f>
        <v>36557.426139881005</v>
      </c>
      <c r="J153" s="3">
        <f>J151+J152</f>
        <v>36557.426139881005</v>
      </c>
      <c r="K153" s="3">
        <f>K151+K152</f>
        <v>36557.426139881005</v>
      </c>
      <c r="L153" s="3">
        <f>L151+L152</f>
        <v>36557.426139881005</v>
      </c>
      <c r="M153" s="3">
        <f>M151+M152</f>
        <v>36557.426139881005</v>
      </c>
      <c r="N153" s="3">
        <f>N151+N152</f>
        <v>36557.426139881005</v>
      </c>
      <c r="O153" s="3">
        <f>O151+O152</f>
        <v>36557.426139881005</v>
      </c>
      <c r="P153" s="3">
        <f>P151+P152</f>
        <v>36557.426139881005</v>
      </c>
      <c r="Q153" s="3">
        <f>Q151+Q152</f>
        <v>36557.426139881005</v>
      </c>
      <c r="R153" s="3">
        <f>R151+R152</f>
        <v>490114.8592585364</v>
      </c>
      <c r="S153" s="3">
        <f>SUM(G153:R153)</f>
        <v>892246.5467972276</v>
      </c>
    </row>
    <row r="154">
      <c r="A154" s="3" t="inlineStr">
        <is>
          <t xml:space="preserve">4700134228</t>
        </is>
      </c>
      <c r="B154" s="3" t="inlineStr">
        <is>
          <t xml:space="preserve">Прогноз 2025 · источники требуют обновления</t>
        </is>
      </c>
      <c r="C154" s="3">
        <v>2025</v>
      </c>
      <c r="D154" s="3" t="inlineStr">
        <is>
          <t xml:space="preserve">USD</t>
        </is>
      </c>
      <c r="E154" s="3">
        <v>80</v>
      </c>
      <c r="F154" s="3" t="inlineStr">
        <is>
          <t xml:space="preserve">Финансовый результат</t>
        </is>
      </c>
      <c r="G154" s="5">
        <f>G150-G153</f>
        <v>-36557.426139881005</v>
      </c>
      <c r="H154" s="5">
        <f>H150-H153</f>
        <v>-36557.426139881005</v>
      </c>
      <c r="I154" s="5">
        <f>I150-I153</f>
        <v>-36557.426139881005</v>
      </c>
      <c r="J154" s="5">
        <f>J150-J153</f>
        <v>-36557.426139881005</v>
      </c>
      <c r="K154" s="5">
        <f>K150-K153</f>
        <v>-36557.426139881005</v>
      </c>
      <c r="L154" s="5">
        <f>L150-L153</f>
        <v>-36557.426139881005</v>
      </c>
      <c r="M154" s="5">
        <f>M150-M153</f>
        <v>-36557.426139881005</v>
      </c>
      <c r="N154" s="5">
        <f>N150-N153</f>
        <v>-36557.426139881005</v>
      </c>
      <c r="O154" s="5">
        <f>O150-O153</f>
        <v>-36557.426139881005</v>
      </c>
      <c r="P154" s="5">
        <f>P150-P153</f>
        <v>-36557.426139881005</v>
      </c>
      <c r="Q154" s="5">
        <f>Q150-Q153</f>
        <v>-36557.426139881005</v>
      </c>
      <c r="R154" s="3">
        <f>R150-R153</f>
        <v>434222.40434345306</v>
      </c>
      <c r="S154" s="3">
        <f>SUM(G154:R154)</f>
        <v>32090.716804761905</v>
      </c>
    </row>
    <row r="155">
      <c r="A155" s="3" t="inlineStr">
        <is>
          <t xml:space="preserve">4700134228</t>
        </is>
      </c>
      <c r="B155" s="3" t="inlineStr">
        <is>
          <t xml:space="preserve">Прогноз 2025 · источники требуют обновления</t>
        </is>
      </c>
      <c r="C155" s="3">
        <v>2025</v>
      </c>
      <c r="D155" s="3" t="inlineStr">
        <is>
          <t xml:space="preserve">USD</t>
        </is>
      </c>
      <c r="E155" s="3">
        <v>80</v>
      </c>
      <c r="F155" s="3" t="inlineStr">
        <is>
          <t xml:space="preserve">Поступления</t>
        </is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f>SUM(G155:R155)</f>
        <v>0</v>
      </c>
    </row>
    <row r="156">
      <c r="A156" t="inlineStr">
        <is>
          <t xml:space="preserve">4700134228</t>
        </is>
      </c>
      <c r="B156" t="inlineStr">
        <is>
          <t xml:space="preserve">Прогноз 2025 · источники требуют обновления</t>
        </is>
      </c>
      <c r="C156" s="2">
        <v>2025</v>
      </c>
      <c r="D156" t="inlineStr">
        <is>
          <t xml:space="preserve">USD</t>
        </is>
      </c>
      <c r="E156" s="2">
        <v>80</v>
      </c>
      <c r="F156" t="inlineStr">
        <is>
          <t xml:space="preserve">Выплаты</t>
        </is>
      </c>
      <c r="G156" s="2">
        <v>27975.158507681</v>
      </c>
      <c r="H156" s="2">
        <v>27975.158507681</v>
      </c>
      <c r="I156" s="2">
        <v>27975.158507681</v>
      </c>
      <c r="J156" s="2">
        <v>27975.158507681</v>
      </c>
      <c r="K156" s="2">
        <v>27975.158507681</v>
      </c>
      <c r="L156" s="2">
        <v>27975.158507681</v>
      </c>
      <c r="M156" s="2">
        <v>27975.158507681</v>
      </c>
      <c r="N156" s="2">
        <v>27975.158507681</v>
      </c>
      <c r="O156" s="2">
        <v>27975.158507681</v>
      </c>
      <c r="P156" s="2">
        <v>27975.158507681</v>
      </c>
      <c r="Q156" s="2">
        <v>27975.158507681</v>
      </c>
      <c r="R156" s="2">
        <v>481532.59162633645</v>
      </c>
      <c r="S156" s="2">
        <f>SUM(G156:R156)</f>
        <v>789259.3352108274</v>
      </c>
    </row>
    <row r="157">
      <c r="A157" t="inlineStr">
        <is>
          <t xml:space="preserve">4700134228</t>
        </is>
      </c>
      <c r="B157" t="inlineStr">
        <is>
          <t xml:space="preserve">Прогноз 2025 · источники требуют обновления</t>
        </is>
      </c>
      <c r="C157" s="2">
        <v>2025</v>
      </c>
      <c r="D157" t="inlineStr">
        <is>
          <t xml:space="preserve">USD</t>
        </is>
      </c>
      <c r="E157" s="2">
        <v>80</v>
      </c>
      <c r="F157" t="inlineStr">
        <is>
          <t xml:space="preserve">НДС к выплате</t>
        </is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f>SUM(G157:R157)</f>
        <v>0</v>
      </c>
    </row>
    <row r="158">
      <c r="A158" s="3" t="inlineStr">
        <is>
          <t xml:space="preserve">4700134228</t>
        </is>
      </c>
      <c r="B158" s="3" t="inlineStr">
        <is>
          <t xml:space="preserve">Прогноз 2025 · источники требуют обновления</t>
        </is>
      </c>
      <c r="C158" s="3">
        <v>2025</v>
      </c>
      <c r="D158" s="3" t="inlineStr">
        <is>
          <t xml:space="preserve">USD</t>
        </is>
      </c>
      <c r="E158" s="3">
        <v>80</v>
      </c>
      <c r="F158" s="3" t="inlineStr">
        <is>
          <t xml:space="preserve">CF за период</t>
        </is>
      </c>
      <c r="G158" s="5">
        <f>G155-G156-G157</f>
        <v>-27975.158507681</v>
      </c>
      <c r="H158" s="5">
        <f>H155-H156-H157</f>
        <v>-27975.158507681</v>
      </c>
      <c r="I158" s="5">
        <f>I155-I156-I157</f>
        <v>-27975.158507681</v>
      </c>
      <c r="J158" s="5">
        <f>J155-J156-J157</f>
        <v>-27975.158507681</v>
      </c>
      <c r="K158" s="5">
        <f>K155-K156-K157</f>
        <v>-27975.158507681</v>
      </c>
      <c r="L158" s="5">
        <f>L155-L156-L157</f>
        <v>-27975.158507681</v>
      </c>
      <c r="M158" s="5">
        <f>M155-M156-M157</f>
        <v>-27975.158507681</v>
      </c>
      <c r="N158" s="5">
        <f>N155-N156-N157</f>
        <v>-27975.158507681</v>
      </c>
      <c r="O158" s="5">
        <f>O155-O156-O157</f>
        <v>-27975.158507681</v>
      </c>
      <c r="P158" s="5">
        <f>P155-P156-P157</f>
        <v>-27975.158507681</v>
      </c>
      <c r="Q158" s="5">
        <f>Q155-Q156-Q157</f>
        <v>-27975.158507681</v>
      </c>
      <c r="R158" s="5">
        <f>R155-R156-R157</f>
        <v>-481532.59162633645</v>
      </c>
      <c r="S158" s="5">
        <f>SUM(G158:R158)</f>
        <v>-789259.3352108274</v>
      </c>
    </row>
    <row r="159">
      <c r="A159" s="3" t="inlineStr">
        <is>
          <t xml:space="preserve">4700134228</t>
        </is>
      </c>
      <c r="B159" s="3" t="inlineStr">
        <is>
          <t xml:space="preserve">Прогноз 2025 · источники требуют обновления</t>
        </is>
      </c>
      <c r="C159" s="3">
        <v>2025</v>
      </c>
      <c r="D159" s="3" t="inlineStr">
        <is>
          <t xml:space="preserve">USD</t>
        </is>
      </c>
      <c r="E159" s="3">
        <v>80</v>
      </c>
      <c r="F159" s="3" t="inlineStr">
        <is>
          <t xml:space="preserve">CF накопительно</t>
        </is>
      </c>
      <c r="G159" s="5">
        <f>G158+0</f>
        <v>-27975.158507681</v>
      </c>
      <c r="H159" s="5">
        <f>G159+H158</f>
        <v>-55950.317015362</v>
      </c>
      <c r="I159" s="5">
        <f>H159+I158</f>
        <v>-83925.475523043</v>
      </c>
      <c r="J159" s="5">
        <f>I159+J158</f>
        <v>-111900.634030724</v>
      </c>
      <c r="K159" s="5">
        <f>J159+K158</f>
        <v>-139875.792538405</v>
      </c>
      <c r="L159" s="5">
        <f>K159+L158</f>
        <v>-167850.95104608597</v>
      </c>
      <c r="M159" s="5">
        <f>L159+M158</f>
        <v>-195826.10955376696</v>
      </c>
      <c r="N159" s="5">
        <f>M159+N158</f>
        <v>-223801.26806144795</v>
      </c>
      <c r="O159" s="5">
        <f>N159+O158</f>
        <v>-251776.42656912893</v>
      </c>
      <c r="P159" s="5">
        <f>O159+P158</f>
        <v>-279751.5850768099</v>
      </c>
      <c r="Q159" s="5">
        <f>P159+Q158</f>
        <v>-307726.7435844909</v>
      </c>
      <c r="R159" s="5">
        <f>Q159+R158</f>
        <v>-789259.3352108274</v>
      </c>
      <c r="S159" s="5">
        <f>R159</f>
        <v>-789259.3352108274</v>
      </c>
    </row>
    <row r="160">
      <c r="A160" t="inlineStr">
        <is>
          <t xml:space="preserve">4700134228</t>
        </is>
      </c>
      <c r="B160" t="inlineStr">
        <is>
          <t xml:space="preserve">Прогноз 2025 · источники требуют обновления</t>
        </is>
      </c>
      <c r="C160" s="2">
        <v>2025</v>
      </c>
      <c r="D160" t="inlineStr">
        <is>
          <t xml:space="preserve">USD</t>
        </is>
      </c>
      <c r="E160" s="2">
        <v>80</v>
      </c>
      <c r="F160" t="inlineStr">
        <is>
          <t xml:space="preserve">Прямые: Заработная плата</t>
        </is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59394.813460125</v>
      </c>
      <c r="S160" s="2">
        <v>59394.813460125</v>
      </c>
    </row>
    <row r="161">
      <c r="A161" t="inlineStr">
        <is>
          <t xml:space="preserve">4700134228</t>
        </is>
      </c>
      <c r="B161" t="inlineStr">
        <is>
          <t xml:space="preserve">Прогноз 2025 · источники требуют обновления</t>
        </is>
      </c>
      <c r="C161" s="2">
        <v>2025</v>
      </c>
      <c r="D161" t="inlineStr">
        <is>
          <t xml:space="preserve">USD</t>
        </is>
      </c>
      <c r="E161" s="2">
        <v>80</v>
      </c>
      <c r="F161" t="inlineStr">
        <is>
          <t xml:space="preserve">Прямые: НДФЛ</t>
        </is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8875.08706875431</v>
      </c>
      <c r="S161" s="2">
        <v>8875.08706875431</v>
      </c>
    </row>
    <row r="162">
      <c r="A162" t="inlineStr">
        <is>
          <t xml:space="preserve">4700134228</t>
        </is>
      </c>
      <c r="B162" t="inlineStr">
        <is>
          <t xml:space="preserve">Прогноз 2025 · источники требуют обновления</t>
        </is>
      </c>
      <c r="C162" s="2">
        <v>2025</v>
      </c>
      <c r="D162" t="inlineStr">
        <is>
          <t xml:space="preserve">USD</t>
        </is>
      </c>
      <c r="E162" s="2">
        <v>80</v>
      </c>
      <c r="F162" t="inlineStr">
        <is>
          <t xml:space="preserve">Прямые: Страховые взносы</t>
        </is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21095.399263423704</v>
      </c>
      <c r="S162" s="2">
        <v>21095.399263423704</v>
      </c>
    </row>
    <row r="163">
      <c r="A163" t="inlineStr">
        <is>
          <t xml:space="preserve">4700134228</t>
        </is>
      </c>
      <c r="B163" t="inlineStr">
        <is>
          <t xml:space="preserve">Прогноз 2025 · источники требуют обновления</t>
        </is>
      </c>
      <c r="C163" s="2">
        <v>2025</v>
      </c>
      <c r="D163" t="inlineStr">
        <is>
          <t xml:space="preserve">USD</t>
        </is>
      </c>
      <c r="E163" s="2">
        <v>80</v>
      </c>
      <c r="F163" t="inlineStr">
        <is>
          <t xml:space="preserve">Прямые: Резерв на отпуска</t>
        </is>
      </c>
      <c r="G163" s="2">
        <v>4751.58507681</v>
      </c>
      <c r="H163" s="2">
        <v>4751.58507681</v>
      </c>
      <c r="I163" s="2">
        <v>4751.58507681</v>
      </c>
      <c r="J163" s="2">
        <v>4751.58507681</v>
      </c>
      <c r="K163" s="2">
        <v>4751.58507681</v>
      </c>
      <c r="L163" s="2">
        <v>4751.58507681</v>
      </c>
      <c r="M163" s="2">
        <v>4751.58507681</v>
      </c>
      <c r="N163" s="2">
        <v>4751.58507681</v>
      </c>
      <c r="O163" s="2">
        <v>4751.58507681</v>
      </c>
      <c r="P163" s="2">
        <v>4751.58507681</v>
      </c>
      <c r="Q163" s="2">
        <v>4751.58507681</v>
      </c>
      <c r="R163" s="2">
        <v>4751.58507681</v>
      </c>
      <c r="S163" s="2">
        <v>57019.020921719995</v>
      </c>
    </row>
    <row r="164">
      <c r="A164" t="inlineStr">
        <is>
          <t xml:space="preserve">4700134228</t>
        </is>
      </c>
      <c r="B164" t="inlineStr">
        <is>
          <t xml:space="preserve">Прогноз 2025 · источники требуют обновления</t>
        </is>
      </c>
      <c r="C164" s="2">
        <v>2025</v>
      </c>
      <c r="D164" t="inlineStr">
        <is>
          <t xml:space="preserve">USD</t>
        </is>
      </c>
      <c r="E164" s="2">
        <v>80</v>
      </c>
      <c r="F164" t="inlineStr">
        <is>
          <t xml:space="preserve">Прямые: Субподряд</t>
        </is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</row>
    <row r="165">
      <c r="A165" t="inlineStr">
        <is>
          <t xml:space="preserve">4700134228</t>
        </is>
      </c>
      <c r="B165" t="inlineStr">
        <is>
          <t xml:space="preserve">Прогноз 2025 · источники требуют обновления</t>
        </is>
      </c>
      <c r="C165" s="2">
        <v>2025</v>
      </c>
      <c r="D165" t="inlineStr">
        <is>
          <t xml:space="preserve">USD</t>
        </is>
      </c>
      <c r="E165" s="2">
        <v>80</v>
      </c>
      <c r="F165" t="inlineStr">
        <is>
          <t xml:space="preserve">Прямые: Строительная техника</t>
        </is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61075.420776500025</v>
      </c>
      <c r="S165" s="2">
        <v>61075.420776500025</v>
      </c>
    </row>
    <row r="166">
      <c r="A166" t="inlineStr">
        <is>
          <t xml:space="preserve">4700134228</t>
        </is>
      </c>
      <c r="B166" t="inlineStr">
        <is>
          <t xml:space="preserve">Прогноз 2025 · источники требуют обновления</t>
        </is>
      </c>
      <c r="C166" s="2">
        <v>2025</v>
      </c>
      <c r="D166" t="inlineStr">
        <is>
          <t xml:space="preserve">USD</t>
        </is>
      </c>
      <c r="E166" s="2">
        <v>80</v>
      </c>
      <c r="F166" t="inlineStr">
        <is>
          <t xml:space="preserve">Прямые: Строительные леса</t>
        </is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</row>
    <row r="167">
      <c r="A167" t="inlineStr">
        <is>
          <t xml:space="preserve">4700134228</t>
        </is>
      </c>
      <c r="B167" t="inlineStr">
        <is>
          <t xml:space="preserve">Прогноз 2025 · источники требуют обновления</t>
        </is>
      </c>
      <c r="C167" s="2">
        <v>2025</v>
      </c>
      <c r="D167" t="inlineStr">
        <is>
          <t xml:space="preserve">USD</t>
        </is>
      </c>
      <c r="E167" s="2">
        <v>80</v>
      </c>
      <c r="F167" t="inlineStr">
        <is>
          <t xml:space="preserve">Прямые: Лесомонтаж</t>
        </is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7721.325749816251</v>
      </c>
      <c r="S167" s="2">
        <v>7721.325749816251</v>
      </c>
    </row>
    <row r="168">
      <c r="A168" t="inlineStr">
        <is>
          <t xml:space="preserve">4700134228</t>
        </is>
      </c>
      <c r="B168" t="inlineStr">
        <is>
          <t xml:space="preserve">Прогноз 2025 · источники требуют обновления</t>
        </is>
      </c>
      <c r="C168" s="2">
        <v>2025</v>
      </c>
      <c r="D168" t="inlineStr">
        <is>
          <t xml:space="preserve">USD</t>
        </is>
      </c>
      <c r="E168" s="2">
        <v>80</v>
      </c>
      <c r="F168" t="inlineStr">
        <is>
          <t xml:space="preserve">Прямые: Проектные материалы</t>
        </is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108293.69090909089</v>
      </c>
      <c r="S168" s="2">
        <v>108293.69090909089</v>
      </c>
    </row>
    <row r="169">
      <c r="A169" t="inlineStr">
        <is>
          <t xml:space="preserve">4700134228</t>
        </is>
      </c>
      <c r="B169" t="inlineStr">
        <is>
          <t xml:space="preserve">Прогноз 2025 · источники требуют обновления</t>
        </is>
      </c>
      <c r="C169" s="2">
        <v>2025</v>
      </c>
      <c r="D169" t="inlineStr">
        <is>
          <t xml:space="preserve">USD</t>
        </is>
      </c>
      <c r="E169" s="2">
        <v>80</v>
      </c>
      <c r="F169" t="inlineStr">
        <is>
          <t xml:space="preserve">Прямые: Расходные материалы</t>
        </is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8936.529979230301</v>
      </c>
      <c r="S169" s="2">
        <v>8936.529979230301</v>
      </c>
    </row>
    <row r="170">
      <c r="A170" t="inlineStr">
        <is>
          <t xml:space="preserve">4700134228</t>
        </is>
      </c>
      <c r="B170" t="inlineStr">
        <is>
          <t xml:space="preserve">Прогноз 2025 · источники требуют обновления</t>
        </is>
      </c>
      <c r="C170" s="2">
        <v>2025</v>
      </c>
      <c r="D170" t="inlineStr">
        <is>
          <t xml:space="preserve">USD</t>
        </is>
      </c>
      <c r="E170" s="2">
        <v>80</v>
      </c>
      <c r="F170" t="inlineStr">
        <is>
          <t xml:space="preserve">Прямые: НРК</t>
        </is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</row>
    <row r="171">
      <c r="A171" t="inlineStr">
        <is>
          <t xml:space="preserve">4700134228</t>
        </is>
      </c>
      <c r="B171" t="inlineStr">
        <is>
          <t xml:space="preserve">Прогноз 2025 · источники требуют обновления</t>
        </is>
      </c>
      <c r="C171" s="2">
        <v>2025</v>
      </c>
      <c r="D171" t="inlineStr">
        <is>
          <t xml:space="preserve">USD</t>
        </is>
      </c>
      <c r="E171" s="2">
        <v>80</v>
      </c>
      <c r="F171" t="inlineStr">
        <is>
          <t xml:space="preserve">Прямые: Прочие прямые</t>
        </is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</row>
    <row r="172">
      <c r="A172" t="inlineStr">
        <is>
          <t xml:space="preserve">4700134228</t>
        </is>
      </c>
      <c r="B172" t="inlineStr">
        <is>
          <t xml:space="preserve">Прогноз 2025 · источники требуют обновления</t>
        </is>
      </c>
      <c r="C172" s="2">
        <v>2025</v>
      </c>
      <c r="D172" t="inlineStr">
        <is>
          <t xml:space="preserve">USD</t>
        </is>
      </c>
      <c r="E172" s="2">
        <v>80</v>
      </c>
      <c r="F172" t="inlineStr">
        <is>
          <t xml:space="preserve">Косвенные: Заработная плата</t>
        </is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47883.53194237501</v>
      </c>
      <c r="S172" s="2">
        <v>47883.53194237501</v>
      </c>
    </row>
    <row r="173">
      <c r="A173" t="inlineStr">
        <is>
          <t xml:space="preserve">4700134228</t>
        </is>
      </c>
      <c r="B173" t="inlineStr">
        <is>
          <t xml:space="preserve">Прогноз 2025 · источники требуют обновления</t>
        </is>
      </c>
      <c r="C173" s="2">
        <v>2025</v>
      </c>
      <c r="D173" t="inlineStr">
        <is>
          <t xml:space="preserve">USD</t>
        </is>
      </c>
      <c r="E173" s="2">
        <v>80</v>
      </c>
      <c r="F173" t="inlineStr">
        <is>
          <t xml:space="preserve">Косвенные: НДФЛ</t>
        </is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7155.010520125003</v>
      </c>
      <c r="S173" s="2">
        <v>7155.010520125003</v>
      </c>
    </row>
    <row r="174">
      <c r="A174" t="inlineStr">
        <is>
          <t xml:space="preserve">4700134228</t>
        </is>
      </c>
      <c r="B174" t="inlineStr">
        <is>
          <t xml:space="preserve">Прогноз 2025 · источники требуют обновления</t>
        </is>
      </c>
      <c r="C174" s="2">
        <v>2025</v>
      </c>
      <c r="D174" t="inlineStr">
        <is>
          <t xml:space="preserve">USD</t>
        </is>
      </c>
      <c r="E174" s="2">
        <v>80</v>
      </c>
      <c r="F174" t="inlineStr">
        <is>
          <t xml:space="preserve">Косвенные: Страховые взносы</t>
        </is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17006.909620912502</v>
      </c>
      <c r="S174" s="2">
        <v>17006.909620912502</v>
      </c>
    </row>
    <row r="175">
      <c r="A175" t="inlineStr">
        <is>
          <t xml:space="preserve">4700134228</t>
        </is>
      </c>
      <c r="B175" t="inlineStr">
        <is>
          <t xml:space="preserve">Прогноз 2025 · источники требуют обновления</t>
        </is>
      </c>
      <c r="C175" s="2">
        <v>2025</v>
      </c>
      <c r="D175" t="inlineStr">
        <is>
          <t xml:space="preserve">USD</t>
        </is>
      </c>
      <c r="E175" s="2">
        <v>80</v>
      </c>
      <c r="F175" t="inlineStr">
        <is>
          <t xml:space="preserve">Косвенные: Резерв на отпуска</t>
        </is>
      </c>
      <c r="G175" s="2">
        <v>3830.6825553900007</v>
      </c>
      <c r="H175" s="2">
        <v>3830.6825553900007</v>
      </c>
      <c r="I175" s="2">
        <v>3830.6825553900007</v>
      </c>
      <c r="J175" s="2">
        <v>3830.6825553900007</v>
      </c>
      <c r="K175" s="2">
        <v>3830.6825553900007</v>
      </c>
      <c r="L175" s="2">
        <v>3830.6825553900007</v>
      </c>
      <c r="M175" s="2">
        <v>3830.6825553900007</v>
      </c>
      <c r="N175" s="2">
        <v>3830.6825553900007</v>
      </c>
      <c r="O175" s="2">
        <v>3830.6825553900007</v>
      </c>
      <c r="P175" s="2">
        <v>3830.6825553900007</v>
      </c>
      <c r="Q175" s="2">
        <v>3830.6825553900007</v>
      </c>
      <c r="R175" s="2">
        <v>3830.6825553900007</v>
      </c>
      <c r="S175" s="2">
        <v>45968.190664680005</v>
      </c>
    </row>
    <row r="176">
      <c r="A176" t="inlineStr">
        <is>
          <t xml:space="preserve">4700134228</t>
        </is>
      </c>
      <c r="B176" t="inlineStr">
        <is>
          <t xml:space="preserve">Прогноз 2025 · источники требуют обновления</t>
        </is>
      </c>
      <c r="C176" s="2">
        <v>2025</v>
      </c>
      <c r="D176" t="inlineStr">
        <is>
          <t xml:space="preserve">USD</t>
        </is>
      </c>
      <c r="E176" s="2">
        <v>80</v>
      </c>
      <c r="F176" t="inlineStr">
        <is>
          <t xml:space="preserve">Косвенные: Питание</t>
        </is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12414.809797287628</v>
      </c>
      <c r="S176" s="2">
        <v>12414.809797287628</v>
      </c>
    </row>
    <row r="177">
      <c r="A177" t="inlineStr">
        <is>
          <t xml:space="preserve">4700134228</t>
        </is>
      </c>
      <c r="B177" t="inlineStr">
        <is>
          <t xml:space="preserve">Прогноз 2025 · источники требуют обновления</t>
        </is>
      </c>
      <c r="C177" s="2">
        <v>2025</v>
      </c>
      <c r="D177" t="inlineStr">
        <is>
          <t xml:space="preserve">USD</t>
        </is>
      </c>
      <c r="E177" s="2">
        <v>80</v>
      </c>
      <c r="F177" t="inlineStr">
        <is>
          <t xml:space="preserve">Косвенные: Проживание</t>
        </is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9549.853690221253</v>
      </c>
      <c r="S177" s="2">
        <v>9549.853690221253</v>
      </c>
    </row>
    <row r="178">
      <c r="A178" t="inlineStr">
        <is>
          <t xml:space="preserve">4700134228</t>
        </is>
      </c>
      <c r="B178" t="inlineStr">
        <is>
          <t xml:space="preserve">Прогноз 2025 · источники требуют обновления</t>
        </is>
      </c>
      <c r="C178" s="2">
        <v>2025</v>
      </c>
      <c r="D178" t="inlineStr">
        <is>
          <t xml:space="preserve">USD</t>
        </is>
      </c>
      <c r="E178" s="2">
        <v>80</v>
      </c>
      <c r="F178" t="inlineStr">
        <is>
          <t xml:space="preserve">Косвенные: Аренда автобусов</t>
        </is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15983.60655737705</v>
      </c>
      <c r="S178" s="2">
        <v>15983.60655737705</v>
      </c>
    </row>
    <row r="179">
      <c r="A179" t="inlineStr">
        <is>
          <t xml:space="preserve">4700134228</t>
        </is>
      </c>
      <c r="B179" t="inlineStr">
        <is>
          <t xml:space="preserve">Прогноз 2025 · источники требуют обновления</t>
        </is>
      </c>
      <c r="C179" s="2">
        <v>2025</v>
      </c>
      <c r="D179" t="inlineStr">
        <is>
          <t xml:space="preserve">USD</t>
        </is>
      </c>
      <c r="E179" s="2">
        <v>80</v>
      </c>
      <c r="F179" t="inlineStr">
        <is>
          <t xml:space="preserve">Косвенные: Аренда автомобиля</t>
        </is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47950.819672131154</v>
      </c>
      <c r="S179" s="2">
        <v>47950.819672131154</v>
      </c>
    </row>
    <row r="180">
      <c r="A180" t="inlineStr">
        <is>
          <t xml:space="preserve">4700134228</t>
        </is>
      </c>
      <c r="B180" t="inlineStr">
        <is>
          <t xml:space="preserve">Прогноз 2025 · источники требуют обновления</t>
        </is>
      </c>
      <c r="C180" s="2">
        <v>2025</v>
      </c>
      <c r="D180" t="inlineStr">
        <is>
          <t xml:space="preserve">USD</t>
        </is>
      </c>
      <c r="E180" s="2">
        <v>80</v>
      </c>
      <c r="F180" t="inlineStr">
        <is>
          <t xml:space="preserve">Косвенные: Аренда опалубки</t>
        </is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</row>
    <row r="181">
      <c r="A181" t="inlineStr">
        <is>
          <t xml:space="preserve">4700134228</t>
        </is>
      </c>
      <c r="B181" t="inlineStr">
        <is>
          <t xml:space="preserve">Прогноз 2025 · источники требуют обновления</t>
        </is>
      </c>
      <c r="C181" s="2">
        <v>2025</v>
      </c>
      <c r="D181" t="inlineStr">
        <is>
          <t xml:space="preserve">USD</t>
        </is>
      </c>
      <c r="E181" s="2">
        <v>80</v>
      </c>
      <c r="F181" t="inlineStr">
        <is>
          <t xml:space="preserve">Косвенные: СИЗы</t>
        </is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989.91355766875</v>
      </c>
      <c r="S181" s="2">
        <v>989.91355766875</v>
      </c>
    </row>
    <row r="182">
      <c r="A182" t="inlineStr">
        <is>
          <t xml:space="preserve">4700134228</t>
        </is>
      </c>
      <c r="B182" t="inlineStr">
        <is>
          <t xml:space="preserve">Прогноз 2025 · источники требуют обновления</t>
        </is>
      </c>
      <c r="C182" s="2">
        <v>2025</v>
      </c>
      <c r="D182" t="inlineStr">
        <is>
          <t xml:space="preserve">USD</t>
        </is>
      </c>
      <c r="E182" s="2">
        <v>80</v>
      </c>
      <c r="F182" t="inlineStr">
        <is>
          <t xml:space="preserve">Косвенные: Приобретение билетов</t>
        </is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5368.640917715</v>
      </c>
      <c r="S182" s="2">
        <v>5368.640917715</v>
      </c>
    </row>
    <row r="183">
      <c r="A183" t="inlineStr">
        <is>
          <t xml:space="preserve">4700134228</t>
        </is>
      </c>
      <c r="B183" t="inlineStr">
        <is>
          <t xml:space="preserve">Прогноз 2025 · источники требуют обновления</t>
        </is>
      </c>
      <c r="C183" s="2">
        <v>2025</v>
      </c>
      <c r="D183" t="inlineStr">
        <is>
          <t xml:space="preserve">USD</t>
        </is>
      </c>
      <c r="E183" s="2">
        <v>80</v>
      </c>
      <c r="F183" t="inlineStr">
        <is>
          <t xml:space="preserve">Косвенные: Разрешение на работу</t>
        </is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475.15850768099995</v>
      </c>
      <c r="S183" s="2">
        <v>475.15850768099995</v>
      </c>
    </row>
    <row r="184">
      <c r="A184" t="inlineStr">
        <is>
          <t xml:space="preserve">4700134228</t>
        </is>
      </c>
      <c r="B184" t="inlineStr">
        <is>
          <t xml:space="preserve">Прогноз 2025 · источники требуют обновления</t>
        </is>
      </c>
      <c r="C184" s="2">
        <v>2025</v>
      </c>
      <c r="D184" t="inlineStr">
        <is>
          <t xml:space="preserve">USD</t>
        </is>
      </c>
      <c r="E184" s="2">
        <v>80</v>
      </c>
      <c r="F184" t="inlineStr">
        <is>
          <t xml:space="preserve">Косвенные: Медицинские услуги</t>
        </is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1848.3587787525003</v>
      </c>
      <c r="S184" s="2">
        <v>1848.3587787525003</v>
      </c>
    </row>
    <row r="185">
      <c r="A185" t="inlineStr">
        <is>
          <t xml:space="preserve">4700134228</t>
        </is>
      </c>
      <c r="B185" t="inlineStr">
        <is>
          <t xml:space="preserve">Прогноз 2025 · источники требуют обновления</t>
        </is>
      </c>
      <c r="C185" s="2">
        <v>2025</v>
      </c>
      <c r="D185" t="inlineStr">
        <is>
          <t xml:space="preserve">USD</t>
        </is>
      </c>
      <c r="E185" s="2">
        <v>80</v>
      </c>
      <c r="F185" t="inlineStr">
        <is>
          <t xml:space="preserve">Косвенные: ВЗиС для ОР</t>
        </is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85.57216568298614</v>
      </c>
      <c r="S185" s="2">
        <v>85.57216568298614</v>
      </c>
    </row>
    <row r="186">
      <c r="A186" t="inlineStr">
        <is>
          <t xml:space="preserve">4700134228</t>
        </is>
      </c>
      <c r="B186" t="inlineStr">
        <is>
          <t xml:space="preserve">Прогноз 2025 · источники требуют обновления</t>
        </is>
      </c>
      <c r="C186" s="2">
        <v>2025</v>
      </c>
      <c r="D186" t="inlineStr">
        <is>
          <t xml:space="preserve">USD</t>
        </is>
      </c>
      <c r="E186" s="2">
        <v>80</v>
      </c>
      <c r="F186" t="inlineStr">
        <is>
          <t xml:space="preserve">Косвенные: Аренда офиса</t>
        </is>
      </c>
      <c r="G186" s="2">
        <v>7500</v>
      </c>
      <c r="H186" s="2">
        <v>7500</v>
      </c>
      <c r="I186" s="2">
        <v>7500</v>
      </c>
      <c r="J186" s="2">
        <v>7500</v>
      </c>
      <c r="K186" s="2">
        <v>7500</v>
      </c>
      <c r="L186" s="2">
        <v>7500</v>
      </c>
      <c r="M186" s="2">
        <v>7500</v>
      </c>
      <c r="N186" s="2">
        <v>7500</v>
      </c>
      <c r="O186" s="2">
        <v>7500</v>
      </c>
      <c r="P186" s="2">
        <v>7500</v>
      </c>
      <c r="Q186" s="2">
        <v>7500</v>
      </c>
      <c r="R186" s="2">
        <v>7500</v>
      </c>
      <c r="S186" s="2">
        <v>90000</v>
      </c>
    </row>
    <row r="187">
      <c r="A187" t="inlineStr">
        <is>
          <t xml:space="preserve">4700134228</t>
        </is>
      </c>
      <c r="B187" t="inlineStr">
        <is>
          <t xml:space="preserve">Прогноз 2025 · источники требуют обновления</t>
        </is>
      </c>
      <c r="C187" s="2">
        <v>2025</v>
      </c>
      <c r="D187" t="inlineStr">
        <is>
          <t xml:space="preserve">USD</t>
        </is>
      </c>
      <c r="E187" s="2">
        <v>80</v>
      </c>
      <c r="F187" t="inlineStr">
        <is>
          <t xml:space="preserve">Косвенные: Аренда склада</t>
        </is>
      </c>
      <c r="G187" s="2">
        <v>20000</v>
      </c>
      <c r="H187" s="2">
        <v>20000</v>
      </c>
      <c r="I187" s="2">
        <v>20000</v>
      </c>
      <c r="J187" s="2">
        <v>20000</v>
      </c>
      <c r="K187" s="2">
        <v>20000</v>
      </c>
      <c r="L187" s="2">
        <v>20000</v>
      </c>
      <c r="M187" s="2">
        <v>20000</v>
      </c>
      <c r="N187" s="2">
        <v>20000</v>
      </c>
      <c r="O187" s="2">
        <v>20000</v>
      </c>
      <c r="P187" s="2">
        <v>20000</v>
      </c>
      <c r="Q187" s="2">
        <v>20000</v>
      </c>
      <c r="R187" s="2">
        <v>20000</v>
      </c>
      <c r="S187" s="2">
        <v>240000</v>
      </c>
    </row>
    <row r="188">
      <c r="A188" t="inlineStr">
        <is>
          <t xml:space="preserve">4700134228</t>
        </is>
      </c>
      <c r="B188" t="inlineStr">
        <is>
          <t xml:space="preserve">Прогноз 2025 · источники требуют обновления</t>
        </is>
      </c>
      <c r="C188" s="2">
        <v>2025</v>
      </c>
      <c r="D188" t="inlineStr">
        <is>
          <t xml:space="preserve">USD</t>
        </is>
      </c>
      <c r="E188" s="2">
        <v>80</v>
      </c>
      <c r="F188" t="inlineStr">
        <is>
          <t xml:space="preserve">Косвенные: Интернет</t>
        </is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</row>
    <row r="189">
      <c r="A189" t="inlineStr">
        <is>
          <t xml:space="preserve">4700134228</t>
        </is>
      </c>
      <c r="B189" t="inlineStr">
        <is>
          <t xml:space="preserve">Прогноз 2025 · источники требуют обновления</t>
        </is>
      </c>
      <c r="C189" s="2">
        <v>2025</v>
      </c>
      <c r="D189" t="inlineStr">
        <is>
          <t xml:space="preserve">USD</t>
        </is>
      </c>
      <c r="E189" s="2">
        <v>80</v>
      </c>
      <c r="F189" t="inlineStr">
        <is>
          <t xml:space="preserve">Косвенные: Обращение с ТБО и ЖБО</t>
        </is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</row>
    <row r="190">
      <c r="A190" t="inlineStr">
        <is>
          <t xml:space="preserve">4700134228</t>
        </is>
      </c>
      <c r="B190" t="inlineStr">
        <is>
          <t xml:space="preserve">Прогноз 2025 · источники требуют обновления</t>
        </is>
      </c>
      <c r="C190" s="2">
        <v>2025</v>
      </c>
      <c r="D190" t="inlineStr">
        <is>
          <t xml:space="preserve">USD</t>
        </is>
      </c>
      <c r="E190" s="2">
        <v>80</v>
      </c>
      <c r="F190" t="inlineStr">
        <is>
          <t xml:space="preserve">Косвенные: Охрана труда</t>
        </is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593.94813460125</v>
      </c>
      <c r="S190" s="2">
        <v>593.94813460125</v>
      </c>
    </row>
    <row r="191">
      <c r="A191" t="inlineStr">
        <is>
          <t xml:space="preserve">4700134228</t>
        </is>
      </c>
      <c r="B191" t="inlineStr">
        <is>
          <t xml:space="preserve">Прогноз 2025 · источники требуют обновления</t>
        </is>
      </c>
      <c r="C191" s="2">
        <v>2025</v>
      </c>
      <c r="D191" t="inlineStr">
        <is>
          <t xml:space="preserve">USD</t>
        </is>
      </c>
      <c r="E191" s="2">
        <v>80</v>
      </c>
      <c r="F191" t="inlineStr">
        <is>
          <t xml:space="preserve">Косвенные: Страхование от НС</t>
        </is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256.7164970489584</v>
      </c>
      <c r="S191" s="2">
        <v>256.7164970489584</v>
      </c>
    </row>
    <row r="192">
      <c r="A192" t="inlineStr">
        <is>
          <t xml:space="preserve">4700134228</t>
        </is>
      </c>
      <c r="B192" t="inlineStr">
        <is>
          <t xml:space="preserve">Прогноз 2025 · источники требуют обновления</t>
        </is>
      </c>
      <c r="C192" s="2">
        <v>2025</v>
      </c>
      <c r="D192" t="inlineStr">
        <is>
          <t xml:space="preserve">USD</t>
        </is>
      </c>
      <c r="E192" s="2">
        <v>80</v>
      </c>
      <c r="F192" t="inlineStr">
        <is>
          <t xml:space="preserve">Косвенные: IT-материалы</t>
        </is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</row>
    <row r="193">
      <c r="A193" t="inlineStr">
        <is>
          <t xml:space="preserve">4700134228</t>
        </is>
      </c>
      <c r="B193" t="inlineStr">
        <is>
          <t xml:space="preserve">Прогноз 2025 · источники требуют обновления</t>
        </is>
      </c>
      <c r="C193" s="2">
        <v>2025</v>
      </c>
      <c r="D193" t="inlineStr">
        <is>
          <t xml:space="preserve">USD</t>
        </is>
      </c>
      <c r="E193" s="2">
        <v>80</v>
      </c>
      <c r="F193" t="inlineStr">
        <is>
          <t xml:space="preserve">Косвенные: Приобретение контейнеров</t>
        </is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</row>
    <row r="194">
      <c r="A194" t="inlineStr">
        <is>
          <t xml:space="preserve">4700134228</t>
        </is>
      </c>
      <c r="B194" t="inlineStr">
        <is>
          <t xml:space="preserve">Прогноз 2025 · источники требуют обновления</t>
        </is>
      </c>
      <c r="C194" s="2">
        <v>2025</v>
      </c>
      <c r="D194" t="inlineStr">
        <is>
          <t xml:space="preserve">USD</t>
        </is>
      </c>
      <c r="E194" s="2">
        <v>80</v>
      </c>
      <c r="F194" t="inlineStr">
        <is>
          <t xml:space="preserve">Косвенные: Приобретение модульного офиса</t>
        </is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</row>
    <row r="195">
      <c r="A195" t="inlineStr">
        <is>
          <t xml:space="preserve">4700134228</t>
        </is>
      </c>
      <c r="B195" t="inlineStr">
        <is>
          <t xml:space="preserve">Прогноз 2025 · источники требуют обновления</t>
        </is>
      </c>
      <c r="C195" s="2">
        <v>2025</v>
      </c>
      <c r="D195" t="inlineStr">
        <is>
          <t xml:space="preserve">USD</t>
        </is>
      </c>
      <c r="E195" s="2">
        <v>80</v>
      </c>
      <c r="F195" t="inlineStr">
        <is>
          <t xml:space="preserve">Косвенные: Транспортные услуги</t>
        </is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</row>
    <row r="196">
      <c r="A196" t="inlineStr">
        <is>
          <t xml:space="preserve">4700134228</t>
        </is>
      </c>
      <c r="B196" t="inlineStr">
        <is>
          <t xml:space="preserve">Прогноз 2025 · источники требуют обновления</t>
        </is>
      </c>
      <c r="C196" s="2">
        <v>2025</v>
      </c>
      <c r="D196" t="inlineStr">
        <is>
          <t xml:space="preserve">USD</t>
        </is>
      </c>
      <c r="E196" s="2">
        <v>80</v>
      </c>
      <c r="F196" t="inlineStr">
        <is>
          <t xml:space="preserve">Косвенные: Прочие косвенные расходы</t>
        </is>
      </c>
      <c r="G196" s="2">
        <v>475.15850768099995</v>
      </c>
      <c r="H196" s="2">
        <v>475.15850768099995</v>
      </c>
      <c r="I196" s="2">
        <v>475.15850768099995</v>
      </c>
      <c r="J196" s="2">
        <v>475.15850768099995</v>
      </c>
      <c r="K196" s="2">
        <v>475.15850768099995</v>
      </c>
      <c r="L196" s="2">
        <v>475.15850768099995</v>
      </c>
      <c r="M196" s="2">
        <v>475.15850768099995</v>
      </c>
      <c r="N196" s="2">
        <v>475.15850768099995</v>
      </c>
      <c r="O196" s="2">
        <v>475.15850768099995</v>
      </c>
      <c r="P196" s="2">
        <v>475.15850768099995</v>
      </c>
      <c r="Q196" s="2">
        <v>475.15850768099995</v>
      </c>
      <c r="R196" s="2">
        <v>11077.474059815959</v>
      </c>
      <c r="S196" s="2">
        <v>16304.217644306957</v>
      </c>
    </row>
  </sheetData>
</worksheet>
</file>

<file path=xl/worksheets/sheet4.xml><?xml version="1.0" encoding="utf-8"?>
<worksheet xmlns="http://schemas.openxmlformats.org/spreadsheetml/2006/main">
  <sheetViews>
    <sheetView workbookViewId="0" showGridLines="0">
      <pane ySplit="5" topLeftCell="A6" activePane="bottomLeft" state="frozen"/>
    </sheetView>
  </sheetViews>
  <cols>
    <col min="1" max="2" width="5" customWidth="1"/>
    <col min="3" max="3" width="43" customWidth="1"/>
    <col min="4" max="8" width="5" customWidth="1"/>
    <col min="9" max="24" width="18" customWidth="1"/>
  </cols>
  <sheetData>
    <row r="1">
      <c r="A1" s="1" t="inlineStr">
        <is>
          <t xml:space="preserve"/>
        </is>
      </c>
      <c r="B1" s="1" t="inlineStr">
        <is>
          <t xml:space="preserve"/>
        </is>
      </c>
      <c r="C1" s="1" t="inlineStr">
        <is>
          <t xml:space="preserve">Детальная модель договоров подрядчика</t>
        </is>
      </c>
    </row>
    <row r="2">
      <c r="A2" t="inlineStr">
        <is>
          <t xml:space="preserve"/>
        </is>
      </c>
      <c r="B2" t="inlineStr">
        <is>
          <t xml:space="preserve"/>
        </is>
      </c>
      <c r="C2" t="inlineStr">
        <is>
          <t xml:space="preserve">Денежные показатели в миллионах валюты договора; натуральные — в единицах</t>
        </is>
      </c>
    </row>
    <row r="3"/>
    <row r="4">
      <c r="A4" s="1" t="inlineStr">
        <is>
          <t xml:space="preserve"/>
        </is>
      </c>
      <c r="B4" s="1" t="inlineStr">
        <is>
          <t xml:space="preserve"/>
        </is>
      </c>
      <c r="C4" s="1" t="inlineStr">
        <is>
          <t xml:space="preserve">Договор 4700134228 · Без исходных данных · 2026 · USD</t>
        </is>
      </c>
    </row>
    <row r="5">
      <c r="A5" s="1" t="inlineStr">
        <is>
          <t xml:space="preserve"/>
        </is>
      </c>
      <c r="B5" s="1" t="inlineStr">
        <is>
          <t xml:space="preserve"/>
        </is>
      </c>
      <c r="C5" s="1" t="inlineStr">
        <is>
          <t xml:space="preserve">Статья</t>
        </is>
      </c>
      <c r="D5" s="1" t="inlineStr">
        <is>
          <t xml:space="preserve"/>
        </is>
      </c>
      <c r="E5" s="1" t="inlineStr">
        <is>
          <t xml:space="preserve"/>
        </is>
      </c>
      <c r="F5" s="1" t="inlineStr">
        <is>
          <t xml:space="preserve"/>
        </is>
      </c>
      <c r="G5" s="1" t="inlineStr">
        <is>
          <t xml:space="preserve"/>
        </is>
      </c>
      <c r="H5" s="1" t="inlineStr">
        <is>
          <t xml:space="preserve"/>
        </is>
      </c>
      <c r="I5" s="1" t="inlineStr">
        <is>
          <t xml:space="preserve">ИТОГО</t>
        </is>
      </c>
      <c r="J5" s="1" t="inlineStr">
        <is>
          <t xml:space="preserve">ФАКТ</t>
        </is>
      </c>
      <c r="K5" s="1" t="inlineStr">
        <is>
          <t xml:space="preserve">ПРОГНОЗ</t>
        </is>
      </c>
      <c r="L5" s="1" t="inlineStr">
        <is>
          <t xml:space="preserve"/>
        </is>
      </c>
      <c r="M5" s="1" t="inlineStr">
        <is>
          <t xml:space="preserve">Янв 2026</t>
        </is>
      </c>
      <c r="N5" s="1" t="inlineStr">
        <is>
          <t xml:space="preserve">Фев 2026</t>
        </is>
      </c>
      <c r="O5" s="1" t="inlineStr">
        <is>
          <t xml:space="preserve">Мар 2026</t>
        </is>
      </c>
      <c r="P5" s="1" t="inlineStr">
        <is>
          <t xml:space="preserve">Апр 2026</t>
        </is>
      </c>
      <c r="Q5" s="1" t="inlineStr">
        <is>
          <t xml:space="preserve">Май 2026</t>
        </is>
      </c>
      <c r="R5" s="1" t="inlineStr">
        <is>
          <t xml:space="preserve">Июн 2026</t>
        </is>
      </c>
      <c r="S5" s="1" t="inlineStr">
        <is>
          <t xml:space="preserve">Июл 2026</t>
        </is>
      </c>
      <c r="T5" s="1" t="inlineStr">
        <is>
          <t xml:space="preserve">Авг 2026</t>
        </is>
      </c>
      <c r="U5" s="1" t="inlineStr">
        <is>
          <t xml:space="preserve">Сен 2026</t>
        </is>
      </c>
      <c r="V5" s="1" t="inlineStr">
        <is>
          <t xml:space="preserve">Окт 2026</t>
        </is>
      </c>
      <c r="W5" s="1" t="inlineStr">
        <is>
          <t xml:space="preserve">Ноя 2026</t>
        </is>
      </c>
      <c r="X5" s="1" t="inlineStr">
        <is>
          <t xml:space="preserve">Дек 2026</t>
        </is>
      </c>
    </row>
    <row r="6">
      <c r="A6" t="inlineStr">
        <is>
          <t xml:space="preserve"/>
        </is>
      </c>
      <c r="B6" t="inlineStr">
        <is>
          <t xml:space="preserve"/>
        </is>
      </c>
      <c r="C6" t="inlineStr">
        <is>
          <t xml:space="preserve">Физический объём, ед.</t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s="2">
        <f>SUM(M6:X6)</f>
        <v>201119.7</v>
      </c>
      <c r="J6" t="inlineStr">
        <is>
          <t xml:space="preserve"/>
        </is>
      </c>
      <c r="K6" s="2">
        <f>I6</f>
        <v>201119.7</v>
      </c>
      <c r="L6" t="inlineStr">
        <is>
          <t xml:space="preserve"/>
        </is>
      </c>
      <c r="M6" s="2">
        <v>8880.160000000002</v>
      </c>
      <c r="N6" s="2">
        <v>7032.24</v>
      </c>
      <c r="O6" s="2">
        <v>10582.28</v>
      </c>
      <c r="P6" s="2">
        <v>9278.360000000002</v>
      </c>
      <c r="Q6" s="2">
        <v>4727.799999999999</v>
      </c>
      <c r="R6" s="2">
        <v>6371.719999999999</v>
      </c>
      <c r="S6" s="2">
        <v>2176.54</v>
      </c>
      <c r="T6" s="2">
        <v>7165.499999999999</v>
      </c>
      <c r="U6" s="2">
        <v>6542.160000000001</v>
      </c>
      <c r="V6" s="2">
        <v>19045.679999999997</v>
      </c>
      <c r="W6" s="2">
        <v>59445.10000000001</v>
      </c>
      <c r="X6" s="2">
        <v>59872.15999999999</v>
      </c>
    </row>
    <row r="7">
      <c r="A7" t="inlineStr">
        <is>
          <t xml:space="preserve"/>
        </is>
      </c>
      <c r="B7" t="inlineStr">
        <is>
          <t xml:space="preserve"/>
        </is>
      </c>
      <c r="C7" t="inlineStr">
        <is>
          <t xml:space="preserve">Основной персонал, FTE</t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s="2">
        <f>SUM(M7:X7)</f>
        <v>672.5971401382</v>
      </c>
      <c r="J7" t="inlineStr">
        <is>
          <t xml:space="preserve"/>
        </is>
      </c>
      <c r="K7" s="2">
        <f>I7</f>
        <v>672.5971401382</v>
      </c>
      <c r="L7" t="inlineStr">
        <is>
          <t xml:space="preserve"/>
        </is>
      </c>
      <c r="M7" s="2">
        <v>29.193224499599985</v>
      </c>
      <c r="N7" s="2">
        <v>25.595205623299993</v>
      </c>
      <c r="O7" s="2">
        <v>34.78888620889999</v>
      </c>
      <c r="P7" s="2">
        <v>31.5190365958</v>
      </c>
      <c r="Q7" s="2">
        <v>15.54248198110001</v>
      </c>
      <c r="R7" s="2">
        <v>21.645040271999996</v>
      </c>
      <c r="S7" s="2">
        <v>7.155301351800004</v>
      </c>
      <c r="T7" s="2">
        <v>23.556337965899992</v>
      </c>
      <c r="U7" s="2">
        <v>22.22403317570001</v>
      </c>
      <c r="V7" s="2">
        <v>62.61202635840003</v>
      </c>
      <c r="W7" s="2">
        <v>201.93787289369996</v>
      </c>
      <c r="X7" s="2">
        <v>196.82769321199999</v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>Косвенный персонал, FTE</t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s="2">
        <f>SUM(M8:X8)</f>
        <v>373.9595843596</v>
      </c>
      <c r="J8" t="inlineStr">
        <is>
          <t xml:space="preserve"/>
        </is>
      </c>
      <c r="K8" s="2">
        <f>I8</f>
        <v>373.9595843596</v>
      </c>
      <c r="L8" t="inlineStr">
        <is>
          <t xml:space="preserve"/>
        </is>
      </c>
      <c r="M8" s="2">
        <v>16.231240736100002</v>
      </c>
      <c r="N8" s="2">
        <v>14.230765915099996</v>
      </c>
      <c r="O8" s="2">
        <v>19.342391828099995</v>
      </c>
      <c r="P8" s="2">
        <v>17.524376958199994</v>
      </c>
      <c r="Q8" s="2">
        <v>8.641517714999999</v>
      </c>
      <c r="R8" s="2">
        <v>12.034499971099995</v>
      </c>
      <c r="S8" s="2">
        <v>3.9783004710999994</v>
      </c>
      <c r="T8" s="2">
        <v>13.097168913000004</v>
      </c>
      <c r="U8" s="2">
        <v>12.356416215900007</v>
      </c>
      <c r="V8" s="2">
        <v>34.81187468040002</v>
      </c>
      <c r="W8" s="2">
        <v>112.27612861729996</v>
      </c>
      <c r="X8" s="2">
        <v>109.43490233830006</v>
      </c>
    </row>
    <row r="9">
      <c r="A9" t="inlineStr">
        <is>
          <t xml:space="preserve"/>
        </is>
      </c>
      <c r="B9" t="inlineStr">
        <is>
          <t xml:space="preserve"/>
        </is>
      </c>
      <c r="C9" t="inlineStr">
        <is>
          <t xml:space="preserve">Техника, маш.-ч</t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s="2">
        <f>SUM(M9:X9)</f>
        <v>79.80330323940001</v>
      </c>
      <c r="J9" t="inlineStr">
        <is>
          <t xml:space="preserve"/>
        </is>
      </c>
      <c r="K9" s="2">
        <f>I9</f>
        <v>79.80330323940001</v>
      </c>
      <c r="L9" t="inlineStr">
        <is>
          <t xml:space="preserve"/>
        </is>
      </c>
      <c r="M9" s="2">
        <v>3.463761006799999</v>
      </c>
      <c r="N9" s="2">
        <v>3.0368579257000006</v>
      </c>
      <c r="O9" s="2">
        <v>4.127683378100001</v>
      </c>
      <c r="P9" s="2">
        <v>3.7397174105999977</v>
      </c>
      <c r="Q9" s="2">
        <v>1.8441074584000012</v>
      </c>
      <c r="R9" s="2">
        <v>2.5681728473</v>
      </c>
      <c r="S9" s="2">
        <v>0.8489728091999995</v>
      </c>
      <c r="T9" s="2">
        <v>2.7949473314</v>
      </c>
      <c r="U9" s="2">
        <v>2.6368700562000003</v>
      </c>
      <c r="V9" s="2">
        <v>7.428884584400003</v>
      </c>
      <c r="W9" s="2">
        <v>23.95982430540001</v>
      </c>
      <c r="X9" s="2">
        <v>23.353504125900002</v>
      </c>
    </row>
    <row r="10">
      <c r="A10" s="3" t="inlineStr">
        <is>
          <t xml:space="preserve"/>
        </is>
      </c>
      <c r="B10" s="3" t="inlineStr">
        <is>
          <t xml:space="preserve"/>
        </is>
      </c>
      <c r="C10" s="3" t="inlineStr">
        <is>
          <t xml:space="preserve">Выручка</t>
        </is>
      </c>
      <c r="D10" s="3" t="inlineStr">
        <is>
          <t xml:space="preserve"/>
        </is>
      </c>
      <c r="E10" s="3" t="inlineStr">
        <is>
          <t xml:space="preserve"/>
        </is>
      </c>
      <c r="F10" s="3" t="inlineStr">
        <is>
          <t xml:space="preserve"/>
        </is>
      </c>
      <c r="G10" s="3" t="inlineStr">
        <is>
          <t xml:space="preserve"/>
        </is>
      </c>
      <c r="H10" s="3" t="inlineStr">
        <is>
          <t xml:space="preserve"/>
        </is>
      </c>
      <c r="I10" s="3">
        <f>SUM(M10:X10)</f>
        <v>102.55036642199138</v>
      </c>
      <c r="J10" s="3" t="inlineStr">
        <is>
          <t xml:space="preserve"/>
        </is>
      </c>
      <c r="K10" s="3">
        <f>I10</f>
        <v>102.55036642199138</v>
      </c>
      <c r="L10" s="3" t="inlineStr">
        <is>
          <t xml:space="preserve"/>
        </is>
      </c>
      <c r="M10" s="3">
        <v>6.009188245655865</v>
      </c>
      <c r="N10" s="3">
        <v>6.326310065261915</v>
      </c>
      <c r="O10" s="3">
        <v>7.192962040909068</v>
      </c>
      <c r="P10" s="3">
        <v>7.719049553621542</v>
      </c>
      <c r="Q10" s="3">
        <v>5.5058215534245685</v>
      </c>
      <c r="R10" s="3">
        <v>9.98782364153884</v>
      </c>
      <c r="S10" s="3">
        <v>6.691447283210083</v>
      </c>
      <c r="T10" s="3">
        <v>5.821714106633727</v>
      </c>
      <c r="U10" s="3">
        <v>7.166557134399284</v>
      </c>
      <c r="V10" s="3">
        <v>10.354368854407902</v>
      </c>
      <c r="W10" s="3">
        <v>15.683364331498714</v>
      </c>
      <c r="X10" s="3">
        <v>14.091759611429863</v>
      </c>
    </row>
    <row r="11">
      <c r="A11" s="3" t="inlineStr">
        <is>
          <t xml:space="preserve"/>
        </is>
      </c>
      <c r="B11" s="3" t="inlineStr">
        <is>
          <t xml:space="preserve"/>
        </is>
      </c>
      <c r="C11" s="3" t="inlineStr">
        <is>
          <t xml:space="preserve">Прямые расходы</t>
        </is>
      </c>
      <c r="D11" s="3" t="inlineStr">
        <is>
          <t xml:space="preserve"/>
        </is>
      </c>
      <c r="E11" s="3" t="inlineStr">
        <is>
          <t xml:space="preserve"/>
        </is>
      </c>
      <c r="F11" s="3" t="inlineStr">
        <is>
          <t xml:space="preserve"/>
        </is>
      </c>
      <c r="G11" s="3" t="inlineStr">
        <is>
          <t xml:space="preserve"/>
        </is>
      </c>
      <c r="H11" s="3" t="inlineStr">
        <is>
          <t xml:space="preserve"/>
        </is>
      </c>
      <c r="I11" s="3">
        <f>SUM(M11:X11)</f>
        <v>20.15455638467648</v>
      </c>
      <c r="J11" s="3" t="inlineStr">
        <is>
          <t xml:space="preserve"/>
        </is>
      </c>
      <c r="K11" s="3">
        <f>I11</f>
        <v>20.15455638467648</v>
      </c>
      <c r="L11" s="3" t="inlineStr">
        <is>
          <t xml:space="preserve"/>
        </is>
      </c>
      <c r="M11" s="3">
        <v>2.4677546983544136</v>
      </c>
      <c r="N11" s="3">
        <v>1.8716906739303278</v>
      </c>
      <c r="O11" s="3">
        <v>2.006701000131684</v>
      </c>
      <c r="P11" s="3">
        <v>1.5880927665403686</v>
      </c>
      <c r="Q11" s="3">
        <v>0.9153629528732888</v>
      </c>
      <c r="R11" s="3">
        <v>1.1263078155060515</v>
      </c>
      <c r="S11" s="3">
        <v>0.6367121202185161</v>
      </c>
      <c r="T11" s="3">
        <v>0.7475255902772695</v>
      </c>
      <c r="U11" s="3">
        <v>0.8683274874183059</v>
      </c>
      <c r="V11" s="3">
        <v>1.5434277000785617</v>
      </c>
      <c r="W11" s="3">
        <v>3.451037386560642</v>
      </c>
      <c r="X11" s="3">
        <v>2.931616192787048</v>
      </c>
    </row>
    <row r="12">
      <c r="A12" s="3" t="inlineStr">
        <is>
          <t xml:space="preserve"/>
        </is>
      </c>
      <c r="B12" s="3" t="inlineStr">
        <is>
          <t xml:space="preserve"/>
        </is>
      </c>
      <c r="C12" s="3" t="inlineStr">
        <is>
          <t xml:space="preserve">Косвенные расходы</t>
        </is>
      </c>
      <c r="D12" s="3" t="inlineStr">
        <is>
          <t xml:space="preserve"/>
        </is>
      </c>
      <c r="E12" s="3" t="inlineStr">
        <is>
          <t xml:space="preserve"/>
        </is>
      </c>
      <c r="F12" s="3" t="inlineStr">
        <is>
          <t xml:space="preserve"/>
        </is>
      </c>
      <c r="G12" s="3" t="inlineStr">
        <is>
          <t xml:space="preserve"/>
        </is>
      </c>
      <c r="H12" s="3" t="inlineStr">
        <is>
          <t xml:space="preserve"/>
        </is>
      </c>
      <c r="I12" s="3">
        <f>SUM(M12:X12)</f>
        <v>8.27031090685558</v>
      </c>
      <c r="J12" s="3" t="inlineStr">
        <is>
          <t xml:space="preserve"/>
        </is>
      </c>
      <c r="K12" s="3">
        <f>I12</f>
        <v>8.27031090685558</v>
      </c>
      <c r="L12" s="3" t="inlineStr">
        <is>
          <t xml:space="preserve"/>
        </is>
      </c>
      <c r="M12" s="3">
        <v>0.48483115042815417</v>
      </c>
      <c r="N12" s="3">
        <v>0.4554466497885502</v>
      </c>
      <c r="O12" s="3">
        <v>0.5251879934014831</v>
      </c>
      <c r="P12" s="3">
        <v>0.5001952959784237</v>
      </c>
      <c r="Q12" s="3">
        <v>0.3863797248575495</v>
      </c>
      <c r="R12" s="3">
        <v>0.42942410350755644</v>
      </c>
      <c r="S12" s="3">
        <v>0.32588998311979755</v>
      </c>
      <c r="T12" s="3">
        <v>0.4441769871644717</v>
      </c>
      <c r="U12" s="3">
        <v>0.43357399549489156</v>
      </c>
      <c r="V12" s="3">
        <v>0.7418367145377002</v>
      </c>
      <c r="W12" s="3">
        <v>1.7855950609366793</v>
      </c>
      <c r="X12" s="3">
        <v>1.7577732476403214</v>
      </c>
    </row>
    <row r="13">
      <c r="A13" s="3" t="inlineStr">
        <is>
          <t xml:space="preserve"/>
        </is>
      </c>
      <c r="B13" s="3" t="inlineStr">
        <is>
          <t xml:space="preserve"/>
        </is>
      </c>
      <c r="C13" s="3" t="inlineStr">
        <is>
          <t xml:space="preserve">Расходы</t>
        </is>
      </c>
      <c r="D13" s="3" t="inlineStr">
        <is>
          <t xml:space="preserve"/>
        </is>
      </c>
      <c r="E13" s="3" t="inlineStr">
        <is>
          <t xml:space="preserve"/>
        </is>
      </c>
      <c r="F13" s="3" t="inlineStr">
        <is>
          <t xml:space="preserve"/>
        </is>
      </c>
      <c r="G13" s="3" t="inlineStr">
        <is>
          <t xml:space="preserve"/>
        </is>
      </c>
      <c r="H13" s="3" t="inlineStr">
        <is>
          <t xml:space="preserve"/>
        </is>
      </c>
      <c r="I13" s="3">
        <f>SUM(M13:X13)</f>
        <v>28.42486729153206</v>
      </c>
      <c r="J13" s="3" t="inlineStr">
        <is>
          <t xml:space="preserve"/>
        </is>
      </c>
      <c r="K13" s="3">
        <f>I13</f>
        <v>28.42486729153206</v>
      </c>
      <c r="L13" s="3" t="inlineStr">
        <is>
          <t xml:space="preserve"/>
        </is>
      </c>
      <c r="M13" s="3">
        <f>M11+M12</f>
        <v>2.952585848782568</v>
      </c>
      <c r="N13" s="3">
        <f>N11+N12</f>
        <v>2.3271373237188775</v>
      </c>
      <c r="O13" s="3">
        <f>O11+O12</f>
        <v>2.5318889935331668</v>
      </c>
      <c r="P13" s="3">
        <f>P11+P12</f>
        <v>2.0882880625187923</v>
      </c>
      <c r="Q13" s="3">
        <f>Q11+Q12</f>
        <v>1.3017426777308383</v>
      </c>
      <c r="R13" s="3">
        <f>R11+R12</f>
        <v>1.5557319190136083</v>
      </c>
      <c r="S13" s="3">
        <f>S11+S12</f>
        <v>0.9626021033383135</v>
      </c>
      <c r="T13" s="3">
        <f>T11+T12</f>
        <v>1.1917025774417414</v>
      </c>
      <c r="U13" s="3">
        <f>U11+U12</f>
        <v>1.3019014829131972</v>
      </c>
      <c r="V13" s="3">
        <f>V11+V12</f>
        <v>2.285264414616261</v>
      </c>
      <c r="W13" s="3">
        <f>W11+W12</f>
        <v>5.236632447497322</v>
      </c>
      <c r="X13" s="3">
        <f>X11+X12</f>
        <v>4.6893894404273695</v>
      </c>
    </row>
    <row r="14">
      <c r="A14" s="3" t="inlineStr">
        <is>
          <t xml:space="preserve"/>
        </is>
      </c>
      <c r="B14" s="3" t="inlineStr">
        <is>
          <t xml:space="preserve"/>
        </is>
      </c>
      <c r="C14" s="3" t="inlineStr">
        <is>
          <t xml:space="preserve">Финансовый результат</t>
        </is>
      </c>
      <c r="D14" s="3" t="inlineStr">
        <is>
          <t xml:space="preserve"/>
        </is>
      </c>
      <c r="E14" s="3" t="inlineStr">
        <is>
          <t xml:space="preserve"/>
        </is>
      </c>
      <c r="F14" s="3" t="inlineStr">
        <is>
          <t xml:space="preserve"/>
        </is>
      </c>
      <c r="G14" s="3" t="inlineStr">
        <is>
          <t xml:space="preserve"/>
        </is>
      </c>
      <c r="H14" s="3" t="inlineStr">
        <is>
          <t xml:space="preserve"/>
        </is>
      </c>
      <c r="I14" s="3">
        <f>SUM(M14:X14)</f>
        <v>74.1254991304593</v>
      </c>
      <c r="J14" s="3" t="inlineStr">
        <is>
          <t xml:space="preserve"/>
        </is>
      </c>
      <c r="K14" s="3">
        <f>I14</f>
        <v>74.1254991304593</v>
      </c>
      <c r="L14" s="3" t="inlineStr">
        <is>
          <t xml:space="preserve"/>
        </is>
      </c>
      <c r="M14" s="3">
        <f>M10-M13</f>
        <v>3.0566023968732976</v>
      </c>
      <c r="N14" s="3">
        <f>N10-N13</f>
        <v>3.999172741543038</v>
      </c>
      <c r="O14" s="3">
        <f>O10-O13</f>
        <v>4.661073047375901</v>
      </c>
      <c r="P14" s="3">
        <f>P10-P13</f>
        <v>5.63076149110275</v>
      </c>
      <c r="Q14" s="3">
        <f>Q10-Q13</f>
        <v>4.204078875693731</v>
      </c>
      <c r="R14" s="3">
        <f>R10-R13</f>
        <v>8.432091722525232</v>
      </c>
      <c r="S14" s="3">
        <f>S10-S13</f>
        <v>5.72884517987177</v>
      </c>
      <c r="T14" s="3">
        <f>T10-T13</f>
        <v>4.630011529191986</v>
      </c>
      <c r="U14" s="3">
        <f>U10-U13</f>
        <v>5.864655651486086</v>
      </c>
      <c r="V14" s="3">
        <f>V10-V13</f>
        <v>8.06910443979164</v>
      </c>
      <c r="W14" s="3">
        <f>W10-W13</f>
        <v>10.446731884001393</v>
      </c>
      <c r="X14" s="3">
        <f>X10-X13</f>
        <v>9.402370171002492</v>
      </c>
    </row>
    <row r="15">
      <c r="A15" t="inlineStr">
        <is>
          <t xml:space="preserve"/>
        </is>
      </c>
      <c r="B15" t="inlineStr">
        <is>
          <t xml:space="preserve"/>
        </is>
      </c>
      <c r="C15" t="inlineStr">
        <is>
          <t xml:space="preserve">Подписано КС по первичке</t>
        </is>
      </c>
      <c r="D15" t="inlineStr">
        <is>
          <t xml:space="preserve"/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s="2">
        <f>SUM(M15:X15)</f>
        <v>0</v>
      </c>
      <c r="J15" t="inlineStr">
        <is>
          <t xml:space="preserve"/>
        </is>
      </c>
      <c r="K15" s="2">
        <f>I15</f>
        <v>0</v>
      </c>
      <c r="L15" t="inlineStr">
        <is>
          <t xml:space="preserve"/>
        </is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>
      <c r="A16" s="3" t="inlineStr">
        <is>
          <t xml:space="preserve"/>
        </is>
      </c>
      <c r="B16" s="3" t="inlineStr">
        <is>
          <t xml:space="preserve"/>
        </is>
      </c>
      <c r="C16" s="3" t="inlineStr">
        <is>
          <t xml:space="preserve">Поступления</t>
        </is>
      </c>
      <c r="D16" s="3" t="inlineStr">
        <is>
          <t xml:space="preserve"/>
        </is>
      </c>
      <c r="E16" s="3" t="inlineStr">
        <is>
          <t xml:space="preserve"/>
        </is>
      </c>
      <c r="F16" s="3" t="inlineStr">
        <is>
          <t xml:space="preserve"/>
        </is>
      </c>
      <c r="G16" s="3" t="inlineStr">
        <is>
          <t xml:space="preserve"/>
        </is>
      </c>
      <c r="H16" s="3" t="inlineStr">
        <is>
          <t xml:space="preserve"/>
        </is>
      </c>
      <c r="I16" s="3">
        <f>SUM(M16:X16)</f>
        <v>83.42387725896296</v>
      </c>
      <c r="J16" s="3" t="inlineStr">
        <is>
          <t xml:space="preserve"/>
        </is>
      </c>
      <c r="K16" s="3">
        <f>I16</f>
        <v>83.42387725896296</v>
      </c>
      <c r="L16" s="3" t="inlineStr">
        <is>
          <t xml:space="preserve"/>
        </is>
      </c>
      <c r="M16" s="3">
        <f>M17+M18+M19</f>
        <v>0.790308360379701</v>
      </c>
      <c r="N16" s="3">
        <f>N17+N18+N19</f>
        <v>5.2256679900779535</v>
      </c>
      <c r="O16" s="3">
        <f>O17+O18+O19</f>
        <v>5.979867989136245</v>
      </c>
      <c r="P16" s="3">
        <f>P17+P18+P19</f>
        <v>6.750982001177136</v>
      </c>
      <c r="Q16" s="3">
        <f>Q17+Q18+Q19</f>
        <v>7.283118762232781</v>
      </c>
      <c r="R16" s="3">
        <f>R17+R18+R19</f>
        <v>5.440787135772054</v>
      </c>
      <c r="S16" s="3">
        <f>S17+S18+S19</f>
        <v>9.06264226109104</v>
      </c>
      <c r="T16" s="3">
        <f>T17+T18+T19</f>
        <v>6.67003067309081</v>
      </c>
      <c r="U16" s="3">
        <f>U17+U18+U19</f>
        <v>5.613253053076795</v>
      </c>
      <c r="V16" s="3">
        <f>V17+V18+V19</f>
        <v>6.680469190041592</v>
      </c>
      <c r="W16" s="3">
        <f>W17+W18+W19</f>
        <v>9.533808298286688</v>
      </c>
      <c r="X16" s="3">
        <f>X17+X18+X19</f>
        <v>14.392941544600152</v>
      </c>
    </row>
    <row r="17">
      <c r="A17" t="inlineStr">
        <is>
          <t xml:space="preserve"/>
        </is>
      </c>
      <c r="B17" t="inlineStr">
        <is>
          <t xml:space="preserve"/>
        </is>
      </c>
      <c r="C17" t="inlineStr">
        <is>
          <t xml:space="preserve">Оплата за работы</t>
        </is>
      </c>
      <c r="D17" t="inlineStr">
        <is>
          <t xml:space="preserve"/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/>
        </is>
      </c>
      <c r="I17" s="2">
        <f>SUM(M17:X17)</f>
        <v>0</v>
      </c>
      <c r="J17" t="inlineStr">
        <is>
          <t xml:space="preserve"/>
        </is>
      </c>
      <c r="K17" s="2">
        <f>I17</f>
        <v>0</v>
      </c>
      <c r="L17" t="inlineStr">
        <is>
          <t xml:space="preserve"/>
        </is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</row>
    <row r="18">
      <c r="A18" t="inlineStr">
        <is>
          <t xml:space="preserve"/>
        </is>
      </c>
      <c r="B18" t="inlineStr">
        <is>
          <t xml:space="preserve"/>
        </is>
      </c>
      <c r="C18" t="inlineStr">
        <is>
          <t xml:space="preserve">Авансы</t>
        </is>
      </c>
      <c r="D18" t="inlineStr">
        <is>
          <t xml:space="preserve"/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/>
        </is>
      </c>
      <c r="I18" s="2">
        <f>SUM(M18:X18)</f>
        <v>0</v>
      </c>
      <c r="J18" t="inlineStr">
        <is>
          <t xml:space="preserve"/>
        </is>
      </c>
      <c r="K18" s="2">
        <f>I18</f>
        <v>0</v>
      </c>
      <c r="L18" t="inlineStr">
        <is>
          <t xml:space="preserve"/>
        </is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</row>
    <row r="19">
      <c r="A19" t="inlineStr">
        <is>
          <t xml:space="preserve"/>
        </is>
      </c>
      <c r="B19" t="inlineStr">
        <is>
          <t xml:space="preserve"/>
        </is>
      </c>
      <c r="C19" t="inlineStr">
        <is>
          <t xml:space="preserve">Факторинг</t>
        </is>
      </c>
      <c r="D19" t="inlineStr">
        <is>
          <t xml:space="preserve"/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/>
        </is>
      </c>
      <c r="I19" s="2">
        <f>SUM(M19:X19)</f>
        <v>0</v>
      </c>
      <c r="J19" t="inlineStr">
        <is>
          <t xml:space="preserve"/>
        </is>
      </c>
      <c r="K19" s="2">
        <f>I19</f>
        <v>0</v>
      </c>
      <c r="L19" t="inlineStr">
        <is>
          <t xml:space="preserve"/>
        </is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</row>
    <row r="20">
      <c r="A20" t="inlineStr">
        <is>
          <t xml:space="preserve"/>
        </is>
      </c>
      <c r="B20" t="inlineStr">
        <is>
          <t xml:space="preserve"/>
        </is>
      </c>
      <c r="C20" t="inlineStr">
        <is>
          <t xml:space="preserve">Выплаты по статьям расходов</t>
        </is>
      </c>
      <c r="D20" t="inlineStr">
        <is>
          <t xml:space="preserve"/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/>
        </is>
      </c>
      <c r="I20" s="2">
        <f>SUM(M20:X20)</f>
        <v>24.05144855667743</v>
      </c>
      <c r="J20" t="inlineStr">
        <is>
          <t xml:space="preserve"/>
        </is>
      </c>
      <c r="K20" s="2">
        <f>I20</f>
        <v>24.05144855667743</v>
      </c>
      <c r="L20" t="inlineStr">
        <is>
          <t xml:space="preserve"/>
        </is>
      </c>
      <c r="M20" s="2">
        <v>2.588134287544682</v>
      </c>
      <c r="N20" s="2">
        <v>1.9626857624809924</v>
      </c>
      <c r="O20" s="2">
        <v>2.1674374322952814</v>
      </c>
      <c r="P20" s="2">
        <v>1.7238365012809067</v>
      </c>
      <c r="Q20" s="2">
        <v>0.9372911164929528</v>
      </c>
      <c r="R20" s="2">
        <v>1.191280357775722</v>
      </c>
      <c r="S20" s="2">
        <v>0.5981505421004276</v>
      </c>
      <c r="T20" s="2">
        <v>0.827251016203855</v>
      </c>
      <c r="U20" s="2">
        <v>0.9374499216753115</v>
      </c>
      <c r="V20" s="2">
        <v>1.920812853378376</v>
      </c>
      <c r="W20" s="2">
        <v>4.872180886259437</v>
      </c>
      <c r="X20" s="2">
        <v>4.324937879189483</v>
      </c>
    </row>
    <row r="21">
      <c r="A21" t="inlineStr">
        <is>
          <t xml:space="preserve"/>
        </is>
      </c>
      <c r="B21" t="inlineStr">
        <is>
          <t xml:space="preserve"/>
        </is>
      </c>
      <c r="C21" t="inlineStr">
        <is>
          <t xml:space="preserve">НДС к выплате</t>
        </is>
      </c>
      <c r="D21" t="inlineStr">
        <is>
          <t xml:space="preserve"/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/>
        </is>
      </c>
      <c r="H21" t="inlineStr">
        <is>
          <t xml:space="preserve"/>
        </is>
      </c>
      <c r="I21" s="2">
        <f>SUM(M21:X21)</f>
        <v>0</v>
      </c>
      <c r="J21" t="inlineStr">
        <is>
          <t xml:space="preserve"/>
        </is>
      </c>
      <c r="K21" s="2">
        <f>I21</f>
        <v>0</v>
      </c>
      <c r="L21" t="inlineStr">
        <is>
          <t xml:space="preserve"/>
        </is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</row>
    <row r="22">
      <c r="A22" s="3" t="inlineStr">
        <is>
          <t xml:space="preserve"/>
        </is>
      </c>
      <c r="B22" s="3" t="inlineStr">
        <is>
          <t xml:space="preserve"/>
        </is>
      </c>
      <c r="C22" s="3" t="inlineStr">
        <is>
          <t xml:space="preserve">CF за период</t>
        </is>
      </c>
      <c r="D22" s="3" t="inlineStr">
        <is>
          <t xml:space="preserve"/>
        </is>
      </c>
      <c r="E22" s="3" t="inlineStr">
        <is>
          <t xml:space="preserve"/>
        </is>
      </c>
      <c r="F22" s="3" t="inlineStr">
        <is>
          <t xml:space="preserve"/>
        </is>
      </c>
      <c r="G22" s="3" t="inlineStr">
        <is>
          <t xml:space="preserve"/>
        </is>
      </c>
      <c r="H22" s="3" t="inlineStr">
        <is>
          <t xml:space="preserve"/>
        </is>
      </c>
      <c r="I22" s="3">
        <f>SUM(M22:X22)</f>
        <v>59.372428702285525</v>
      </c>
      <c r="J22" s="3" t="inlineStr">
        <is>
          <t xml:space="preserve"/>
        </is>
      </c>
      <c r="K22" s="3">
        <f>I22</f>
        <v>59.372428702285525</v>
      </c>
      <c r="L22" s="3" t="inlineStr">
        <is>
          <t xml:space="preserve"/>
        </is>
      </c>
      <c r="M22" s="5">
        <f>M16-M20-M21</f>
        <v>-1.7978259271649812</v>
      </c>
      <c r="N22" s="3">
        <f>N16-N20-N21</f>
        <v>3.2629822275969613</v>
      </c>
      <c r="O22" s="3">
        <f>O16-O20-O21</f>
        <v>3.8124305568409635</v>
      </c>
      <c r="P22" s="3">
        <f>P16-P20-P21</f>
        <v>5.027145499896229</v>
      </c>
      <c r="Q22" s="3">
        <f>Q16-Q20-Q21</f>
        <v>6.345827645739828</v>
      </c>
      <c r="R22" s="3">
        <f>R16-R20-R21</f>
        <v>4.249506777996332</v>
      </c>
      <c r="S22" s="3">
        <f>S16-S20-S21</f>
        <v>8.464491718990613</v>
      </c>
      <c r="T22" s="3">
        <f>T16-T20-T21</f>
        <v>5.842779656886955</v>
      </c>
      <c r="U22" s="3">
        <f>U16-U20-U21</f>
        <v>4.675803131401483</v>
      </c>
      <c r="V22" s="3">
        <f>V16-V20-V21</f>
        <v>4.759656336663215</v>
      </c>
      <c r="W22" s="3">
        <f>W16-W20-W21</f>
        <v>4.661627412027251</v>
      </c>
      <c r="X22" s="3">
        <f>X16-X20-X21</f>
        <v>10.068003665410668</v>
      </c>
    </row>
    <row r="23">
      <c r="A23" s="3" t="inlineStr">
        <is>
          <t xml:space="preserve"/>
        </is>
      </c>
      <c r="B23" s="3" t="inlineStr">
        <is>
          <t xml:space="preserve"/>
        </is>
      </c>
      <c r="C23" s="3" t="inlineStr">
        <is>
          <t xml:space="preserve">CF накопительно</t>
        </is>
      </c>
      <c r="D23" s="3" t="inlineStr">
        <is>
          <t xml:space="preserve"/>
        </is>
      </c>
      <c r="E23" s="3" t="inlineStr">
        <is>
          <t xml:space="preserve"/>
        </is>
      </c>
      <c r="F23" s="3" t="inlineStr">
        <is>
          <t xml:space="preserve"/>
        </is>
      </c>
      <c r="G23" s="3" t="inlineStr">
        <is>
          <t xml:space="preserve"/>
        </is>
      </c>
      <c r="H23" s="3" t="inlineStr">
        <is>
          <t xml:space="preserve"/>
        </is>
      </c>
      <c r="I23" s="3">
        <f>X23</f>
        <v>58.583169367074696</v>
      </c>
      <c r="J23" s="3" t="inlineStr">
        <is>
          <t xml:space="preserve"/>
        </is>
      </c>
      <c r="K23" s="3">
        <f>I23</f>
        <v>58.583169367074696</v>
      </c>
      <c r="L23" s="3" t="inlineStr">
        <is>
          <t xml:space="preserve"/>
        </is>
      </c>
      <c r="M23" s="5">
        <f>M22+-0.7892593352108271</f>
        <v>-2.5870852623758083</v>
      </c>
      <c r="N23" s="3">
        <f>M23+N22</f>
        <v>0.6758969652211531</v>
      </c>
      <c r="O23" s="3">
        <f>N23+O22</f>
        <v>4.488327522062117</v>
      </c>
      <c r="P23" s="3">
        <f>O23+P22</f>
        <v>9.515473021958348</v>
      </c>
      <c r="Q23" s="3">
        <f>P23+Q22</f>
        <v>15.861300667698174</v>
      </c>
      <c r="R23" s="3">
        <f>Q23+R22</f>
        <v>20.110807445694505</v>
      </c>
      <c r="S23" s="3">
        <f>R23+S22</f>
        <v>28.57529916468512</v>
      </c>
      <c r="T23" s="3">
        <f>S23+T22</f>
        <v>34.418078821572074</v>
      </c>
      <c r="U23" s="3">
        <f>T23+U22</f>
        <v>39.09388195297356</v>
      </c>
      <c r="V23" s="3">
        <f>U23+V22</f>
        <v>43.853538289636774</v>
      </c>
      <c r="W23" s="3">
        <f>V23+W22</f>
        <v>48.51516570166403</v>
      </c>
      <c r="X23" s="3">
        <f>W23+X22</f>
        <v>58.583169367074696</v>
      </c>
    </row>
    <row r="24">
      <c r="A24" t="inlineStr">
        <is>
          <t xml:space="preserve"/>
        </is>
      </c>
      <c r="B24" t="inlineStr">
        <is>
          <t xml:space="preserve"/>
        </is>
      </c>
      <c r="C24" t="inlineStr">
        <is>
          <t xml:space="preserve">Прямые: Заработная плата</t>
        </is>
      </c>
      <c r="D24" t="inlineStr">
        <is>
          <t xml:space="preserve"/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/>
        </is>
      </c>
      <c r="I24" s="2">
        <f>SUM(M24:X24)</f>
        <v>2.52223927551825</v>
      </c>
      <c r="J24" t="inlineStr">
        <is>
          <t xml:space="preserve"/>
        </is>
      </c>
      <c r="K24" s="2">
        <f>I24</f>
        <v>2.52223927551825</v>
      </c>
      <c r="L24" t="inlineStr">
        <is>
          <t xml:space="preserve"/>
        </is>
      </c>
      <c r="M24" s="2">
        <v>0.10947459187349995</v>
      </c>
      <c r="N24" s="2">
        <v>0.09598202108737497</v>
      </c>
      <c r="O24" s="2">
        <v>0.13045832328337498</v>
      </c>
      <c r="P24" s="2">
        <v>0.11819638723425</v>
      </c>
      <c r="Q24" s="2">
        <v>0.058284307429125035</v>
      </c>
      <c r="R24" s="2">
        <v>0.08116890101999999</v>
      </c>
      <c r="S24" s="2">
        <v>0.026832380069250015</v>
      </c>
      <c r="T24" s="2">
        <v>0.08833626737212498</v>
      </c>
      <c r="U24" s="2">
        <v>0.08334012440887503</v>
      </c>
      <c r="V24" s="2">
        <v>0.2347950988440001</v>
      </c>
      <c r="W24" s="2">
        <v>0.7572670233513749</v>
      </c>
      <c r="X24" s="2">
        <v>0.7381038495449999</v>
      </c>
    </row>
    <row r="25">
      <c r="A25" t="inlineStr">
        <is>
          <t xml:space="preserve"/>
        </is>
      </c>
      <c r="B25" t="inlineStr">
        <is>
          <t xml:space="preserve"/>
        </is>
      </c>
      <c r="C25" t="inlineStr">
        <is>
          <t xml:space="preserve">Прямые: НДФЛ</t>
        </is>
      </c>
      <c r="D25" t="inlineStr">
        <is>
          <t xml:space="preserve"/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/>
        </is>
      </c>
      <c r="I25" s="2">
        <f>SUM(M25:X25)</f>
        <v>0.3768863285257155</v>
      </c>
      <c r="J25" t="inlineStr">
        <is>
          <t xml:space="preserve"/>
        </is>
      </c>
      <c r="K25" s="2">
        <f>I25</f>
        <v>0.3768863285257155</v>
      </c>
      <c r="L25" t="inlineStr">
        <is>
          <t xml:space="preserve"/>
        </is>
      </c>
      <c r="M25" s="2">
        <v>0.016358272348913787</v>
      </c>
      <c r="N25" s="2">
        <v>0.01434214108202155</v>
      </c>
      <c r="O25" s="2">
        <v>0.01949377244464224</v>
      </c>
      <c r="P25" s="2">
        <v>0.017661529126956895</v>
      </c>
      <c r="Q25" s="2">
        <v>0.008709149385961212</v>
      </c>
      <c r="R25" s="2">
        <v>0.012128686359310345</v>
      </c>
      <c r="S25" s="2">
        <v>0.004009436102301726</v>
      </c>
      <c r="T25" s="2">
        <v>0.013199672136064652</v>
      </c>
      <c r="U25" s="2">
        <v>0.012453122038107764</v>
      </c>
      <c r="V25" s="2">
        <v>0.0350843251146207</v>
      </c>
      <c r="W25" s="2">
        <v>0.11315484256974569</v>
      </c>
      <c r="X25" s="2">
        <v>0.11029137981706895</v>
      </c>
    </row>
    <row r="26">
      <c r="A26" t="inlineStr">
        <is>
          <t xml:space="preserve"/>
        </is>
      </c>
      <c r="B26" t="inlineStr">
        <is>
          <t xml:space="preserve"/>
        </is>
      </c>
      <c r="C26" t="inlineStr">
        <is>
          <t xml:space="preserve">Прямые: Страховые взносы</t>
        </is>
      </c>
      <c r="D26" t="inlineStr">
        <is>
          <t xml:space="preserve"/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/>
        </is>
      </c>
      <c r="I26" s="2">
        <f>SUM(M26:X26)</f>
        <v>0.8958298116495854</v>
      </c>
      <c r="J26" t="inlineStr">
        <is>
          <t xml:space="preserve"/>
        </is>
      </c>
      <c r="K26" s="2">
        <f>I26</f>
        <v>0.8958298116495854</v>
      </c>
      <c r="L26" t="inlineStr">
        <is>
          <t xml:space="preserve"/>
        </is>
      </c>
      <c r="M26" s="2">
        <v>0.03888235504472584</v>
      </c>
      <c r="N26" s="2">
        <v>0.034090166110343524</v>
      </c>
      <c r="O26" s="2">
        <v>0.04633519757995732</v>
      </c>
      <c r="P26" s="2">
        <v>0.04198009615561293</v>
      </c>
      <c r="Q26" s="2">
        <v>0.02070097815586165</v>
      </c>
      <c r="R26" s="2">
        <v>0.028828954500206894</v>
      </c>
      <c r="S26" s="2">
        <v>0.009530121197009488</v>
      </c>
      <c r="T26" s="2">
        <v>0.031374605308030594</v>
      </c>
      <c r="U26" s="2">
        <v>0.029600113152117684</v>
      </c>
      <c r="V26" s="2">
        <v>0.08339274200321384</v>
      </c>
      <c r="W26" s="2">
        <v>0.26896035656962625</v>
      </c>
      <c r="X26" s="2">
        <v>0.26215412587287923</v>
      </c>
    </row>
    <row r="27">
      <c r="A27" t="inlineStr">
        <is>
          <t xml:space="preserve"/>
        </is>
      </c>
      <c r="B27" t="inlineStr">
        <is>
          <t xml:space="preserve"/>
        </is>
      </c>
      <c r="C27" t="inlineStr">
        <is>
          <t xml:space="preserve">Прямые: Резерв на отпуска</t>
        </is>
      </c>
      <c r="D27" t="inlineStr">
        <is>
          <t xml:space="preserve"/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/>
        </is>
      </c>
      <c r="I27" s="2">
        <f>SUM(M27:X27)</f>
        <v>2.4213497044975196</v>
      </c>
      <c r="J27" t="inlineStr">
        <is>
          <t xml:space="preserve"/>
        </is>
      </c>
      <c r="K27" s="2">
        <f>I27</f>
        <v>2.4213497044975196</v>
      </c>
      <c r="L27" t="inlineStr">
        <is>
          <t xml:space="preserve"/>
        </is>
      </c>
      <c r="M27" s="2">
        <v>0.20177914204145997</v>
      </c>
      <c r="N27" s="2">
        <v>0.20177914204145997</v>
      </c>
      <c r="O27" s="2">
        <v>0.20177914204145997</v>
      </c>
      <c r="P27" s="2">
        <v>0.20177914204145997</v>
      </c>
      <c r="Q27" s="2">
        <v>0.20177914204145997</v>
      </c>
      <c r="R27" s="2">
        <v>0.20177914204145997</v>
      </c>
      <c r="S27" s="2">
        <v>0.20177914204145997</v>
      </c>
      <c r="T27" s="2">
        <v>0.20177914204145997</v>
      </c>
      <c r="U27" s="2">
        <v>0.20177914204145997</v>
      </c>
      <c r="V27" s="2">
        <v>0.20177914204145997</v>
      </c>
      <c r="W27" s="2">
        <v>0.20177914204145997</v>
      </c>
      <c r="X27" s="2">
        <v>0.20177914204145997</v>
      </c>
    </row>
    <row r="28">
      <c r="A28" t="inlineStr">
        <is>
          <t xml:space="preserve"/>
        </is>
      </c>
      <c r="B28" t="inlineStr">
        <is>
          <t xml:space="preserve"/>
        </is>
      </c>
      <c r="C28" t="inlineStr">
        <is>
          <t xml:space="preserve">Прямые: Субподряд</t>
        </is>
      </c>
      <c r="D28" t="inlineStr">
        <is>
          <t xml:space="preserve"/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/>
        </is>
      </c>
      <c r="I28" s="2">
        <f>SUM(M28:X28)</f>
        <v>0</v>
      </c>
      <c r="J28" t="inlineStr">
        <is>
          <t xml:space="preserve"/>
        </is>
      </c>
      <c r="K28" s="2">
        <f>I28</f>
        <v>0</v>
      </c>
      <c r="L28" t="inlineStr">
        <is>
          <t xml:space="preserve"/>
        </is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</row>
    <row r="29">
      <c r="A29" t="inlineStr">
        <is>
          <t xml:space="preserve"/>
        </is>
      </c>
      <c r="B29" t="inlineStr">
        <is>
          <t xml:space="preserve"/>
        </is>
      </c>
      <c r="C29" t="inlineStr">
        <is>
          <t xml:space="preserve">Прямые: Строительная техника</t>
        </is>
      </c>
      <c r="D29" t="inlineStr">
        <is>
          <t xml:space="preserve"/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/>
        </is>
      </c>
      <c r="I29" s="2">
        <f>SUM(M29:X29)</f>
        <v>2.5936073552805006</v>
      </c>
      <c r="J29" t="inlineStr">
        <is>
          <t xml:space="preserve"/>
        </is>
      </c>
      <c r="K29" s="2">
        <f>I29</f>
        <v>2.5936073552805006</v>
      </c>
      <c r="L29" t="inlineStr">
        <is>
          <t xml:space="preserve"/>
        </is>
      </c>
      <c r="M29" s="2">
        <v>0.11257223272099998</v>
      </c>
      <c r="N29" s="2">
        <v>0.09869788258525002</v>
      </c>
      <c r="O29" s="2">
        <v>0.13414970978825003</v>
      </c>
      <c r="P29" s="2">
        <v>0.12154081584449992</v>
      </c>
      <c r="Q29" s="2">
        <v>0.05993349239800004</v>
      </c>
      <c r="R29" s="2">
        <v>0.08346561753725</v>
      </c>
      <c r="S29" s="2">
        <v>0.027591616298999984</v>
      </c>
      <c r="T29" s="2">
        <v>0.09083578827050001</v>
      </c>
      <c r="U29" s="2">
        <v>0.08569827682650001</v>
      </c>
      <c r="V29" s="2">
        <v>0.2414387489930001</v>
      </c>
      <c r="W29" s="2">
        <v>0.7786942899255003</v>
      </c>
      <c r="X29" s="2">
        <v>0.75898888409175</v>
      </c>
    </row>
    <row r="30">
      <c r="A30" t="inlineStr">
        <is>
          <t xml:space="preserve"/>
        </is>
      </c>
      <c r="B30" t="inlineStr">
        <is>
          <t xml:space="preserve"/>
        </is>
      </c>
      <c r="C30" t="inlineStr">
        <is>
          <t xml:space="preserve">Прямые: Строительные леса</t>
        </is>
      </c>
      <c r="D30" t="inlineStr">
        <is>
          <t xml:space="preserve"/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/>
        </is>
      </c>
      <c r="H30" t="inlineStr">
        <is>
          <t xml:space="preserve"/>
        </is>
      </c>
      <c r="I30" s="2">
        <f>SUM(M30:X30)</f>
        <v>0</v>
      </c>
      <c r="J30" t="inlineStr">
        <is>
          <t xml:space="preserve"/>
        </is>
      </c>
      <c r="K30" s="2">
        <f>I30</f>
        <v>0</v>
      </c>
      <c r="L30" t="inlineStr">
        <is>
          <t xml:space="preserve"/>
        </is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</row>
    <row r="31">
      <c r="A31" t="inlineStr">
        <is>
          <t xml:space="preserve"/>
        </is>
      </c>
      <c r="B31" t="inlineStr">
        <is>
          <t xml:space="preserve"/>
        </is>
      </c>
      <c r="C31" t="inlineStr">
        <is>
          <t xml:space="preserve">Прямые: Лесомонтаж</t>
        </is>
      </c>
      <c r="D31" t="inlineStr">
        <is>
          <t xml:space="preserve"/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/>
        </is>
      </c>
      <c r="I31" s="2">
        <f>SUM(M31:X31)</f>
        <v>0.3278911058173725</v>
      </c>
      <c r="J31" t="inlineStr">
        <is>
          <t xml:space="preserve"/>
        </is>
      </c>
      <c r="K31" s="2">
        <f>I31</f>
        <v>0.3278911058173725</v>
      </c>
      <c r="L31" t="inlineStr">
        <is>
          <t xml:space="preserve"/>
        </is>
      </c>
      <c r="M31" s="2">
        <v>0.014231696943554995</v>
      </c>
      <c r="N31" s="2">
        <v>0.012477662741358747</v>
      </c>
      <c r="O31" s="2">
        <v>0.016959582026838744</v>
      </c>
      <c r="P31" s="2">
        <v>0.015365530340452502</v>
      </c>
      <c r="Q31" s="2">
        <v>0.007576959965786255</v>
      </c>
      <c r="R31" s="2">
        <v>0.010551957132599998</v>
      </c>
      <c r="S31" s="2">
        <v>0.003488209409002502</v>
      </c>
      <c r="T31" s="2">
        <v>0.011483714758376248</v>
      </c>
      <c r="U31" s="2">
        <v>0.010834216173153758</v>
      </c>
      <c r="V31" s="2">
        <v>0.03052336284972002</v>
      </c>
      <c r="W31" s="2">
        <v>0.09844471303567874</v>
      </c>
      <c r="X31" s="2">
        <v>0.09595350044084998</v>
      </c>
    </row>
    <row r="32">
      <c r="A32" t="inlineStr">
        <is>
          <t xml:space="preserve"/>
        </is>
      </c>
      <c r="B32" t="inlineStr">
        <is>
          <t xml:space="preserve"/>
        </is>
      </c>
      <c r="C32" t="inlineStr">
        <is>
          <t xml:space="preserve">Прямые: Проектные материалы</t>
        </is>
      </c>
      <c r="D32" t="inlineStr">
        <is>
          <t xml:space="preserve"/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/>
        </is>
      </c>
      <c r="H32" t="inlineStr">
        <is>
          <t xml:space="preserve"/>
        </is>
      </c>
      <c r="I32" s="2">
        <f>SUM(M32:X32)</f>
        <v>10.637257261818181</v>
      </c>
      <c r="J32" t="inlineStr">
        <is>
          <t xml:space="preserve"/>
        </is>
      </c>
      <c r="K32" s="2">
        <f>I32</f>
        <v>10.637257261818181</v>
      </c>
      <c r="L32" t="inlineStr">
        <is>
          <t xml:space="preserve"/>
        </is>
      </c>
      <c r="M32" s="2">
        <v>1.9579848854545452</v>
      </c>
      <c r="N32" s="2">
        <v>1.399880225454545</v>
      </c>
      <c r="O32" s="2">
        <v>1.4378965436363635</v>
      </c>
      <c r="P32" s="2">
        <v>1.0537854645454543</v>
      </c>
      <c r="Q32" s="2">
        <v>0.54960948</v>
      </c>
      <c r="R32" s="2">
        <v>0.6961719027272726</v>
      </c>
      <c r="S32" s="2">
        <v>0.3594440213636363</v>
      </c>
      <c r="T32" s="2">
        <v>0.2972253459090909</v>
      </c>
      <c r="U32" s="2">
        <v>0.43208315681818166</v>
      </c>
      <c r="V32" s="2">
        <v>0.6810870636363635</v>
      </c>
      <c r="W32" s="2">
        <v>1.1187987968181814</v>
      </c>
      <c r="X32" s="2">
        <v>0.6532903754545454</v>
      </c>
    </row>
    <row r="33">
      <c r="A33" t="inlineStr">
        <is>
          <t xml:space="preserve"/>
        </is>
      </c>
      <c r="B33" t="inlineStr">
        <is>
          <t xml:space="preserve"/>
        </is>
      </c>
      <c r="C33" t="inlineStr">
        <is>
          <t xml:space="preserve">Прямые: Расходные материалы</t>
        </is>
      </c>
      <c r="D33" t="inlineStr">
        <is>
          <t xml:space="preserve"/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/>
        </is>
      </c>
      <c r="H33" t="inlineStr">
        <is>
          <t xml:space="preserve"/>
        </is>
      </c>
      <c r="I33" s="2">
        <f>SUM(M33:X33)</f>
        <v>0.37949554156935505</v>
      </c>
      <c r="J33" t="inlineStr">
        <is>
          <t xml:space="preserve"/>
        </is>
      </c>
      <c r="K33" s="2">
        <f>I33</f>
        <v>0.37949554156935505</v>
      </c>
      <c r="L33" t="inlineStr">
        <is>
          <t xml:space="preserve"/>
        </is>
      </c>
      <c r="M33" s="2">
        <v>0.016471521926713955</v>
      </c>
      <c r="N33" s="2">
        <v>0.014441432827974006</v>
      </c>
      <c r="O33" s="2">
        <v>0.01962872933079745</v>
      </c>
      <c r="P33" s="2">
        <v>0.017783801251681983</v>
      </c>
      <c r="Q33" s="2">
        <v>0.008769443497094789</v>
      </c>
      <c r="R33" s="2">
        <v>0.012212654187951725</v>
      </c>
      <c r="S33" s="2">
        <v>0.004037193736856123</v>
      </c>
      <c r="T33" s="2">
        <v>0.01329105448162202</v>
      </c>
      <c r="U33" s="2">
        <v>0.012539335959910048</v>
      </c>
      <c r="V33" s="2">
        <v>0.03532721659618346</v>
      </c>
      <c r="W33" s="2">
        <v>0.1139382222490747</v>
      </c>
      <c r="X33" s="2">
        <v>0.1110549355234948</v>
      </c>
    </row>
    <row r="34">
      <c r="A34" t="inlineStr">
        <is>
          <t xml:space="preserve"/>
        </is>
      </c>
      <c r="B34" t="inlineStr">
        <is>
          <t xml:space="preserve"/>
        </is>
      </c>
      <c r="C34" t="inlineStr">
        <is>
          <t xml:space="preserve">Прямые: НРК</t>
        </is>
      </c>
      <c r="D34" t="inlineStr">
        <is>
          <t xml:space="preserve"/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/>
        </is>
      </c>
      <c r="I34" s="2">
        <f>SUM(M34:X34)</f>
        <v>0</v>
      </c>
      <c r="J34" t="inlineStr">
        <is>
          <t xml:space="preserve"/>
        </is>
      </c>
      <c r="K34" s="2">
        <f>I34</f>
        <v>0</v>
      </c>
      <c r="L34" t="inlineStr">
        <is>
          <t xml:space="preserve"/>
        </is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</row>
    <row r="35">
      <c r="A35" t="inlineStr">
        <is>
          <t xml:space="preserve"/>
        </is>
      </c>
      <c r="B35" t="inlineStr">
        <is>
          <t xml:space="preserve"/>
        </is>
      </c>
      <c r="C35" t="inlineStr">
        <is>
          <t xml:space="preserve">Прямые: Прочие прямые</t>
        </is>
      </c>
      <c r="D35" t="inlineStr">
        <is>
          <t xml:space="preserve"/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/>
        </is>
      </c>
      <c r="I35" s="2">
        <f>SUM(M35:X35)</f>
        <v>0</v>
      </c>
      <c r="J35" t="inlineStr">
        <is>
          <t xml:space="preserve"/>
        </is>
      </c>
      <c r="K35" s="2">
        <f>I35</f>
        <v>0</v>
      </c>
      <c r="L35" t="inlineStr">
        <is>
          <t xml:space="preserve"/>
        </is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</row>
    <row r="36">
      <c r="A36" t="inlineStr">
        <is>
          <t xml:space="preserve"/>
        </is>
      </c>
      <c r="B36" t="inlineStr">
        <is>
          <t xml:space="preserve"/>
        </is>
      </c>
      <c r="C36" t="inlineStr">
        <is>
          <t xml:space="preserve">Косвенные: Заработная плата</t>
        </is>
      </c>
      <c r="D36" t="inlineStr">
        <is>
          <t xml:space="preserve"/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/>
        </is>
      </c>
      <c r="I36" s="2">
        <f>SUM(M36:X36)</f>
        <v>2.0334052399553255</v>
      </c>
      <c r="J36" t="inlineStr">
        <is>
          <t xml:space="preserve"/>
        </is>
      </c>
      <c r="K36" s="2">
        <f>I36</f>
        <v>2.0334052399553255</v>
      </c>
      <c r="L36" t="inlineStr">
        <is>
          <t xml:space="preserve"/>
        </is>
      </c>
      <c r="M36" s="2">
        <v>0.08825737150254376</v>
      </c>
      <c r="N36" s="2">
        <v>0.07737978966335622</v>
      </c>
      <c r="O36" s="2">
        <v>0.10517425556529371</v>
      </c>
      <c r="P36" s="2">
        <v>0.09528879971021247</v>
      </c>
      <c r="Q36" s="2">
        <v>0.04698825257531249</v>
      </c>
      <c r="R36" s="2">
        <v>0.06543759359285622</v>
      </c>
      <c r="S36" s="2">
        <v>0.02163200881160625</v>
      </c>
      <c r="T36" s="2">
        <v>0.07121585596443752</v>
      </c>
      <c r="U36" s="2">
        <v>0.0671880131739563</v>
      </c>
      <c r="V36" s="2">
        <v>0.1892895685746751</v>
      </c>
      <c r="W36" s="2">
        <v>0.6105014493565685</v>
      </c>
      <c r="X36" s="2">
        <v>0.5950522814645066</v>
      </c>
    </row>
    <row r="37">
      <c r="A37" t="inlineStr">
        <is>
          <t xml:space="preserve"/>
        </is>
      </c>
      <c r="B37" t="inlineStr">
        <is>
          <t xml:space="preserve"/>
        </is>
      </c>
      <c r="C37" t="inlineStr">
        <is>
          <t xml:space="preserve">Косвенные: НДФЛ</t>
        </is>
      </c>
      <c r="D37" t="inlineStr">
        <is>
          <t xml:space="preserve"/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/>
        </is>
      </c>
      <c r="I37" s="2">
        <f>SUM(M37:X37)</f>
        <v>0.3038421622921751</v>
      </c>
      <c r="J37" t="inlineStr">
        <is>
          <t xml:space="preserve"/>
        </is>
      </c>
      <c r="K37" s="2">
        <f>I37</f>
        <v>0.3038421622921751</v>
      </c>
      <c r="L37" t="inlineStr">
        <is>
          <t xml:space="preserve"/>
        </is>
      </c>
      <c r="M37" s="2">
        <v>0.01318788309808125</v>
      </c>
      <c r="N37" s="2">
        <v>0.011562497306018747</v>
      </c>
      <c r="O37" s="2">
        <v>0.015715693360331247</v>
      </c>
      <c r="P37" s="2">
        <v>0.014238556278537495</v>
      </c>
      <c r="Q37" s="2">
        <v>0.007021233143437499</v>
      </c>
      <c r="R37" s="2">
        <v>0.009778031226518748</v>
      </c>
      <c r="S37" s="2">
        <v>0.0032323691327687492</v>
      </c>
      <c r="T37" s="2">
        <v>0.010641449741812505</v>
      </c>
      <c r="U37" s="2">
        <v>0.010039588175418758</v>
      </c>
      <c r="V37" s="2">
        <v>0.028284648177825014</v>
      </c>
      <c r="W37" s="2">
        <v>0.09122435450155622</v>
      </c>
      <c r="X37" s="2">
        <v>0.08891585814986881</v>
      </c>
    </row>
    <row r="38">
      <c r="A38" t="inlineStr">
        <is>
          <t xml:space="preserve"/>
        </is>
      </c>
      <c r="B38" t="inlineStr">
        <is>
          <t xml:space="preserve"/>
        </is>
      </c>
      <c r="C38" t="inlineStr">
        <is>
          <t xml:space="preserve">Косвенные: Страховые взносы</t>
        </is>
      </c>
      <c r="D38" t="inlineStr">
        <is>
          <t xml:space="preserve"/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/>
        </is>
      </c>
      <c r="H38" t="inlineStr">
        <is>
          <t xml:space="preserve"/>
        </is>
      </c>
      <c r="I38" s="2">
        <f>SUM(M38:X38)</f>
        <v>0.7222094472944776</v>
      </c>
      <c r="J38" t="inlineStr">
        <is>
          <t xml:space="preserve"/>
        </is>
      </c>
      <c r="K38" s="2">
        <f>I38</f>
        <v>0.7222094472944776</v>
      </c>
      <c r="L38" t="inlineStr">
        <is>
          <t xml:space="preserve"/>
        </is>
      </c>
      <c r="M38" s="2">
        <v>0.031346583671593126</v>
      </c>
      <c r="N38" s="2">
        <v>0.027483166673536865</v>
      </c>
      <c r="O38" s="2">
        <v>0.03735499421801811</v>
      </c>
      <c r="P38" s="2">
        <v>0.03384395300052374</v>
      </c>
      <c r="Q38" s="2">
        <v>0.01668893108709375</v>
      </c>
      <c r="R38" s="2">
        <v>0.02324162806918687</v>
      </c>
      <c r="S38" s="2">
        <v>0.0076830927848118725</v>
      </c>
      <c r="T38" s="2">
        <v>0.02529390746323126</v>
      </c>
      <c r="U38" s="2">
        <v>0.02386332881695689</v>
      </c>
      <c r="V38" s="2">
        <v>0.06723043297652252</v>
      </c>
      <c r="W38" s="2">
        <v>0.21683327339216055</v>
      </c>
      <c r="X38" s="2">
        <v>0.211346155140842</v>
      </c>
    </row>
    <row r="39">
      <c r="A39" t="inlineStr">
        <is>
          <t xml:space="preserve"/>
        </is>
      </c>
      <c r="B39" t="inlineStr">
        <is>
          <t xml:space="preserve"/>
        </is>
      </c>
      <c r="C39" t="inlineStr">
        <is>
          <t xml:space="preserve">Косвенные: Резерв на отпуска</t>
        </is>
      </c>
      <c r="D39" t="inlineStr">
        <is>
          <t xml:space="preserve"/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/>
        </is>
      </c>
      <c r="I39" s="2">
        <f>SUM(M39:X39)</f>
        <v>1.952069030357112</v>
      </c>
      <c r="J39" t="inlineStr">
        <is>
          <t xml:space="preserve"/>
        </is>
      </c>
      <c r="K39" s="2">
        <f>I39</f>
        <v>1.952069030357112</v>
      </c>
      <c r="L39" t="inlineStr">
        <is>
          <t xml:space="preserve"/>
        </is>
      </c>
      <c r="M39" s="2">
        <v>0.16267241919642603</v>
      </c>
      <c r="N39" s="2">
        <v>0.16267241919642603</v>
      </c>
      <c r="O39" s="2">
        <v>0.16267241919642603</v>
      </c>
      <c r="P39" s="2">
        <v>0.16267241919642603</v>
      </c>
      <c r="Q39" s="2">
        <v>0.16267241919642603</v>
      </c>
      <c r="R39" s="2">
        <v>0.16267241919642603</v>
      </c>
      <c r="S39" s="2">
        <v>0.16267241919642603</v>
      </c>
      <c r="T39" s="2">
        <v>0.16267241919642603</v>
      </c>
      <c r="U39" s="2">
        <v>0.16267241919642603</v>
      </c>
      <c r="V39" s="2">
        <v>0.16267241919642603</v>
      </c>
      <c r="W39" s="2">
        <v>0.16267241919642603</v>
      </c>
      <c r="X39" s="2">
        <v>0.16267241919642603</v>
      </c>
    </row>
    <row r="40">
      <c r="A40" t="inlineStr">
        <is>
          <t xml:space="preserve"/>
        </is>
      </c>
      <c r="B40" t="inlineStr">
        <is>
          <t xml:space="preserve"/>
        </is>
      </c>
      <c r="C40" t="inlineStr">
        <is>
          <t xml:space="preserve">Косвенные: Питание</t>
        </is>
      </c>
      <c r="D40" t="inlineStr">
        <is>
          <t xml:space="preserve"/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/>
        </is>
      </c>
      <c r="H40" t="inlineStr">
        <is>
          <t xml:space="preserve"/>
        </is>
      </c>
      <c r="I40" s="2">
        <f>SUM(M40:X40)</f>
        <v>0.5182492760268996</v>
      </c>
      <c r="J40" t="inlineStr">
        <is>
          <t xml:space="preserve"/>
        </is>
      </c>
      <c r="K40" s="2">
        <f>I40</f>
        <v>0.5182492760268996</v>
      </c>
      <c r="L40" t="inlineStr">
        <is>
          <t xml:space="preserve"/>
        </is>
      </c>
      <c r="M40" s="2">
        <v>0.02288257436248387</v>
      </c>
      <c r="N40" s="2">
        <v>0.018120817049971996</v>
      </c>
      <c r="O40" s="2">
        <v>0.027268631311138745</v>
      </c>
      <c r="P40" s="2">
        <v>0.023908664107574997</v>
      </c>
      <c r="Q40" s="2">
        <v>0.01218268984691038</v>
      </c>
      <c r="R40" s="2">
        <v>0.016418775868511246</v>
      </c>
      <c r="S40" s="2">
        <v>0.005608551918285876</v>
      </c>
      <c r="T40" s="2">
        <v>0.01846420409024587</v>
      </c>
      <c r="U40" s="2">
        <v>0.01685796907840501</v>
      </c>
      <c r="V40" s="2">
        <v>0.04907729014829552</v>
      </c>
      <c r="W40" s="2">
        <v>0.15317932573661247</v>
      </c>
      <c r="X40" s="2">
        <v>0.15427978250846364</v>
      </c>
    </row>
    <row r="41">
      <c r="A41" t="inlineStr">
        <is>
          <t xml:space="preserve"/>
        </is>
      </c>
      <c r="B41" t="inlineStr">
        <is>
          <t xml:space="preserve"/>
        </is>
      </c>
      <c r="C41" t="inlineStr">
        <is>
          <t xml:space="preserve">Косвенные: Проживание</t>
        </is>
      </c>
      <c r="D41" t="inlineStr">
        <is>
          <t xml:space="preserve"/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/>
        </is>
      </c>
      <c r="H41" t="inlineStr">
        <is>
          <t xml:space="preserve"/>
        </is>
      </c>
      <c r="I41" s="2">
        <f>SUM(M41:X41)</f>
        <v>0.3986532892514612</v>
      </c>
      <c r="J41" t="inlineStr">
        <is>
          <t xml:space="preserve"/>
        </is>
      </c>
      <c r="K41" s="2">
        <f>I41</f>
        <v>0.3986532892514612</v>
      </c>
      <c r="L41" t="inlineStr">
        <is>
          <t xml:space="preserve"/>
        </is>
      </c>
      <c r="M41" s="2">
        <v>0.017601980278833744</v>
      </c>
      <c r="N41" s="2">
        <v>0.013939090038439997</v>
      </c>
      <c r="O41" s="2">
        <v>0.020975870239337495</v>
      </c>
      <c r="P41" s="2">
        <v>0.01839128008275</v>
      </c>
      <c r="Q41" s="2">
        <v>0.009371299882238752</v>
      </c>
      <c r="R41" s="2">
        <v>0.012629827591162497</v>
      </c>
      <c r="S41" s="2">
        <v>0.0043142707063737505</v>
      </c>
      <c r="T41" s="2">
        <v>0.014203233915573748</v>
      </c>
      <c r="U41" s="2">
        <v>0.012967668521850006</v>
      </c>
      <c r="V41" s="2">
        <v>0.037751761652535014</v>
      </c>
      <c r="W41" s="2">
        <v>0.11783025056662498</v>
      </c>
      <c r="X41" s="2">
        <v>0.11867675577574126</v>
      </c>
    </row>
    <row r="42">
      <c r="A42" t="inlineStr">
        <is>
          <t xml:space="preserve"/>
        </is>
      </c>
      <c r="B42" t="inlineStr">
        <is>
          <t xml:space="preserve"/>
        </is>
      </c>
      <c r="C42" t="inlineStr">
        <is>
          <t xml:space="preserve">Косвенные: Аренда автобусов</t>
        </is>
      </c>
      <c r="D42" t="inlineStr">
        <is>
          <t xml:space="preserve"/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/>
        </is>
      </c>
      <c r="H42" t="inlineStr">
        <is>
          <t xml:space="preserve"/>
        </is>
      </c>
      <c r="I42" s="2">
        <f>SUM(M42:X42)</f>
        <v>0.335655737704918</v>
      </c>
      <c r="J42" t="inlineStr">
        <is>
          <t xml:space="preserve"/>
        </is>
      </c>
      <c r="K42" s="2">
        <f>I42</f>
        <v>0.335655737704918</v>
      </c>
      <c r="L42" t="inlineStr">
        <is>
          <t xml:space="preserve"/>
        </is>
      </c>
      <c r="M42" s="2">
        <v>0.01598360655737705</v>
      </c>
      <c r="N42" s="2">
        <v>0.01598360655737705</v>
      </c>
      <c r="O42" s="2">
        <v>0.01598360655737705</v>
      </c>
      <c r="P42" s="2">
        <v>0.01598360655737705</v>
      </c>
      <c r="Q42" s="2">
        <v>0.01598360655737705</v>
      </c>
      <c r="R42" s="2">
        <v>0.01598360655737705</v>
      </c>
      <c r="S42" s="2">
        <v>0.01598360655737705</v>
      </c>
      <c r="T42" s="2">
        <v>0.01598360655737705</v>
      </c>
      <c r="U42" s="2">
        <v>0.01598360655737705</v>
      </c>
      <c r="V42" s="2">
        <v>0.0319672131147541</v>
      </c>
      <c r="W42" s="2">
        <v>0.07991803278688525</v>
      </c>
      <c r="X42" s="2">
        <v>0.07991803278688525</v>
      </c>
    </row>
    <row r="43">
      <c r="A43" t="inlineStr">
        <is>
          <t xml:space="preserve"/>
        </is>
      </c>
      <c r="B43" t="inlineStr">
        <is>
          <t xml:space="preserve"/>
        </is>
      </c>
      <c r="C43" t="inlineStr">
        <is>
          <t xml:space="preserve">Косвенные: Аренда автомобиля</t>
        </is>
      </c>
      <c r="D43" t="inlineStr">
        <is>
          <t xml:space="preserve"/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/>
        </is>
      </c>
      <c r="H43" t="inlineStr">
        <is>
          <t xml:space="preserve"/>
        </is>
      </c>
      <c r="I43" s="2">
        <f>SUM(M43:X43)</f>
        <v>0.5754098360655738</v>
      </c>
      <c r="J43" t="inlineStr">
        <is>
          <t xml:space="preserve"/>
        </is>
      </c>
      <c r="K43" s="2">
        <f>I43</f>
        <v>0.5754098360655738</v>
      </c>
      <c r="L43" t="inlineStr">
        <is>
          <t xml:space="preserve"/>
        </is>
      </c>
      <c r="M43" s="2">
        <v>0.047950819672131155</v>
      </c>
      <c r="N43" s="2">
        <v>0.047950819672131155</v>
      </c>
      <c r="O43" s="2">
        <v>0.047950819672131155</v>
      </c>
      <c r="P43" s="2">
        <v>0.047950819672131155</v>
      </c>
      <c r="Q43" s="2">
        <v>0.047950819672131155</v>
      </c>
      <c r="R43" s="2">
        <v>0.047950819672131155</v>
      </c>
      <c r="S43" s="2">
        <v>0.047950819672131155</v>
      </c>
      <c r="T43" s="2">
        <v>0.047950819672131155</v>
      </c>
      <c r="U43" s="2">
        <v>0.047950819672131155</v>
      </c>
      <c r="V43" s="2">
        <v>0.047950819672131155</v>
      </c>
      <c r="W43" s="2">
        <v>0.047950819672131155</v>
      </c>
      <c r="X43" s="2">
        <v>0.047950819672131155</v>
      </c>
    </row>
    <row r="44">
      <c r="A44" t="inlineStr">
        <is>
          <t xml:space="preserve"/>
        </is>
      </c>
      <c r="B44" t="inlineStr">
        <is>
          <t xml:space="preserve"/>
        </is>
      </c>
      <c r="C44" t="inlineStr">
        <is>
          <t xml:space="preserve">Косвенные: Аренда опалубки</t>
        </is>
      </c>
      <c r="D44" t="inlineStr">
        <is>
          <t xml:space="preserve"/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/>
        </is>
      </c>
      <c r="H44" t="inlineStr">
        <is>
          <t xml:space="preserve"/>
        </is>
      </c>
      <c r="I44" s="2">
        <f>SUM(M44:X44)</f>
        <v>0</v>
      </c>
      <c r="J44" t="inlineStr">
        <is>
          <t xml:space="preserve"/>
        </is>
      </c>
      <c r="K44" s="2">
        <f>I44</f>
        <v>0</v>
      </c>
      <c r="L44" t="inlineStr">
        <is>
          <t xml:space="preserve"/>
        </is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</row>
    <row r="45">
      <c r="A45" t="inlineStr">
        <is>
          <t xml:space="preserve"/>
        </is>
      </c>
      <c r="B45" t="inlineStr">
        <is>
          <t xml:space="preserve"/>
        </is>
      </c>
      <c r="C45" t="inlineStr">
        <is>
          <t xml:space="preserve">Косвенные: СИЗы</t>
        </is>
      </c>
      <c r="D45" t="inlineStr">
        <is>
          <t xml:space="preserve"/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/>
        </is>
      </c>
      <c r="H45" t="inlineStr">
        <is>
          <t xml:space="preserve"/>
        </is>
      </c>
      <c r="I45" s="2">
        <f>SUM(M45:X45)</f>
        <v>0.042037321258637496</v>
      </c>
      <c r="J45" t="inlineStr">
        <is>
          <t xml:space="preserve"/>
        </is>
      </c>
      <c r="K45" s="2">
        <f>I45</f>
        <v>0.042037321258637496</v>
      </c>
      <c r="L45" t="inlineStr">
        <is>
          <t xml:space="preserve"/>
        </is>
      </c>
      <c r="M45" s="2">
        <v>0.001824576531224999</v>
      </c>
      <c r="N45" s="2">
        <v>0.0015997003514562496</v>
      </c>
      <c r="O45" s="2">
        <v>0.002174305388056249</v>
      </c>
      <c r="P45" s="2">
        <v>0.0019699397872375</v>
      </c>
      <c r="Q45" s="2">
        <v>0.0009714051238187507</v>
      </c>
      <c r="R45" s="2">
        <v>0.0013528150169999998</v>
      </c>
      <c r="S45" s="2">
        <v>0.00044720633448750027</v>
      </c>
      <c r="T45" s="2">
        <v>0.0014722711228687495</v>
      </c>
      <c r="U45" s="2">
        <v>0.0013890020734812507</v>
      </c>
      <c r="V45" s="2">
        <v>0.003913251647400002</v>
      </c>
      <c r="W45" s="2">
        <v>0.012621117055856246</v>
      </c>
      <c r="X45" s="2">
        <v>0.012301730825749998</v>
      </c>
    </row>
    <row r="46">
      <c r="A46" t="inlineStr">
        <is>
          <t xml:space="preserve"/>
        </is>
      </c>
      <c r="B46" t="inlineStr">
        <is>
          <t xml:space="preserve"/>
        </is>
      </c>
      <c r="C46" t="inlineStr">
        <is>
          <t xml:space="preserve">Косвенные: Приобретение билетов</t>
        </is>
      </c>
      <c r="D46" t="inlineStr">
        <is>
          <t xml:space="preserve"/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/>
        </is>
      </c>
      <c r="H46" t="inlineStr">
        <is>
          <t xml:space="preserve"/>
        </is>
      </c>
      <c r="I46" s="2">
        <f>SUM(M46:X46)</f>
        <v>0.22798281853208605</v>
      </c>
      <c r="J46" t="inlineStr">
        <is>
          <t xml:space="preserve"/>
        </is>
      </c>
      <c r="K46" s="2">
        <f>I46</f>
        <v>0.22798281853208605</v>
      </c>
      <c r="L46" t="inlineStr">
        <is>
          <t xml:space="preserve"/>
        </is>
      </c>
      <c r="M46" s="2">
        <v>0.009895304642675998</v>
      </c>
      <c r="N46" s="2">
        <v>0.008675723952240996</v>
      </c>
      <c r="O46" s="2">
        <v>0.011792004244720997</v>
      </c>
      <c r="P46" s="2">
        <v>0.010683659462262</v>
      </c>
      <c r="Q46" s="2">
        <v>0.005268263329675003</v>
      </c>
      <c r="R46" s="2">
        <v>0.007336780063375999</v>
      </c>
      <c r="S46" s="2">
        <v>0.002425353413326001</v>
      </c>
      <c r="T46" s="2">
        <v>0.007984631517554998</v>
      </c>
      <c r="U46" s="2">
        <v>0.007533034888469004</v>
      </c>
      <c r="V46" s="2">
        <v>0.02122290653846401</v>
      </c>
      <c r="W46" s="2">
        <v>0.068448648802193</v>
      </c>
      <c r="X46" s="2">
        <v>0.066716507677128</v>
      </c>
    </row>
    <row r="47">
      <c r="A47" t="inlineStr">
        <is>
          <t xml:space="preserve"/>
        </is>
      </c>
      <c r="B47" t="inlineStr">
        <is>
          <t xml:space="preserve"/>
        </is>
      </c>
      <c r="C47" t="inlineStr">
        <is>
          <t xml:space="preserve">Косвенные: Разрешение на работу</t>
        </is>
      </c>
      <c r="D47" t="inlineStr">
        <is>
          <t xml:space="preserve"/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/>
        </is>
      </c>
      <c r="H47" t="inlineStr">
        <is>
          <t xml:space="preserve"/>
        </is>
      </c>
      <c r="I47" s="2">
        <f>SUM(M47:X47)</f>
        <v>0.020177914204146</v>
      </c>
      <c r="J47" t="inlineStr">
        <is>
          <t xml:space="preserve"/>
        </is>
      </c>
      <c r="K47" s="2">
        <f>I47</f>
        <v>0.020177914204146</v>
      </c>
      <c r="L47" t="inlineStr">
        <is>
          <t xml:space="preserve"/>
        </is>
      </c>
      <c r="M47" s="2">
        <v>0.0008757967349879996</v>
      </c>
      <c r="N47" s="2">
        <v>0.0007678561686989998</v>
      </c>
      <c r="O47" s="2">
        <v>0.0010436665862669995</v>
      </c>
      <c r="P47" s="2">
        <v>0.0009455710978739999</v>
      </c>
      <c r="Q47" s="2">
        <v>0.0004662744594330003</v>
      </c>
      <c r="R47" s="2">
        <v>0.0006493512081599998</v>
      </c>
      <c r="S47" s="2">
        <v>0.0002146590405540001</v>
      </c>
      <c r="T47" s="2">
        <v>0.0007066901389769997</v>
      </c>
      <c r="U47" s="2">
        <v>0.0006667209952710004</v>
      </c>
      <c r="V47" s="2">
        <v>0.001878360790752001</v>
      </c>
      <c r="W47" s="2">
        <v>0.0060581361868109985</v>
      </c>
      <c r="X47" s="2">
        <v>0.00590483079636</v>
      </c>
    </row>
    <row r="48">
      <c r="A48" t="inlineStr">
        <is>
          <t xml:space="preserve"/>
        </is>
      </c>
      <c r="B48" t="inlineStr">
        <is>
          <t xml:space="preserve"/>
        </is>
      </c>
      <c r="C48" t="inlineStr">
        <is>
          <t xml:space="preserve">Косвенные: Медицинские услуги</t>
        </is>
      </c>
      <c r="D48" t="inlineStr">
        <is>
          <t xml:space="preserve"/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/>
        </is>
      </c>
      <c r="H48" t="inlineStr">
        <is>
          <t xml:space="preserve"/>
        </is>
      </c>
      <c r="I48" s="2">
        <f>SUM(M48:X48)</f>
        <v>0.078491754337335</v>
      </c>
      <c r="J48" t="inlineStr">
        <is>
          <t xml:space="preserve"/>
        </is>
      </c>
      <c r="K48" s="2">
        <f>I48</f>
        <v>0.078491754337335</v>
      </c>
      <c r="L48" t="inlineStr">
        <is>
          <t xml:space="preserve"/>
        </is>
      </c>
      <c r="M48" s="2">
        <v>0.003406834892677499</v>
      </c>
      <c r="N48" s="2">
        <v>0.002986947865379999</v>
      </c>
      <c r="O48" s="2">
        <v>0.004059845852774999</v>
      </c>
      <c r="P48" s="2">
        <v>0.00367825601655</v>
      </c>
      <c r="Q48" s="2">
        <v>0.0018137999772075007</v>
      </c>
      <c r="R48" s="2">
        <v>0.0025259655182324997</v>
      </c>
      <c r="S48" s="2">
        <v>0.0008350201367175003</v>
      </c>
      <c r="T48" s="2">
        <v>0.0027490130159174998</v>
      </c>
      <c r="U48" s="2">
        <v>0.0025935337043700014</v>
      </c>
      <c r="V48" s="2">
        <v>0.007306792577910003</v>
      </c>
      <c r="W48" s="2">
        <v>0.023566050113324997</v>
      </c>
      <c r="X48" s="2">
        <v>0.0229696946662725</v>
      </c>
    </row>
    <row r="49">
      <c r="A49" t="inlineStr">
        <is>
          <t xml:space="preserve"/>
        </is>
      </c>
      <c r="B49" t="inlineStr">
        <is>
          <t xml:space="preserve"/>
        </is>
      </c>
      <c r="C49" t="inlineStr">
        <is>
          <t xml:space="preserve">Косвенные: ВЗиС для ОР</t>
        </is>
      </c>
      <c r="D49" t="inlineStr">
        <is>
          <t xml:space="preserve"/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/>
        </is>
      </c>
      <c r="H49" t="inlineStr">
        <is>
          <t xml:space="preserve"/>
        </is>
      </c>
      <c r="I49" s="2">
        <f>SUM(M49:X49)</f>
        <v>0.0036338775156173615</v>
      </c>
      <c r="J49" t="inlineStr">
        <is>
          <t xml:space="preserve"/>
        </is>
      </c>
      <c r="K49" s="2">
        <f>I49</f>
        <v>0.0036338775156173615</v>
      </c>
      <c r="L49" t="inlineStr">
        <is>
          <t xml:space="preserve"/>
        </is>
      </c>
      <c r="M49" s="2">
        <v>0.00015772383762395828</v>
      </c>
      <c r="N49" s="2">
        <v>0.0001382846233972222</v>
      </c>
      <c r="O49" s="2">
        <v>0.0001879558265173611</v>
      </c>
      <c r="P49" s="2">
        <v>0.00017028963039583334</v>
      </c>
      <c r="Q49" s="2">
        <v>0.00008397222116701393</v>
      </c>
      <c r="R49" s="2">
        <v>0.00011694284806631943</v>
      </c>
      <c r="S49" s="2">
        <v>0.000038658339662847234</v>
      </c>
      <c r="T49" s="2">
        <v>0.00012726912110729168</v>
      </c>
      <c r="U49" s="2">
        <v>0.00012007100483194452</v>
      </c>
      <c r="V49" s="2">
        <v>0.0003382774341625001</v>
      </c>
      <c r="W49" s="2">
        <v>0.001091020838579861</v>
      </c>
      <c r="X49" s="2">
        <v>0.0010634117901052085</v>
      </c>
    </row>
    <row r="50">
      <c r="A50" t="inlineStr">
        <is>
          <t xml:space="preserve"/>
        </is>
      </c>
      <c r="B50" t="inlineStr">
        <is>
          <t xml:space="preserve"/>
        </is>
      </c>
      <c r="C50" t="inlineStr">
        <is>
          <t xml:space="preserve">Косвенные: Аренда офиса</t>
        </is>
      </c>
      <c r="D50" t="inlineStr">
        <is>
          <t xml:space="preserve"/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/>
        </is>
      </c>
      <c r="H50" t="inlineStr">
        <is>
          <t xml:space="preserve"/>
        </is>
      </c>
      <c r="I50" s="2">
        <f>SUM(M50:X50)</f>
        <v>0.09</v>
      </c>
      <c r="J50" t="inlineStr">
        <is>
          <t xml:space="preserve"/>
        </is>
      </c>
      <c r="K50" s="2">
        <f>I50</f>
        <v>0.09</v>
      </c>
      <c r="L50" t="inlineStr">
        <is>
          <t xml:space="preserve"/>
        </is>
      </c>
      <c r="M50" s="2">
        <v>0.0075</v>
      </c>
      <c r="N50" s="2">
        <v>0.0075</v>
      </c>
      <c r="O50" s="2">
        <v>0.0075</v>
      </c>
      <c r="P50" s="2">
        <v>0.0075</v>
      </c>
      <c r="Q50" s="2">
        <v>0.0075</v>
      </c>
      <c r="R50" s="2">
        <v>0.0075</v>
      </c>
      <c r="S50" s="2">
        <v>0.0075</v>
      </c>
      <c r="T50" s="2">
        <v>0.0075</v>
      </c>
      <c r="U50" s="2">
        <v>0.0075</v>
      </c>
      <c r="V50" s="2">
        <v>0.0075</v>
      </c>
      <c r="W50" s="2">
        <v>0.0075</v>
      </c>
      <c r="X50" s="2">
        <v>0.0075</v>
      </c>
    </row>
    <row r="51">
      <c r="A51" t="inlineStr">
        <is>
          <t xml:space="preserve"/>
        </is>
      </c>
      <c r="B51" t="inlineStr">
        <is>
          <t xml:space="preserve"/>
        </is>
      </c>
      <c r="C51" t="inlineStr">
        <is>
          <t xml:space="preserve">Косвенные: Аренда склада</t>
        </is>
      </c>
      <c r="D51" t="inlineStr">
        <is>
          <t xml:space="preserve"/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/>
        </is>
      </c>
      <c r="H51" t="inlineStr">
        <is>
          <t xml:space="preserve"/>
        </is>
      </c>
      <c r="I51" s="2">
        <f>SUM(M51:X51)</f>
        <v>0.24</v>
      </c>
      <c r="J51" t="inlineStr">
        <is>
          <t xml:space="preserve"/>
        </is>
      </c>
      <c r="K51" s="2">
        <f>I51</f>
        <v>0.24</v>
      </c>
      <c r="L51" t="inlineStr">
        <is>
          <t xml:space="preserve"/>
        </is>
      </c>
      <c r="M51" s="2">
        <v>0.02</v>
      </c>
      <c r="N51" s="2">
        <v>0.02</v>
      </c>
      <c r="O51" s="2">
        <v>0.02</v>
      </c>
      <c r="P51" s="2">
        <v>0.02</v>
      </c>
      <c r="Q51" s="2">
        <v>0.02</v>
      </c>
      <c r="R51" s="2">
        <v>0.02</v>
      </c>
      <c r="S51" s="2">
        <v>0.02</v>
      </c>
      <c r="T51" s="2">
        <v>0.02</v>
      </c>
      <c r="U51" s="2">
        <v>0.02</v>
      </c>
      <c r="V51" s="2">
        <v>0.02</v>
      </c>
      <c r="W51" s="2">
        <v>0.02</v>
      </c>
      <c r="X51" s="2">
        <v>0.02</v>
      </c>
    </row>
    <row r="52">
      <c r="A52" t="inlineStr">
        <is>
          <t xml:space="preserve"/>
        </is>
      </c>
      <c r="B52" t="inlineStr">
        <is>
          <t xml:space="preserve"/>
        </is>
      </c>
      <c r="C52" t="inlineStr">
        <is>
          <t xml:space="preserve">Косвенные: Интернет</t>
        </is>
      </c>
      <c r="D52" t="inlineStr">
        <is>
          <t xml:space="preserve"/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/>
        </is>
      </c>
      <c r="H52" t="inlineStr">
        <is>
          <t xml:space="preserve"/>
        </is>
      </c>
      <c r="I52" s="2">
        <f>SUM(M52:X52)</f>
        <v>0</v>
      </c>
      <c r="J52" t="inlineStr">
        <is>
          <t xml:space="preserve"/>
        </is>
      </c>
      <c r="K52" s="2">
        <f>I52</f>
        <v>0</v>
      </c>
      <c r="L52" t="inlineStr">
        <is>
          <t xml:space="preserve"/>
        </is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</row>
    <row r="53">
      <c r="A53" t="inlineStr">
        <is>
          <t xml:space="preserve"/>
        </is>
      </c>
      <c r="B53" t="inlineStr">
        <is>
          <t xml:space="preserve"/>
        </is>
      </c>
      <c r="C53" t="inlineStr">
        <is>
          <t xml:space="preserve">Косвенные: Обращение с ТБО и ЖБО</t>
        </is>
      </c>
      <c r="D53" t="inlineStr">
        <is>
          <t xml:space="preserve"/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/>
        </is>
      </c>
      <c r="H53" t="inlineStr">
        <is>
          <t xml:space="preserve"/>
        </is>
      </c>
      <c r="I53" s="2">
        <f>SUM(M53:X53)</f>
        <v>0</v>
      </c>
      <c r="J53" t="inlineStr">
        <is>
          <t xml:space="preserve"/>
        </is>
      </c>
      <c r="K53" s="2">
        <f>I53</f>
        <v>0</v>
      </c>
      <c r="L53" t="inlineStr">
        <is>
          <t xml:space="preserve"/>
        </is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</row>
    <row r="54">
      <c r="A54" t="inlineStr">
        <is>
          <t xml:space="preserve"/>
        </is>
      </c>
      <c r="B54" t="inlineStr">
        <is>
          <t xml:space="preserve"/>
        </is>
      </c>
      <c r="C54" t="inlineStr">
        <is>
          <t xml:space="preserve">Косвенные: Охрана труда</t>
        </is>
      </c>
      <c r="D54" t="inlineStr">
        <is>
          <t xml:space="preserve"/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/>
        </is>
      </c>
      <c r="H54" t="inlineStr">
        <is>
          <t xml:space="preserve"/>
        </is>
      </c>
      <c r="I54" s="2">
        <f>SUM(M54:X54)</f>
        <v>0.025222392755182496</v>
      </c>
      <c r="J54" t="inlineStr">
        <is>
          <t xml:space="preserve"/>
        </is>
      </c>
      <c r="K54" s="2">
        <f>I54</f>
        <v>0.025222392755182496</v>
      </c>
      <c r="L54" t="inlineStr">
        <is>
          <t xml:space="preserve"/>
        </is>
      </c>
      <c r="M54" s="2">
        <v>0.0010947459187349994</v>
      </c>
      <c r="N54" s="2">
        <v>0.0009598202108737497</v>
      </c>
      <c r="O54" s="2">
        <v>0.0013045832328337497</v>
      </c>
      <c r="P54" s="2">
        <v>0.0011819638723425</v>
      </c>
      <c r="Q54" s="2">
        <v>0.0005828430742912503</v>
      </c>
      <c r="R54" s="2">
        <v>0.0008116890101999999</v>
      </c>
      <c r="S54" s="2">
        <v>0.00026832380069250015</v>
      </c>
      <c r="T54" s="2">
        <v>0.0008833626737212497</v>
      </c>
      <c r="U54" s="2">
        <v>0.0008334012440887504</v>
      </c>
      <c r="V54" s="2">
        <v>0.0023479509884400014</v>
      </c>
      <c r="W54" s="2">
        <v>0.007572670233513749</v>
      </c>
      <c r="X54" s="2">
        <v>0.007381038495449999</v>
      </c>
    </row>
    <row r="55">
      <c r="A55" t="inlineStr">
        <is>
          <t xml:space="preserve"/>
        </is>
      </c>
      <c r="B55" t="inlineStr">
        <is>
          <t xml:space="preserve"/>
        </is>
      </c>
      <c r="C55" t="inlineStr">
        <is>
          <t xml:space="preserve">Косвенные: Страхование от НС</t>
        </is>
      </c>
      <c r="D55" t="inlineStr">
        <is>
          <t xml:space="preserve"/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/>
        </is>
      </c>
      <c r="H55" t="inlineStr">
        <is>
          <t xml:space="preserve"/>
        </is>
      </c>
      <c r="I55" s="2">
        <f>SUM(M55:X55)</f>
        <v>0.010901632546852084</v>
      </c>
      <c r="J55" t="inlineStr">
        <is>
          <t xml:space="preserve"/>
        </is>
      </c>
      <c r="K55" s="2">
        <f>I55</f>
        <v>0.010901632546852084</v>
      </c>
      <c r="L55" t="inlineStr">
        <is>
          <t xml:space="preserve"/>
        </is>
      </c>
      <c r="M55" s="2">
        <v>0.0004731715128718749</v>
      </c>
      <c r="N55" s="2">
        <v>0.0004148538701916666</v>
      </c>
      <c r="O55" s="2">
        <v>0.0005638674795520832</v>
      </c>
      <c r="P55" s="2">
        <v>0.0005108688911874999</v>
      </c>
      <c r="Q55" s="2">
        <v>0.0002519166635010418</v>
      </c>
      <c r="R55" s="2">
        <v>0.0003508285441989582</v>
      </c>
      <c r="S55" s="2">
        <v>0.00011597501898854171</v>
      </c>
      <c r="T55" s="2">
        <v>0.00038180736332187504</v>
      </c>
      <c r="U55" s="2">
        <v>0.00036021301449583353</v>
      </c>
      <c r="V55" s="2">
        <v>0.0010148323024875003</v>
      </c>
      <c r="W55" s="2">
        <v>0.0032730625157395823</v>
      </c>
      <c r="X55" s="2">
        <v>0.0031902353703156254</v>
      </c>
    </row>
    <row r="56">
      <c r="A56" t="inlineStr">
        <is>
          <t xml:space="preserve"/>
        </is>
      </c>
      <c r="B56" t="inlineStr">
        <is>
          <t xml:space="preserve"/>
        </is>
      </c>
      <c r="C56" t="inlineStr">
        <is>
          <t xml:space="preserve">Косвенные: IT-материалы</t>
        </is>
      </c>
      <c r="D56" t="inlineStr">
        <is>
          <t xml:space="preserve"/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/>
        </is>
      </c>
      <c r="H56" t="inlineStr">
        <is>
          <t xml:space="preserve"/>
        </is>
      </c>
      <c r="I56" s="2">
        <f>SUM(M56:X56)</f>
        <v>0</v>
      </c>
      <c r="J56" t="inlineStr">
        <is>
          <t xml:space="preserve"/>
        </is>
      </c>
      <c r="K56" s="2">
        <f>I56</f>
        <v>0</v>
      </c>
      <c r="L56" t="inlineStr">
        <is>
          <t xml:space="preserve"/>
        </is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</row>
    <row r="57">
      <c r="A57" t="inlineStr">
        <is>
          <t xml:space="preserve"/>
        </is>
      </c>
      <c r="B57" t="inlineStr">
        <is>
          <t xml:space="preserve"/>
        </is>
      </c>
      <c r="C57" t="inlineStr">
        <is>
          <t xml:space="preserve">Косвенные: Приобретение контейнеров</t>
        </is>
      </c>
      <c r="D57" t="inlineStr">
        <is>
          <t xml:space="preserve"/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/>
        </is>
      </c>
      <c r="H57" t="inlineStr">
        <is>
          <t xml:space="preserve"/>
        </is>
      </c>
      <c r="I57" s="2">
        <f>SUM(M57:X57)</f>
        <v>0</v>
      </c>
      <c r="J57" t="inlineStr">
        <is>
          <t xml:space="preserve"/>
        </is>
      </c>
      <c r="K57" s="2">
        <f>I57</f>
        <v>0</v>
      </c>
      <c r="L57" t="inlineStr">
        <is>
          <t xml:space="preserve"/>
        </is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</row>
    <row r="58">
      <c r="A58" t="inlineStr">
        <is>
          <t xml:space="preserve"/>
        </is>
      </c>
      <c r="B58" t="inlineStr">
        <is>
          <t xml:space="preserve"/>
        </is>
      </c>
      <c r="C58" t="inlineStr">
        <is>
          <t xml:space="preserve">Косвенные: Приобретение модульного офиса</t>
        </is>
      </c>
      <c r="D58" t="inlineStr">
        <is>
          <t xml:space="preserve"/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/>
        </is>
      </c>
      <c r="H58" t="inlineStr">
        <is>
          <t xml:space="preserve"/>
        </is>
      </c>
      <c r="I58" s="2">
        <f>SUM(M58:X58)</f>
        <v>0</v>
      </c>
      <c r="J58" t="inlineStr">
        <is>
          <t xml:space="preserve"/>
        </is>
      </c>
      <c r="K58" s="2">
        <f>I58</f>
        <v>0</v>
      </c>
      <c r="L58" t="inlineStr">
        <is>
          <t xml:space="preserve"/>
        </is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</row>
    <row r="59">
      <c r="A59" t="inlineStr">
        <is>
          <t xml:space="preserve"/>
        </is>
      </c>
      <c r="B59" t="inlineStr">
        <is>
          <t xml:space="preserve"/>
        </is>
      </c>
      <c r="C59" t="inlineStr">
        <is>
          <t xml:space="preserve">Косвенные: Транспортные услуги</t>
        </is>
      </c>
      <c r="D59" t="inlineStr">
        <is>
          <t xml:space="preserve"/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/>
        </is>
      </c>
      <c r="H59" t="inlineStr">
        <is>
          <t xml:space="preserve"/>
        </is>
      </c>
      <c r="I59" s="2">
        <f>SUM(M59:X59)</f>
        <v>0</v>
      </c>
      <c r="J59" t="inlineStr">
        <is>
          <t xml:space="preserve"/>
        </is>
      </c>
      <c r="K59" s="2">
        <f>I59</f>
        <v>0</v>
      </c>
      <c r="L59" t="inlineStr">
        <is>
          <t xml:space="preserve"/>
        </is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</row>
    <row r="60">
      <c r="A60" t="inlineStr">
        <is>
          <t xml:space="preserve"/>
        </is>
      </c>
      <c r="B60" t="inlineStr">
        <is>
          <t xml:space="preserve"/>
        </is>
      </c>
      <c r="C60" t="inlineStr">
        <is>
          <t xml:space="preserve">Косвенные: Прочие косвенные расходы</t>
        </is>
      </c>
      <c r="D60" t="inlineStr">
        <is>
          <t xml:space="preserve"/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/>
        </is>
      </c>
      <c r="H60" t="inlineStr">
        <is>
          <t xml:space="preserve"/>
        </is>
      </c>
      <c r="I60" s="2">
        <f>SUM(M60:X60)</f>
        <v>0.6923691767577799</v>
      </c>
      <c r="J60" t="inlineStr">
        <is>
          <t xml:space="preserve"/>
        </is>
      </c>
      <c r="K60" s="2">
        <f>I60</f>
        <v>0.6923691767577799</v>
      </c>
      <c r="L60" t="inlineStr">
        <is>
          <t xml:space="preserve"/>
        </is>
      </c>
      <c r="M60" s="2">
        <v>0.039719758017886846</v>
      </c>
      <c r="N60" s="2">
        <v>0.037311256589053286</v>
      </c>
      <c r="O60" s="2">
        <v>0.04346547467070707</v>
      </c>
      <c r="P60" s="2">
        <v>0.04127664861504143</v>
      </c>
      <c r="Q60" s="2">
        <v>0.03058199804752889</v>
      </c>
      <c r="R60" s="2">
        <v>0.03466702952415289</v>
      </c>
      <c r="S60" s="2">
        <v>0.024967648255587983</v>
      </c>
      <c r="T60" s="2">
        <v>0.03594644560976785</v>
      </c>
      <c r="U60" s="2">
        <v>0.03505460537736243</v>
      </c>
      <c r="V60" s="2">
        <v>0.06209018874491982</v>
      </c>
      <c r="W60" s="2">
        <v>0.15535442998169605</v>
      </c>
      <c r="X60" s="2">
        <v>0.15193369332407525</v>
      </c>
    </row>
    <row r="61"/>
    <row r="62">
      <c r="A62" s="1" t="inlineStr">
        <is>
          <t xml:space="preserve"/>
        </is>
      </c>
      <c r="B62" s="1" t="inlineStr">
        <is>
          <t xml:space="preserve"/>
        </is>
      </c>
      <c r="C62" s="1" t="inlineStr">
        <is>
          <t xml:space="preserve">Договор 4700134228 · Прогноз 2027 · копия 2026 · 2027 · USD</t>
        </is>
      </c>
    </row>
    <row r="63">
      <c r="A63" s="1" t="inlineStr">
        <is>
          <t xml:space="preserve"/>
        </is>
      </c>
      <c r="B63" s="1" t="inlineStr">
        <is>
          <t xml:space="preserve"/>
        </is>
      </c>
      <c r="C63" s="1" t="inlineStr">
        <is>
          <t xml:space="preserve">Статья</t>
        </is>
      </c>
      <c r="D63" s="1" t="inlineStr">
        <is>
          <t xml:space="preserve"/>
        </is>
      </c>
      <c r="E63" s="1" t="inlineStr">
        <is>
          <t xml:space="preserve"/>
        </is>
      </c>
      <c r="F63" s="1" t="inlineStr">
        <is>
          <t xml:space="preserve"/>
        </is>
      </c>
      <c r="G63" s="1" t="inlineStr">
        <is>
          <t xml:space="preserve"/>
        </is>
      </c>
      <c r="H63" s="1" t="inlineStr">
        <is>
          <t xml:space="preserve"/>
        </is>
      </c>
      <c r="I63" s="1" t="inlineStr">
        <is>
          <t xml:space="preserve">ИТОГО</t>
        </is>
      </c>
      <c r="J63" s="1" t="inlineStr">
        <is>
          <t xml:space="preserve">ФАКТ</t>
        </is>
      </c>
      <c r="K63" s="1" t="inlineStr">
        <is>
          <t xml:space="preserve">ПРОГНОЗ</t>
        </is>
      </c>
      <c r="L63" s="1" t="inlineStr">
        <is>
          <t xml:space="preserve"/>
        </is>
      </c>
      <c r="M63" s="1" t="inlineStr">
        <is>
          <t xml:space="preserve">Янв 2027</t>
        </is>
      </c>
      <c r="N63" s="1" t="inlineStr">
        <is>
          <t xml:space="preserve">Фев 2027</t>
        </is>
      </c>
      <c r="O63" s="1" t="inlineStr">
        <is>
          <t xml:space="preserve">Мар 2027</t>
        </is>
      </c>
      <c r="P63" s="1" t="inlineStr">
        <is>
          <t xml:space="preserve">Апр 2027</t>
        </is>
      </c>
      <c r="Q63" s="1" t="inlineStr">
        <is>
          <t xml:space="preserve">Май 2027</t>
        </is>
      </c>
      <c r="R63" s="1" t="inlineStr">
        <is>
          <t xml:space="preserve">Июн 2027</t>
        </is>
      </c>
      <c r="S63" s="1" t="inlineStr">
        <is>
          <t xml:space="preserve">Июл 2027</t>
        </is>
      </c>
      <c r="T63" s="1" t="inlineStr">
        <is>
          <t xml:space="preserve">Авг 2027</t>
        </is>
      </c>
      <c r="U63" s="1" t="inlineStr">
        <is>
          <t xml:space="preserve">Сен 2027</t>
        </is>
      </c>
      <c r="V63" s="1" t="inlineStr">
        <is>
          <t xml:space="preserve">Окт 2027</t>
        </is>
      </c>
      <c r="W63" s="1" t="inlineStr">
        <is>
          <t xml:space="preserve">Ноя 2027</t>
        </is>
      </c>
      <c r="X63" s="1" t="inlineStr">
        <is>
          <t xml:space="preserve">Дек 2027</t>
        </is>
      </c>
    </row>
    <row r="64">
      <c r="A64" t="inlineStr">
        <is>
          <t xml:space="preserve"/>
        </is>
      </c>
      <c r="B64" t="inlineStr">
        <is>
          <t xml:space="preserve"/>
        </is>
      </c>
      <c r="C64" t="inlineStr">
        <is>
          <t xml:space="preserve">Физический объём, ед.</t>
        </is>
      </c>
      <c r="D64" t="inlineStr">
        <is>
          <t xml:space="preserve"/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/>
        </is>
      </c>
      <c r="H64" t="inlineStr">
        <is>
          <t xml:space="preserve"/>
        </is>
      </c>
      <c r="I64" s="2">
        <f>SUM(M64:X64)</f>
        <v>1452384.465</v>
      </c>
      <c r="J64" t="inlineStr">
        <is>
          <t xml:space="preserve"/>
        </is>
      </c>
      <c r="K64" s="2">
        <f>I64</f>
        <v>1452384.465</v>
      </c>
      <c r="L64" t="inlineStr">
        <is>
          <t xml:space="preserve"/>
        </is>
      </c>
      <c r="M64" s="2">
        <v>153647.26499999998</v>
      </c>
      <c r="N64" s="2">
        <v>298682.02666666656</v>
      </c>
      <c r="O64" s="2">
        <v>252029.73333333337</v>
      </c>
      <c r="P64" s="2">
        <v>227176.685</v>
      </c>
      <c r="Q64" s="2">
        <v>218159.655</v>
      </c>
      <c r="R64" s="2">
        <v>116751.49999999999</v>
      </c>
      <c r="S64" s="2">
        <v>56389.76</v>
      </c>
      <c r="T64" s="2">
        <v>67210.24</v>
      </c>
      <c r="U64" s="2">
        <v>52088.70000000001</v>
      </c>
      <c r="V64" s="2">
        <v>9676.559999999998</v>
      </c>
      <c r="W64" s="2">
        <v>572.34</v>
      </c>
      <c r="X64" s="2">
        <v>0</v>
      </c>
    </row>
    <row r="65">
      <c r="A65" t="inlineStr">
        <is>
          <t xml:space="preserve"/>
        </is>
      </c>
      <c r="B65" t="inlineStr">
        <is>
          <t xml:space="preserve"/>
        </is>
      </c>
      <c r="C65" t="inlineStr">
        <is>
          <t xml:space="preserve">Основной персонал, FTE</t>
        </is>
      </c>
      <c r="D65" t="inlineStr">
        <is>
          <t xml:space="preserve"/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/>
        </is>
      </c>
      <c r="H65" t="inlineStr">
        <is>
          <t xml:space="preserve"/>
        </is>
      </c>
      <c r="I65" s="2">
        <f>SUM(M65:X65)</f>
        <v>4923.328061292456</v>
      </c>
      <c r="J65" t="inlineStr">
        <is>
          <t xml:space="preserve"/>
        </is>
      </c>
      <c r="K65" s="2">
        <f>I65</f>
        <v>4923.328061292456</v>
      </c>
      <c r="L65" t="inlineStr">
        <is>
          <t xml:space="preserve"/>
        </is>
      </c>
      <c r="M65" s="2">
        <v>505.1101670339998</v>
      </c>
      <c r="N65" s="2">
        <v>1087.1113455340007</v>
      </c>
      <c r="O65" s="2">
        <v>828.5391913845004</v>
      </c>
      <c r="P65" s="2">
        <v>771.7301600963</v>
      </c>
      <c r="Q65" s="2">
        <v>717.1924588252998</v>
      </c>
      <c r="R65" s="2">
        <v>396.61047869630005</v>
      </c>
      <c r="S65" s="2">
        <v>185.37942144699994</v>
      </c>
      <c r="T65" s="2">
        <v>220.9513820684999</v>
      </c>
      <c r="U65" s="2">
        <v>176.94782715139993</v>
      </c>
      <c r="V65" s="2">
        <v>31.81136246009999</v>
      </c>
      <c r="W65" s="2">
        <v>1.9442665950566653</v>
      </c>
      <c r="X65" s="2">
        <v>0</v>
      </c>
    </row>
    <row r="66">
      <c r="A66" t="inlineStr">
        <is>
          <t xml:space="preserve"/>
        </is>
      </c>
      <c r="B66" t="inlineStr">
        <is>
          <t xml:space="preserve"/>
        </is>
      </c>
      <c r="C66" t="inlineStr">
        <is>
          <t xml:space="preserve">Косвенный персонал, FTE</t>
        </is>
      </c>
      <c r="D66" t="inlineStr">
        <is>
          <t xml:space="preserve"/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/>
        </is>
      </c>
      <c r="H66" t="inlineStr">
        <is>
          <t xml:space="preserve"/>
        </is>
      </c>
      <c r="I66" s="2">
        <f>SUM(M66:X66)</f>
        <v>2737.3380075459095</v>
      </c>
      <c r="J66" t="inlineStr">
        <is>
          <t xml:space="preserve"/>
        </is>
      </c>
      <c r="K66" s="2">
        <f>I66</f>
        <v>2737.3380075459095</v>
      </c>
      <c r="L66" t="inlineStr">
        <is>
          <t xml:space="preserve"/>
        </is>
      </c>
      <c r="M66" s="2">
        <v>280.8379293450999</v>
      </c>
      <c r="N66" s="2">
        <v>604.4267551374998</v>
      </c>
      <c r="O66" s="2">
        <v>460.66233878449975</v>
      </c>
      <c r="P66" s="2">
        <v>429.0768911805002</v>
      </c>
      <c r="Q66" s="2">
        <v>398.7542881211998</v>
      </c>
      <c r="R66" s="2">
        <v>220.51281653600012</v>
      </c>
      <c r="S66" s="2">
        <v>103.06973856429991</v>
      </c>
      <c r="T66" s="2">
        <v>122.84751461330005</v>
      </c>
      <c r="U66" s="2">
        <v>98.38182761420008</v>
      </c>
      <c r="V66" s="2">
        <v>17.686908215299997</v>
      </c>
      <c r="W66" s="2">
        <v>1.0809994340099995</v>
      </c>
      <c r="X66" s="2">
        <v>0</v>
      </c>
    </row>
    <row r="67">
      <c r="A67" t="inlineStr">
        <is>
          <t xml:space="preserve"/>
        </is>
      </c>
      <c r="B67" t="inlineStr">
        <is>
          <t xml:space="preserve"/>
        </is>
      </c>
      <c r="C67" t="inlineStr">
        <is>
          <t xml:space="preserve">Техника, маш.-ч</t>
        </is>
      </c>
      <c r="D67" t="inlineStr">
        <is>
          <t xml:space="preserve"/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/>
        </is>
      </c>
      <c r="H67" t="inlineStr">
        <is>
          <t xml:space="preserve"/>
        </is>
      </c>
      <c r="I67" s="2">
        <f>SUM(M67:X67)</f>
        <v>584.1503312685</v>
      </c>
      <c r="J67" t="inlineStr">
        <is>
          <t xml:space="preserve"/>
        </is>
      </c>
      <c r="K67" s="2">
        <f>I67</f>
        <v>584.1503312685</v>
      </c>
      <c r="L67" t="inlineStr">
        <is>
          <t xml:space="preserve"/>
        </is>
      </c>
      <c r="M67" s="2">
        <v>59.93106039789997</v>
      </c>
      <c r="N67" s="2">
        <v>128.9851995873</v>
      </c>
      <c r="O67" s="2">
        <v>98.30574706600005</v>
      </c>
      <c r="P67" s="2">
        <v>91.56538484900007</v>
      </c>
      <c r="Q67" s="2">
        <v>85.09451476530008</v>
      </c>
      <c r="R67" s="2">
        <v>47.057628423400025</v>
      </c>
      <c r="S67" s="2">
        <v>21.995172594699998</v>
      </c>
      <c r="T67" s="2">
        <v>26.21576734739998</v>
      </c>
      <c r="U67" s="2">
        <v>20.99476828699999</v>
      </c>
      <c r="V67" s="2">
        <v>3.7744017233000013</v>
      </c>
      <c r="W67" s="2">
        <v>0.2306862271999999</v>
      </c>
      <c r="X67" s="2">
        <v>0</v>
      </c>
    </row>
    <row r="68">
      <c r="A68" s="3" t="inlineStr">
        <is>
          <t xml:space="preserve"/>
        </is>
      </c>
      <c r="B68" s="3" t="inlineStr">
        <is>
          <t xml:space="preserve"/>
        </is>
      </c>
      <c r="C68" s="3" t="inlineStr">
        <is>
          <t xml:space="preserve">Выручка</t>
        </is>
      </c>
      <c r="D68" s="3" t="inlineStr">
        <is>
          <t xml:space="preserve"/>
        </is>
      </c>
      <c r="E68" s="3" t="inlineStr">
        <is>
          <t xml:space="preserve"/>
        </is>
      </c>
      <c r="F68" s="3" t="inlineStr">
        <is>
          <t xml:space="preserve"/>
        </is>
      </c>
      <c r="G68" s="3" t="inlineStr">
        <is>
          <t xml:space="preserve"/>
        </is>
      </c>
      <c r="H68" s="3" t="inlineStr">
        <is>
          <t xml:space="preserve"/>
        </is>
      </c>
      <c r="I68" s="3">
        <f>SUM(M68:X68)</f>
        <v>211.96862305149367</v>
      </c>
      <c r="J68" s="3" t="inlineStr">
        <is>
          <t xml:space="preserve"/>
        </is>
      </c>
      <c r="K68" s="3">
        <f>I68</f>
        <v>211.96862305149367</v>
      </c>
      <c r="L68" s="3" t="inlineStr">
        <is>
          <t xml:space="preserve"/>
        </is>
      </c>
      <c r="M68" s="3">
        <v>20.242225527375197</v>
      </c>
      <c r="N68" s="3">
        <v>29.473234546490303</v>
      </c>
      <c r="O68" s="3">
        <v>33.44333745232979</v>
      </c>
      <c r="P68" s="3">
        <v>31.351778106655164</v>
      </c>
      <c r="Q68" s="3">
        <v>30.02052542517193</v>
      </c>
      <c r="R68" s="3">
        <v>23.514089089892686</v>
      </c>
      <c r="S68" s="3">
        <v>14.116856812717339</v>
      </c>
      <c r="T68" s="3">
        <v>11.497826412429765</v>
      </c>
      <c r="U68" s="3">
        <v>10.27769677452835</v>
      </c>
      <c r="V68" s="3">
        <v>5.502333643633766</v>
      </c>
      <c r="W68" s="3">
        <v>2.0645208761449245</v>
      </c>
      <c r="X68" s="3">
        <v>0.46419838412445186</v>
      </c>
    </row>
    <row r="69">
      <c r="A69" s="3" t="inlineStr">
        <is>
          <t xml:space="preserve"/>
        </is>
      </c>
      <c r="B69" s="3" t="inlineStr">
        <is>
          <t xml:space="preserve"/>
        </is>
      </c>
      <c r="C69" s="3" t="inlineStr">
        <is>
          <t xml:space="preserve">Прямые расходы</t>
        </is>
      </c>
      <c r="D69" s="3" t="inlineStr">
        <is>
          <t xml:space="preserve"/>
        </is>
      </c>
      <c r="E69" s="3" t="inlineStr">
        <is>
          <t xml:space="preserve"/>
        </is>
      </c>
      <c r="F69" s="3" t="inlineStr">
        <is>
          <t xml:space="preserve"/>
        </is>
      </c>
      <c r="G69" s="3" t="inlineStr">
        <is>
          <t xml:space="preserve"/>
        </is>
      </c>
      <c r="H69" s="3" t="inlineStr">
        <is>
          <t xml:space="preserve"/>
        </is>
      </c>
      <c r="I69" s="3">
        <f>SUM(M69:X69)</f>
        <v>81.4742142565104</v>
      </c>
      <c r="J69" s="3" t="inlineStr">
        <is>
          <t xml:space="preserve"/>
        </is>
      </c>
      <c r="K69" s="3">
        <f>I69</f>
        <v>81.4742142565104</v>
      </c>
      <c r="L69" s="3" t="inlineStr">
        <is>
          <t xml:space="preserve"/>
        </is>
      </c>
      <c r="M69" s="3">
        <v>7.915969982004628</v>
      </c>
      <c r="N69" s="3">
        <v>14.806012475987528</v>
      </c>
      <c r="O69" s="3">
        <v>12.232246937116365</v>
      </c>
      <c r="P69" s="3">
        <v>10.748276670067918</v>
      </c>
      <c r="Q69" s="3">
        <v>9.74185426549847</v>
      </c>
      <c r="R69" s="3">
        <v>6.0989546812269575</v>
      </c>
      <c r="S69" s="3">
        <v>4.338769492487861</v>
      </c>
      <c r="T69" s="3">
        <v>4.789769622004327</v>
      </c>
      <c r="U69" s="3">
        <v>4.604774606017496</v>
      </c>
      <c r="V69" s="3">
        <v>2.7378854223048177</v>
      </c>
      <c r="W69" s="3">
        <v>1.869609188860825</v>
      </c>
      <c r="X69" s="3">
        <v>1.5900909129331915</v>
      </c>
    </row>
    <row r="70">
      <c r="A70" s="3" t="inlineStr">
        <is>
          <t xml:space="preserve"/>
        </is>
      </c>
      <c r="B70" s="3" t="inlineStr">
        <is>
          <t xml:space="preserve"/>
        </is>
      </c>
      <c r="C70" s="3" t="inlineStr">
        <is>
          <t xml:space="preserve">Косвенные расходы</t>
        </is>
      </c>
      <c r="D70" s="3" t="inlineStr">
        <is>
          <t xml:space="preserve"/>
        </is>
      </c>
      <c r="E70" s="3" t="inlineStr">
        <is>
          <t xml:space="preserve"/>
        </is>
      </c>
      <c r="F70" s="3" t="inlineStr">
        <is>
          <t xml:space="preserve"/>
        </is>
      </c>
      <c r="G70" s="3" t="inlineStr">
        <is>
          <t xml:space="preserve"/>
        </is>
      </c>
      <c r="H70" s="3" t="inlineStr">
        <is>
          <t xml:space="preserve"/>
        </is>
      </c>
      <c r="I70" s="3">
        <f>SUM(M70:X70)</f>
        <v>54.058573784158185</v>
      </c>
      <c r="J70" s="3" t="inlineStr">
        <is>
          <t xml:space="preserve"/>
        </is>
      </c>
      <c r="K70" s="3">
        <f>I70</f>
        <v>54.058573784158185</v>
      </c>
      <c r="L70" s="3" t="inlineStr">
        <is>
          <t xml:space="preserve"/>
        </is>
      </c>
      <c r="M70" s="3">
        <v>5.248634513067344</v>
      </c>
      <c r="N70" s="3">
        <v>9.508015540684507</v>
      </c>
      <c r="O70" s="3">
        <v>7.693143678510647</v>
      </c>
      <c r="P70" s="3">
        <v>7.232920686536261</v>
      </c>
      <c r="Q70" s="3">
        <v>6.842141703327504</v>
      </c>
      <c r="R70" s="3">
        <v>4.400423599620745</v>
      </c>
      <c r="S70" s="3">
        <v>2.830797949201233</v>
      </c>
      <c r="T70" s="3">
        <v>3.0873488458847413</v>
      </c>
      <c r="U70" s="3">
        <v>2.746088554583194</v>
      </c>
      <c r="V70" s="3">
        <v>1.6593051385946074</v>
      </c>
      <c r="W70" s="3">
        <v>1.443811699026161</v>
      </c>
      <c r="X70" s="3">
        <v>1.3659418751212442</v>
      </c>
    </row>
    <row r="71">
      <c r="A71" s="3" t="inlineStr">
        <is>
          <t xml:space="preserve"/>
        </is>
      </c>
      <c r="B71" s="3" t="inlineStr">
        <is>
          <t xml:space="preserve"/>
        </is>
      </c>
      <c r="C71" s="3" t="inlineStr">
        <is>
          <t xml:space="preserve">Расходы</t>
        </is>
      </c>
      <c r="D71" s="3" t="inlineStr">
        <is>
          <t xml:space="preserve"/>
        </is>
      </c>
      <c r="E71" s="3" t="inlineStr">
        <is>
          <t xml:space="preserve"/>
        </is>
      </c>
      <c r="F71" s="3" t="inlineStr">
        <is>
          <t xml:space="preserve"/>
        </is>
      </c>
      <c r="G71" s="3" t="inlineStr">
        <is>
          <t xml:space="preserve"/>
        </is>
      </c>
      <c r="H71" s="3" t="inlineStr">
        <is>
          <t xml:space="preserve"/>
        </is>
      </c>
      <c r="I71" s="3">
        <f>SUM(M71:X71)</f>
        <v>135.53278804066855</v>
      </c>
      <c r="J71" s="3" t="inlineStr">
        <is>
          <t xml:space="preserve"/>
        </is>
      </c>
      <c r="K71" s="3">
        <f>I71</f>
        <v>135.53278804066855</v>
      </c>
      <c r="L71" s="3" t="inlineStr">
        <is>
          <t xml:space="preserve"/>
        </is>
      </c>
      <c r="M71" s="3">
        <f>M69+M70</f>
        <v>13.164604495071973</v>
      </c>
      <c r="N71" s="3">
        <f>N69+N70</f>
        <v>24.314028016672037</v>
      </c>
      <c r="O71" s="3">
        <f>O69+O70</f>
        <v>19.925390615627006</v>
      </c>
      <c r="P71" s="3">
        <f>P69+P70</f>
        <v>17.981197356604174</v>
      </c>
      <c r="Q71" s="3">
        <f>Q69+Q70</f>
        <v>16.583995968825974</v>
      </c>
      <c r="R71" s="3">
        <f>R69+R70</f>
        <v>10.499378280847699</v>
      </c>
      <c r="S71" s="3">
        <f>S69+S70</f>
        <v>7.169567441689093</v>
      </c>
      <c r="T71" s="3">
        <f>T69+T70</f>
        <v>7.87711846788907</v>
      </c>
      <c r="U71" s="3">
        <f>U69+U70</f>
        <v>7.350863160600688</v>
      </c>
      <c r="V71" s="3">
        <f>V69+V70</f>
        <v>4.397190560899426</v>
      </c>
      <c r="W71" s="3">
        <f>W69+W70</f>
        <v>3.3134208878869855</v>
      </c>
      <c r="X71" s="3">
        <f>X69+X70</f>
        <v>2.956032788054436</v>
      </c>
    </row>
    <row r="72">
      <c r="A72" s="3" t="inlineStr">
        <is>
          <t xml:space="preserve"/>
        </is>
      </c>
      <c r="B72" s="3" t="inlineStr">
        <is>
          <t xml:space="preserve"/>
        </is>
      </c>
      <c r="C72" s="3" t="inlineStr">
        <is>
          <t xml:space="preserve">Финансовый результат</t>
        </is>
      </c>
      <c r="D72" s="3" t="inlineStr">
        <is>
          <t xml:space="preserve"/>
        </is>
      </c>
      <c r="E72" s="3" t="inlineStr">
        <is>
          <t xml:space="preserve"/>
        </is>
      </c>
      <c r="F72" s="3" t="inlineStr">
        <is>
          <t xml:space="preserve"/>
        </is>
      </c>
      <c r="G72" s="3" t="inlineStr">
        <is>
          <t xml:space="preserve"/>
        </is>
      </c>
      <c r="H72" s="3" t="inlineStr">
        <is>
          <t xml:space="preserve"/>
        </is>
      </c>
      <c r="I72" s="3">
        <f>SUM(M72:X72)</f>
        <v>76.43583501082513</v>
      </c>
      <c r="J72" s="3" t="inlineStr">
        <is>
          <t xml:space="preserve"/>
        </is>
      </c>
      <c r="K72" s="3">
        <f>I72</f>
        <v>76.43583501082513</v>
      </c>
      <c r="L72" s="3" t="inlineStr">
        <is>
          <t xml:space="preserve"/>
        </is>
      </c>
      <c r="M72" s="3">
        <f>M68-M71</f>
        <v>7.077621032303226</v>
      </c>
      <c r="N72" s="3">
        <f>N68-N71</f>
        <v>5.159206529818267</v>
      </c>
      <c r="O72" s="3">
        <f>O68-O71</f>
        <v>13.517946836702786</v>
      </c>
      <c r="P72" s="3">
        <f>P68-P71</f>
        <v>13.370580750050992</v>
      </c>
      <c r="Q72" s="3">
        <f>Q68-Q71</f>
        <v>13.436529456345957</v>
      </c>
      <c r="R72" s="3">
        <f>R68-R71</f>
        <v>13.014710809044987</v>
      </c>
      <c r="S72" s="3">
        <f>S68-S71</f>
        <v>6.947289371028246</v>
      </c>
      <c r="T72" s="3">
        <f>T68-T71</f>
        <v>3.6207079445406953</v>
      </c>
      <c r="U72" s="3">
        <f>U68-U71</f>
        <v>2.9268336139276614</v>
      </c>
      <c r="V72" s="3">
        <f>V68-V71</f>
        <v>1.1051430827343407</v>
      </c>
      <c r="W72" s="5">
        <f>W68-W71</f>
        <v>-1.248900011742061</v>
      </c>
      <c r="X72" s="5">
        <f>X68-X71</f>
        <v>-2.491834403929984</v>
      </c>
    </row>
    <row r="73">
      <c r="A73" t="inlineStr">
        <is>
          <t xml:space="preserve"/>
        </is>
      </c>
      <c r="B73" t="inlineStr">
        <is>
          <t xml:space="preserve"/>
        </is>
      </c>
      <c r="C73" t="inlineStr">
        <is>
          <t xml:space="preserve">Подписано КС по первичке</t>
        </is>
      </c>
      <c r="D73" t="inlineStr">
        <is>
          <t xml:space="preserve"/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/>
        </is>
      </c>
      <c r="H73" t="inlineStr">
        <is>
          <t xml:space="preserve"/>
        </is>
      </c>
      <c r="I73" s="2">
        <f>SUM(M73:X73)</f>
        <v>0</v>
      </c>
      <c r="J73" t="inlineStr">
        <is>
          <t xml:space="preserve"/>
        </is>
      </c>
      <c r="K73" s="2">
        <f>I73</f>
        <v>0</v>
      </c>
      <c r="L73" t="inlineStr">
        <is>
          <t xml:space="preserve"/>
        </is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</row>
    <row r="74">
      <c r="A74" s="3" t="inlineStr">
        <is>
          <t xml:space="preserve"/>
        </is>
      </c>
      <c r="B74" s="3" t="inlineStr">
        <is>
          <t xml:space="preserve"/>
        </is>
      </c>
      <c r="C74" s="3" t="inlineStr">
        <is>
          <t xml:space="preserve">Поступления</t>
        </is>
      </c>
      <c r="D74" s="3" t="inlineStr">
        <is>
          <t xml:space="preserve"/>
        </is>
      </c>
      <c r="E74" s="3" t="inlineStr">
        <is>
          <t xml:space="preserve"/>
        </is>
      </c>
      <c r="F74" s="3" t="inlineStr">
        <is>
          <t xml:space="preserve"/>
        </is>
      </c>
      <c r="G74" s="3" t="inlineStr">
        <is>
          <t xml:space="preserve"/>
        </is>
      </c>
      <c r="H74" s="3" t="inlineStr">
        <is>
          <t xml:space="preserve"/>
        </is>
      </c>
      <c r="I74" s="3">
        <f>SUM(M74:X74)</f>
        <v>215.4857339086686</v>
      </c>
      <c r="J74" s="3" t="inlineStr">
        <is>
          <t xml:space="preserve"/>
        </is>
      </c>
      <c r="K74" s="3">
        <f>I74</f>
        <v>215.4857339086686</v>
      </c>
      <c r="L74" s="3" t="inlineStr">
        <is>
          <t xml:space="preserve"/>
        </is>
      </c>
      <c r="M74" s="3">
        <f>M75+M76+M77</f>
        <v>13.424315396044607</v>
      </c>
      <c r="N74" s="3">
        <f>N75+N76+N77</f>
        <v>18.635447387762824</v>
      </c>
      <c r="O74" s="3">
        <f>O75+O76+O77</f>
        <v>27.122626962349855</v>
      </c>
      <c r="P74" s="3">
        <f>P75+P76+P77</f>
        <v>31.394010803658553</v>
      </c>
      <c r="Q74" s="3">
        <f>Q75+Q76+Q77</f>
        <v>29.9828873391615</v>
      </c>
      <c r="R74" s="3">
        <f>R75+R76+R77</f>
        <v>28.64596815865424</v>
      </c>
      <c r="S74" s="3">
        <f>S75+S76+S77</f>
        <v>22.956496087249576</v>
      </c>
      <c r="T74" s="3">
        <f>T75+T76+T77</f>
        <v>14.303751038413132</v>
      </c>
      <c r="U74" s="3">
        <f>U75+U76+U77</f>
        <v>11.171742979835598</v>
      </c>
      <c r="V74" s="3">
        <f>V75+V76+V77</f>
        <v>9.879724251402568</v>
      </c>
      <c r="W74" s="3">
        <f>W75+W76+W77</f>
        <v>5.680876458887063</v>
      </c>
      <c r="X74" s="3">
        <f>X75+X76+X77</f>
        <v>2.2878870452491187</v>
      </c>
    </row>
    <row r="75">
      <c r="A75" t="inlineStr">
        <is>
          <t xml:space="preserve"/>
        </is>
      </c>
      <c r="B75" t="inlineStr">
        <is>
          <t xml:space="preserve"/>
        </is>
      </c>
      <c r="C75" t="inlineStr">
        <is>
          <t xml:space="preserve">Оплата за работы</t>
        </is>
      </c>
      <c r="D75" t="inlineStr">
        <is>
          <t xml:space="preserve"/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/>
        </is>
      </c>
      <c r="H75" t="inlineStr">
        <is>
          <t xml:space="preserve"/>
        </is>
      </c>
      <c r="I75" s="2">
        <f>SUM(M75:X75)</f>
        <v>0</v>
      </c>
      <c r="J75" t="inlineStr">
        <is>
          <t xml:space="preserve"/>
        </is>
      </c>
      <c r="K75" s="2">
        <f>I75</f>
        <v>0</v>
      </c>
      <c r="L75" t="inlineStr">
        <is>
          <t xml:space="preserve"/>
        </is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</row>
    <row r="76">
      <c r="A76" t="inlineStr">
        <is>
          <t xml:space="preserve"/>
        </is>
      </c>
      <c r="B76" t="inlineStr">
        <is>
          <t xml:space="preserve"/>
        </is>
      </c>
      <c r="C76" t="inlineStr">
        <is>
          <t xml:space="preserve">Авансы</t>
        </is>
      </c>
      <c r="D76" t="inlineStr">
        <is>
          <t xml:space="preserve"/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/>
        </is>
      </c>
      <c r="H76" t="inlineStr">
        <is>
          <t xml:space="preserve"/>
        </is>
      </c>
      <c r="I76" s="2">
        <f>SUM(M76:X76)</f>
        <v>0</v>
      </c>
      <c r="J76" t="inlineStr">
        <is>
          <t xml:space="preserve"/>
        </is>
      </c>
      <c r="K76" s="2">
        <f>I76</f>
        <v>0</v>
      </c>
      <c r="L76" t="inlineStr">
        <is>
          <t xml:space="preserve"/>
        </is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</row>
    <row r="77">
      <c r="A77" t="inlineStr">
        <is>
          <t xml:space="preserve"/>
        </is>
      </c>
      <c r="B77" t="inlineStr">
        <is>
          <t xml:space="preserve"/>
        </is>
      </c>
      <c r="C77" t="inlineStr">
        <is>
          <t xml:space="preserve">Факторинг</t>
        </is>
      </c>
      <c r="D77" t="inlineStr">
        <is>
          <t xml:space="preserve"/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/>
        </is>
      </c>
      <c r="H77" t="inlineStr">
        <is>
          <t xml:space="preserve"/>
        </is>
      </c>
      <c r="I77" s="2">
        <f>SUM(M77:X77)</f>
        <v>0</v>
      </c>
      <c r="J77" t="inlineStr">
        <is>
          <t xml:space="preserve"/>
        </is>
      </c>
      <c r="K77" s="2">
        <f>I77</f>
        <v>0</v>
      </c>
      <c r="L77" t="inlineStr">
        <is>
          <t xml:space="preserve"/>
        </is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</row>
    <row r="78">
      <c r="A78" t="inlineStr">
        <is>
          <t xml:space="preserve"/>
        </is>
      </c>
      <c r="B78" t="inlineStr">
        <is>
          <t xml:space="preserve"/>
        </is>
      </c>
      <c r="C78" t="inlineStr">
        <is>
          <t xml:space="preserve">Выплаты по статьям расходов</t>
        </is>
      </c>
      <c r="D78" t="inlineStr">
        <is>
          <t xml:space="preserve"/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/>
        </is>
      </c>
      <c r="H78" t="inlineStr">
        <is>
          <t xml:space="preserve"/>
        </is>
      </c>
      <c r="I78" s="2">
        <f>SUM(M78:X78)</f>
        <v>103.51990262062608</v>
      </c>
      <c r="J78" t="inlineStr">
        <is>
          <t xml:space="preserve"/>
        </is>
      </c>
      <c r="K78" s="2">
        <f>I78</f>
        <v>103.51990262062608</v>
      </c>
      <c r="L78" t="inlineStr">
        <is>
          <t xml:space="preserve"/>
        </is>
      </c>
      <c r="M78" s="2">
        <v>10.496864043401766</v>
      </c>
      <c r="N78" s="2">
        <v>21.64628756500183</v>
      </c>
      <c r="O78" s="2">
        <v>17.25765016395681</v>
      </c>
      <c r="P78" s="2">
        <v>15.313456904933973</v>
      </c>
      <c r="Q78" s="2">
        <v>13.916255517155767</v>
      </c>
      <c r="R78" s="2">
        <v>7.831637829177495</v>
      </c>
      <c r="S78" s="2">
        <v>4.501826990018887</v>
      </c>
      <c r="T78" s="2">
        <v>5.209378016218862</v>
      </c>
      <c r="U78" s="2">
        <v>4.683122708930481</v>
      </c>
      <c r="V78" s="2">
        <v>1.7294501092292178</v>
      </c>
      <c r="W78" s="2">
        <v>0.6456804362167778</v>
      </c>
      <c r="X78" s="2">
        <v>0.2882923363842282</v>
      </c>
    </row>
    <row r="79">
      <c r="A79" t="inlineStr">
        <is>
          <t xml:space="preserve"/>
        </is>
      </c>
      <c r="B79" t="inlineStr">
        <is>
          <t xml:space="preserve"/>
        </is>
      </c>
      <c r="C79" t="inlineStr">
        <is>
          <t xml:space="preserve">НДС к выплате</t>
        </is>
      </c>
      <c r="D79" t="inlineStr">
        <is>
          <t xml:space="preserve"/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/>
        </is>
      </c>
      <c r="H79" t="inlineStr">
        <is>
          <t xml:space="preserve"/>
        </is>
      </c>
      <c r="I79" s="2">
        <f>SUM(M79:X79)</f>
        <v>0</v>
      </c>
      <c r="J79" t="inlineStr">
        <is>
          <t xml:space="preserve"/>
        </is>
      </c>
      <c r="K79" s="2">
        <f>I79</f>
        <v>0</v>
      </c>
      <c r="L79" t="inlineStr">
        <is>
          <t xml:space="preserve"/>
        </is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</row>
    <row r="80">
      <c r="A80" s="3" t="inlineStr">
        <is>
          <t xml:space="preserve"/>
        </is>
      </c>
      <c r="B80" s="3" t="inlineStr">
        <is>
          <t xml:space="preserve"/>
        </is>
      </c>
      <c r="C80" s="3" t="inlineStr">
        <is>
          <t xml:space="preserve">CF за период</t>
        </is>
      </c>
      <c r="D80" s="3" t="inlineStr">
        <is>
          <t xml:space="preserve"/>
        </is>
      </c>
      <c r="E80" s="3" t="inlineStr">
        <is>
          <t xml:space="preserve"/>
        </is>
      </c>
      <c r="F80" s="3" t="inlineStr">
        <is>
          <t xml:space="preserve"/>
        </is>
      </c>
      <c r="G80" s="3" t="inlineStr">
        <is>
          <t xml:space="preserve"/>
        </is>
      </c>
      <c r="H80" s="3" t="inlineStr">
        <is>
          <t xml:space="preserve"/>
        </is>
      </c>
      <c r="I80" s="3">
        <f>SUM(M80:X80)</f>
        <v>111.96583128804255</v>
      </c>
      <c r="J80" s="3" t="inlineStr">
        <is>
          <t xml:space="preserve"/>
        </is>
      </c>
      <c r="K80" s="3">
        <f>I80</f>
        <v>111.96583128804255</v>
      </c>
      <c r="L80" s="3" t="inlineStr">
        <is>
          <t xml:space="preserve"/>
        </is>
      </c>
      <c r="M80" s="3">
        <f>M74-M78-M79</f>
        <v>2.92745135264284</v>
      </c>
      <c r="N80" s="5">
        <f>N74-N78-N79</f>
        <v>-3.0108401772390083</v>
      </c>
      <c r="O80" s="3">
        <f>O74-O78-O79</f>
        <v>9.864976798393045</v>
      </c>
      <c r="P80" s="3">
        <f>P74-P78-P79</f>
        <v>16.080553898724578</v>
      </c>
      <c r="Q80" s="3">
        <f>Q74-Q78-Q79</f>
        <v>16.066631822005736</v>
      </c>
      <c r="R80" s="3">
        <f>R74-R78-R79</f>
        <v>20.814330329476746</v>
      </c>
      <c r="S80" s="3">
        <f>S74-S78-S79</f>
        <v>18.454669097230692</v>
      </c>
      <c r="T80" s="3">
        <f>T74-T78-T79</f>
        <v>9.09437302219427</v>
      </c>
      <c r="U80" s="3">
        <f>U74-U78-U79</f>
        <v>6.488620270905116</v>
      </c>
      <c r="V80" s="3">
        <f>V74-V78-V79</f>
        <v>8.15027414217335</v>
      </c>
      <c r="W80" s="3">
        <f>W74-W78-W79</f>
        <v>5.035196022670285</v>
      </c>
      <c r="X80" s="3">
        <f>X74-X78-X79</f>
        <v>1.9995947088648902</v>
      </c>
    </row>
    <row r="81">
      <c r="A81" s="3" t="inlineStr">
        <is>
          <t xml:space="preserve"/>
        </is>
      </c>
      <c r="B81" s="3" t="inlineStr">
        <is>
          <t xml:space="preserve"/>
        </is>
      </c>
      <c r="C81" s="3" t="inlineStr">
        <is>
          <t xml:space="preserve">CF накопительно</t>
        </is>
      </c>
      <c r="D81" s="3" t="inlineStr">
        <is>
          <t xml:space="preserve"/>
        </is>
      </c>
      <c r="E81" s="3" t="inlineStr">
        <is>
          <t xml:space="preserve"/>
        </is>
      </c>
      <c r="F81" s="3" t="inlineStr">
        <is>
          <t xml:space="preserve"/>
        </is>
      </c>
      <c r="G81" s="3" t="inlineStr">
        <is>
          <t xml:space="preserve"/>
        </is>
      </c>
      <c r="H81" s="3" t="inlineStr">
        <is>
          <t xml:space="preserve"/>
        </is>
      </c>
      <c r="I81" s="3">
        <f>X81</f>
        <v>170.54900065511725</v>
      </c>
      <c r="J81" s="3" t="inlineStr">
        <is>
          <t xml:space="preserve"/>
        </is>
      </c>
      <c r="K81" s="3">
        <f>I81</f>
        <v>170.54900065511725</v>
      </c>
      <c r="L81" s="3" t="inlineStr">
        <is>
          <t xml:space="preserve"/>
        </is>
      </c>
      <c r="M81" s="3">
        <f>M80+58.583169367074696</f>
        <v>61.51062071971754</v>
      </c>
      <c r="N81" s="3">
        <f>M81+N80</f>
        <v>58.49978054247853</v>
      </c>
      <c r="O81" s="3">
        <f>N81+O80</f>
        <v>68.36475734087158</v>
      </c>
      <c r="P81" s="3">
        <f>O81+P80</f>
        <v>84.44531123959617</v>
      </c>
      <c r="Q81" s="3">
        <f>P81+Q80</f>
        <v>100.5119430616019</v>
      </c>
      <c r="R81" s="3">
        <f>Q81+R80</f>
        <v>121.32627339107863</v>
      </c>
      <c r="S81" s="3">
        <f>R81+S80</f>
        <v>139.78094248830934</v>
      </c>
      <c r="T81" s="3">
        <f>S81+T80</f>
        <v>148.87531551050358</v>
      </c>
      <c r="U81" s="3">
        <f>T81+U80</f>
        <v>155.36393578140868</v>
      </c>
      <c r="V81" s="3">
        <f>U81+V80</f>
        <v>163.51420992358206</v>
      </c>
      <c r="W81" s="3">
        <f>V81+W80</f>
        <v>168.54940594625234</v>
      </c>
      <c r="X81" s="3">
        <f>W81+X80</f>
        <v>170.54900065511725</v>
      </c>
    </row>
    <row r="82">
      <c r="A82" t="inlineStr">
        <is>
          <t xml:space="preserve"/>
        </is>
      </c>
      <c r="B82" t="inlineStr">
        <is>
          <t xml:space="preserve"/>
        </is>
      </c>
      <c r="C82" t="inlineStr">
        <is>
          <t xml:space="preserve">Прямые: Заработная плата</t>
        </is>
      </c>
      <c r="D82" t="inlineStr">
        <is>
          <t xml:space="preserve"/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/>
        </is>
      </c>
      <c r="H82" t="inlineStr">
        <is>
          <t xml:space="preserve"/>
        </is>
      </c>
      <c r="I82" s="2">
        <f>SUM(M82:X82)</f>
        <v>18.46248022984671</v>
      </c>
      <c r="J82" t="inlineStr">
        <is>
          <t xml:space="preserve"/>
        </is>
      </c>
      <c r="K82" s="2">
        <f>I82</f>
        <v>18.46248022984671</v>
      </c>
      <c r="L82" t="inlineStr">
        <is>
          <t xml:space="preserve"/>
        </is>
      </c>
      <c r="M82" s="2">
        <v>1.8941631263774992</v>
      </c>
      <c r="N82" s="2">
        <v>4.076667545752503</v>
      </c>
      <c r="O82" s="2">
        <v>3.1070219676918764</v>
      </c>
      <c r="P82" s="2">
        <v>2.893988100361125</v>
      </c>
      <c r="Q82" s="2">
        <v>2.689471720594874</v>
      </c>
      <c r="R82" s="2">
        <v>1.4872892951111252</v>
      </c>
      <c r="S82" s="2">
        <v>0.6951728304262498</v>
      </c>
      <c r="T82" s="2">
        <v>0.8285676827568746</v>
      </c>
      <c r="U82" s="2">
        <v>0.6635543518177498</v>
      </c>
      <c r="V82" s="2">
        <v>0.11929260922537495</v>
      </c>
      <c r="W82" s="2">
        <v>0.007290999731462495</v>
      </c>
      <c r="X82" s="2">
        <v>0</v>
      </c>
    </row>
    <row r="83">
      <c r="A83" t="inlineStr">
        <is>
          <t xml:space="preserve"/>
        </is>
      </c>
      <c r="B83" t="inlineStr">
        <is>
          <t xml:space="preserve"/>
        </is>
      </c>
      <c r="C83" t="inlineStr">
        <is>
          <t xml:space="preserve">Прямые: НДФЛ</t>
        </is>
      </c>
      <c r="D83" t="inlineStr">
        <is>
          <t xml:space="preserve"/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/>
        </is>
      </c>
      <c r="H83" t="inlineStr">
        <is>
          <t xml:space="preserve"/>
        </is>
      </c>
      <c r="I83" s="2">
        <f>SUM(M83:X83)</f>
        <v>2.758761413655257</v>
      </c>
      <c r="J83" t="inlineStr">
        <is>
          <t xml:space="preserve"/>
        </is>
      </c>
      <c r="K83" s="2">
        <f>I83</f>
        <v>2.758761413655257</v>
      </c>
      <c r="L83" t="inlineStr">
        <is>
          <t xml:space="preserve"/>
        </is>
      </c>
      <c r="M83" s="2">
        <v>0.28303586945870673</v>
      </c>
      <c r="N83" s="2">
        <v>0.6091572194802591</v>
      </c>
      <c r="O83" s="2">
        <v>0.46426765034476314</v>
      </c>
      <c r="P83" s="2">
        <v>0.43243500350223707</v>
      </c>
      <c r="Q83" s="2">
        <v>0.4018750846865904</v>
      </c>
      <c r="R83" s="2">
        <v>0.22223863030396124</v>
      </c>
      <c r="S83" s="2">
        <v>0.10387639994874996</v>
      </c>
      <c r="T83" s="2">
        <v>0.1238089640901077</v>
      </c>
      <c r="U83" s="2">
        <v>0.09915179969690514</v>
      </c>
      <c r="V83" s="2">
        <v>0.017825332412987064</v>
      </c>
      <c r="W83" s="2">
        <v>0.0010894597299886488</v>
      </c>
      <c r="X83" s="2">
        <v>0</v>
      </c>
    </row>
    <row r="84">
      <c r="A84" t="inlineStr">
        <is>
          <t xml:space="preserve"/>
        </is>
      </c>
      <c r="B84" t="inlineStr">
        <is>
          <t xml:space="preserve"/>
        </is>
      </c>
      <c r="C84" t="inlineStr">
        <is>
          <t xml:space="preserve">Прямые: Страховые взносы</t>
        </is>
      </c>
      <c r="D84" t="inlineStr">
        <is>
          <t xml:space="preserve"/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/>
        </is>
      </c>
      <c r="H84" t="inlineStr">
        <is>
          <t xml:space="preserve"/>
        </is>
      </c>
      <c r="I84" s="2">
        <f>SUM(M84:X84)</f>
        <v>6.557363667842107</v>
      </c>
      <c r="J84" t="inlineStr">
        <is>
          <t xml:space="preserve"/>
        </is>
      </c>
      <c r="K84" s="2">
        <f>I84</f>
        <v>6.557363667842107</v>
      </c>
      <c r="L84" t="inlineStr">
        <is>
          <t xml:space="preserve"/>
        </is>
      </c>
      <c r="M84" s="2">
        <v>0.6727544897133875</v>
      </c>
      <c r="N84" s="2">
        <v>1.4479198524569235</v>
      </c>
      <c r="O84" s="2">
        <v>1.1035284919733217</v>
      </c>
      <c r="P84" s="2">
        <v>1.027864739093779</v>
      </c>
      <c r="Q84" s="2">
        <v>0.9552261628319726</v>
      </c>
      <c r="R84" s="2">
        <v>0.5282441289532617</v>
      </c>
      <c r="S84" s="2">
        <v>0.24690621218587488</v>
      </c>
      <c r="T84" s="2">
        <v>0.29428438387571754</v>
      </c>
      <c r="U84" s="2">
        <v>0.2356762008180284</v>
      </c>
      <c r="V84" s="2">
        <v>0.042369443966253854</v>
      </c>
      <c r="W84" s="2">
        <v>0.0025895619735884032</v>
      </c>
      <c r="X84" s="2">
        <v>0</v>
      </c>
    </row>
    <row r="85">
      <c r="A85" t="inlineStr">
        <is>
          <t xml:space="preserve"/>
        </is>
      </c>
      <c r="B85" t="inlineStr">
        <is>
          <t xml:space="preserve"/>
        </is>
      </c>
      <c r="C85" t="inlineStr">
        <is>
          <t xml:space="preserve">Прямые: Резерв на отпуска</t>
        </is>
      </c>
      <c r="D85" t="inlineStr">
        <is>
          <t xml:space="preserve"/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/>
        </is>
      </c>
      <c r="H85" t="inlineStr">
        <is>
          <t xml:space="preserve"/>
        </is>
      </c>
      <c r="I85" s="2">
        <f>SUM(M85:X85)</f>
        <v>17.723981020652843</v>
      </c>
      <c r="J85" t="inlineStr">
        <is>
          <t xml:space="preserve"/>
        </is>
      </c>
      <c r="K85" s="2">
        <f>I85</f>
        <v>17.723981020652843</v>
      </c>
      <c r="L85" t="inlineStr">
        <is>
          <t xml:space="preserve"/>
        </is>
      </c>
      <c r="M85" s="2">
        <v>1.476998418387737</v>
      </c>
      <c r="N85" s="2">
        <v>1.476998418387737</v>
      </c>
      <c r="O85" s="2">
        <v>1.476998418387737</v>
      </c>
      <c r="P85" s="2">
        <v>1.476998418387737</v>
      </c>
      <c r="Q85" s="2">
        <v>1.476998418387737</v>
      </c>
      <c r="R85" s="2">
        <v>1.476998418387737</v>
      </c>
      <c r="S85" s="2">
        <v>1.476998418387737</v>
      </c>
      <c r="T85" s="2">
        <v>1.476998418387737</v>
      </c>
      <c r="U85" s="2">
        <v>1.476998418387737</v>
      </c>
      <c r="V85" s="2">
        <v>1.476998418387737</v>
      </c>
      <c r="W85" s="2">
        <v>1.476998418387737</v>
      </c>
      <c r="X85" s="2">
        <v>1.476998418387737</v>
      </c>
    </row>
    <row r="86">
      <c r="A86" t="inlineStr">
        <is>
          <t xml:space="preserve"/>
        </is>
      </c>
      <c r="B86" t="inlineStr">
        <is>
          <t xml:space="preserve"/>
        </is>
      </c>
      <c r="C86" t="inlineStr">
        <is>
          <t xml:space="preserve">Прямые: Субподряд</t>
        </is>
      </c>
      <c r="D86" t="inlineStr">
        <is>
          <t xml:space="preserve"/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/>
        </is>
      </c>
      <c r="H86" t="inlineStr">
        <is>
          <t xml:space="preserve"/>
        </is>
      </c>
      <c r="I86" s="2">
        <f>SUM(M86:X86)</f>
        <v>0</v>
      </c>
      <c r="J86" t="inlineStr">
        <is>
          <t xml:space="preserve"/>
        </is>
      </c>
      <c r="K86" s="2">
        <f>I86</f>
        <v>0</v>
      </c>
      <c r="L86" t="inlineStr">
        <is>
          <t xml:space="preserve"/>
        </is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</row>
    <row r="87">
      <c r="A87" t="inlineStr">
        <is>
          <t xml:space="preserve"/>
        </is>
      </c>
      <c r="B87" t="inlineStr">
        <is>
          <t xml:space="preserve"/>
        </is>
      </c>
      <c r="C87" t="inlineStr">
        <is>
          <t xml:space="preserve">Прямые: Строительная техника</t>
        </is>
      </c>
      <c r="D87" t="inlineStr">
        <is>
          <t xml:space="preserve"/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/>
        </is>
      </c>
      <c r="H87" t="inlineStr">
        <is>
          <t xml:space="preserve"/>
        </is>
      </c>
      <c r="I87" s="2">
        <f>SUM(M87:X87)</f>
        <v>18.984885766226256</v>
      </c>
      <c r="J87" t="inlineStr">
        <is>
          <t xml:space="preserve"/>
        </is>
      </c>
      <c r="K87" s="2">
        <f>I87</f>
        <v>18.984885766226256</v>
      </c>
      <c r="L87" t="inlineStr">
        <is>
          <t xml:space="preserve"/>
        </is>
      </c>
      <c r="M87" s="2">
        <v>1.9477594629317492</v>
      </c>
      <c r="N87" s="2">
        <v>4.192018986587249</v>
      </c>
      <c r="O87" s="2">
        <v>3.1949367796450017</v>
      </c>
      <c r="P87" s="2">
        <v>2.975875007592502</v>
      </c>
      <c r="Q87" s="2">
        <v>2.7655717298722524</v>
      </c>
      <c r="R87" s="2">
        <v>1.5293729237605007</v>
      </c>
      <c r="S87" s="2">
        <v>0.71484310932775</v>
      </c>
      <c r="T87" s="2">
        <v>0.8520124387904994</v>
      </c>
      <c r="U87" s="2">
        <v>0.6823299693274997</v>
      </c>
      <c r="V87" s="2">
        <v>0.12266805600725003</v>
      </c>
      <c r="W87" s="2">
        <v>0.007497302383999997</v>
      </c>
      <c r="X87" s="2">
        <v>0</v>
      </c>
    </row>
    <row r="88">
      <c r="A88" t="inlineStr">
        <is>
          <t xml:space="preserve"/>
        </is>
      </c>
      <c r="B88" t="inlineStr">
        <is>
          <t xml:space="preserve"/>
        </is>
      </c>
      <c r="C88" t="inlineStr">
        <is>
          <t xml:space="preserve">Прямые: Строительные леса</t>
        </is>
      </c>
      <c r="D88" t="inlineStr">
        <is>
          <t xml:space="preserve"/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/>
        </is>
      </c>
      <c r="H88" t="inlineStr">
        <is>
          <t xml:space="preserve"/>
        </is>
      </c>
      <c r="I88" s="2">
        <f>SUM(M88:X88)</f>
        <v>0</v>
      </c>
      <c r="J88" t="inlineStr">
        <is>
          <t xml:space="preserve"/>
        </is>
      </c>
      <c r="K88" s="2">
        <f>I88</f>
        <v>0</v>
      </c>
      <c r="L88" t="inlineStr">
        <is>
          <t xml:space="preserve"/>
        </is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</row>
    <row r="89">
      <c r="A89" t="inlineStr">
        <is>
          <t xml:space="preserve"/>
        </is>
      </c>
      <c r="B89" t="inlineStr">
        <is>
          <t xml:space="preserve"/>
        </is>
      </c>
      <c r="C89" t="inlineStr">
        <is>
          <t xml:space="preserve">Прямые: Лесомонтаж</t>
        </is>
      </c>
      <c r="D89" t="inlineStr">
        <is>
          <t xml:space="preserve"/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/>
        </is>
      </c>
      <c r="H89" t="inlineStr">
        <is>
          <t xml:space="preserve"/>
        </is>
      </c>
      <c r="I89" s="2">
        <f>SUM(M89:X89)</f>
        <v>2.4001224298800725</v>
      </c>
      <c r="J89" t="inlineStr">
        <is>
          <t xml:space="preserve"/>
        </is>
      </c>
      <c r="K89" s="2">
        <f>I89</f>
        <v>2.4001224298800725</v>
      </c>
      <c r="L89" t="inlineStr">
        <is>
          <t xml:space="preserve"/>
        </is>
      </c>
      <c r="M89" s="2">
        <v>0.2462412064290749</v>
      </c>
      <c r="N89" s="2">
        <v>0.5299667809478255</v>
      </c>
      <c r="O89" s="2">
        <v>0.40391285579994396</v>
      </c>
      <c r="P89" s="2">
        <v>0.37621845304694634</v>
      </c>
      <c r="Q89" s="2">
        <v>0.34963132367733374</v>
      </c>
      <c r="R89" s="2">
        <v>0.1933476083644463</v>
      </c>
      <c r="S89" s="2">
        <v>0.09037246795541247</v>
      </c>
      <c r="T89" s="2">
        <v>0.10771379875839371</v>
      </c>
      <c r="U89" s="2">
        <v>0.08626206573630747</v>
      </c>
      <c r="V89" s="2">
        <v>0.015508039199298744</v>
      </c>
      <c r="W89" s="2">
        <v>0.0009478299650901243</v>
      </c>
      <c r="X89" s="2">
        <v>0</v>
      </c>
    </row>
    <row r="90">
      <c r="A90" t="inlineStr">
        <is>
          <t xml:space="preserve"/>
        </is>
      </c>
      <c r="B90" t="inlineStr">
        <is>
          <t xml:space="preserve"/>
        </is>
      </c>
      <c r="C90" t="inlineStr">
        <is>
          <t xml:space="preserve">Прямые: Проектные материалы</t>
        </is>
      </c>
      <c r="D90" t="inlineStr">
        <is>
          <t xml:space="preserve"/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/>
        </is>
      </c>
      <c r="H90" t="inlineStr">
        <is>
          <t xml:space="preserve"/>
        </is>
      </c>
      <c r="I90" s="2">
        <f>SUM(M90:X90)</f>
        <v>11.808759197272725</v>
      </c>
      <c r="J90" t="inlineStr">
        <is>
          <t xml:space="preserve"/>
        </is>
      </c>
      <c r="K90" s="2">
        <f>I90</f>
        <v>11.808759197272725</v>
      </c>
      <c r="L90" t="inlineStr">
        <is>
          <t xml:space="preserve"/>
        </is>
      </c>
      <c r="M90" s="2">
        <v>1.1100220601515147</v>
      </c>
      <c r="N90" s="2">
        <v>1.8599092106060602</v>
      </c>
      <c r="O90" s="2">
        <v>2.0140989622727266</v>
      </c>
      <c r="P90" s="2">
        <v>1.1294681637878787</v>
      </c>
      <c r="Q90" s="2">
        <v>0.6984225286363636</v>
      </c>
      <c r="R90" s="2">
        <v>0.4376864709090909</v>
      </c>
      <c r="S90" s="2">
        <v>0.9060045099999999</v>
      </c>
      <c r="T90" s="2">
        <v>0.981717832272727</v>
      </c>
      <c r="U90" s="2">
        <v>1.260963565</v>
      </c>
      <c r="V90" s="2">
        <v>0.9252747845454545</v>
      </c>
      <c r="W90" s="2">
        <v>0.37209861454545456</v>
      </c>
      <c r="X90" s="2">
        <v>0.11309249454545454</v>
      </c>
    </row>
    <row r="91">
      <c r="A91" t="inlineStr">
        <is>
          <t xml:space="preserve"/>
        </is>
      </c>
      <c r="B91" t="inlineStr">
        <is>
          <t xml:space="preserve"/>
        </is>
      </c>
      <c r="C91" t="inlineStr">
        <is>
          <t xml:space="preserve">Прямые: Расходные материалы</t>
        </is>
      </c>
      <c r="D91" t="inlineStr">
        <is>
          <t xml:space="preserve"/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/>
        </is>
      </c>
      <c r="H91" t="inlineStr">
        <is>
          <t xml:space="preserve"/>
        </is>
      </c>
      <c r="I91" s="2">
        <f>SUM(M91:X91)</f>
        <v>2.777860531134407</v>
      </c>
      <c r="J91" t="inlineStr">
        <is>
          <t xml:space="preserve"/>
        </is>
      </c>
      <c r="K91" s="2">
        <f>I91</f>
        <v>2.777860531134407</v>
      </c>
      <c r="L91" t="inlineStr">
        <is>
          <t xml:space="preserve"/>
        </is>
      </c>
      <c r="M91" s="2">
        <v>0.28499534855495934</v>
      </c>
      <c r="N91" s="2">
        <v>0.6133744617689685</v>
      </c>
      <c r="O91" s="2">
        <v>0.4674818110009961</v>
      </c>
      <c r="P91" s="2">
        <v>0.4354287842957141</v>
      </c>
      <c r="Q91" s="2">
        <v>0.40465729681134377</v>
      </c>
      <c r="R91" s="2">
        <v>0.22377720543683477</v>
      </c>
      <c r="S91" s="2">
        <v>0.10459554425608747</v>
      </c>
      <c r="T91" s="2">
        <v>0.12466610307227</v>
      </c>
      <c r="U91" s="2">
        <v>0.09983823523326835</v>
      </c>
      <c r="V91" s="2">
        <v>0.01794873856046159</v>
      </c>
      <c r="W91" s="2">
        <v>0.0010970021435039547</v>
      </c>
      <c r="X91" s="2">
        <v>0</v>
      </c>
    </row>
    <row r="92">
      <c r="A92" t="inlineStr">
        <is>
          <t xml:space="preserve"/>
        </is>
      </c>
      <c r="B92" t="inlineStr">
        <is>
          <t xml:space="preserve"/>
        </is>
      </c>
      <c r="C92" t="inlineStr">
        <is>
          <t xml:space="preserve">Прямые: НРК</t>
        </is>
      </c>
      <c r="D92" t="inlineStr">
        <is>
          <t xml:space="preserve"/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/>
        </is>
      </c>
      <c r="H92" t="inlineStr">
        <is>
          <t xml:space="preserve"/>
        </is>
      </c>
      <c r="I92" s="2">
        <f>SUM(M92:X92)</f>
        <v>0</v>
      </c>
      <c r="J92" t="inlineStr">
        <is>
          <t xml:space="preserve"/>
        </is>
      </c>
      <c r="K92" s="2">
        <f>I92</f>
        <v>0</v>
      </c>
      <c r="L92" t="inlineStr">
        <is>
          <t xml:space="preserve"/>
        </is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</row>
    <row r="93">
      <c r="A93" t="inlineStr">
        <is>
          <t xml:space="preserve"/>
        </is>
      </c>
      <c r="B93" t="inlineStr">
        <is>
          <t xml:space="preserve"/>
        </is>
      </c>
      <c r="C93" t="inlineStr">
        <is>
          <t xml:space="preserve">Прямые: Прочие прямые</t>
        </is>
      </c>
      <c r="D93" t="inlineStr">
        <is>
          <t xml:space="preserve"/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/>
        </is>
      </c>
      <c r="H93" t="inlineStr">
        <is>
          <t xml:space="preserve"/>
        </is>
      </c>
      <c r="I93" s="2">
        <f>SUM(M93:X93)</f>
        <v>0</v>
      </c>
      <c r="J93" t="inlineStr">
        <is>
          <t xml:space="preserve"/>
        </is>
      </c>
      <c r="K93" s="2">
        <f>I93</f>
        <v>0</v>
      </c>
      <c r="L93" t="inlineStr">
        <is>
          <t xml:space="preserve"/>
        </is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</row>
    <row r="94">
      <c r="A94" t="inlineStr">
        <is>
          <t xml:space="preserve"/>
        </is>
      </c>
      <c r="B94" t="inlineStr">
        <is>
          <t xml:space="preserve"/>
        </is>
      </c>
      <c r="C94" t="inlineStr">
        <is>
          <t xml:space="preserve">Косвенные: Заработная плата</t>
        </is>
      </c>
      <c r="D94" t="inlineStr">
        <is>
          <t xml:space="preserve"/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/>
        </is>
      </c>
      <c r="H94" t="inlineStr">
        <is>
          <t xml:space="preserve"/>
        </is>
      </c>
      <c r="I94" s="2">
        <f>SUM(M94:X94)</f>
        <v>14.884275416030881</v>
      </c>
      <c r="J94" t="inlineStr">
        <is>
          <t xml:space="preserve"/>
        </is>
      </c>
      <c r="K94" s="2">
        <f>I94</f>
        <v>14.884275416030881</v>
      </c>
      <c r="L94" t="inlineStr">
        <is>
          <t xml:space="preserve"/>
        </is>
      </c>
      <c r="M94" s="2">
        <v>1.5270562408139805</v>
      </c>
      <c r="N94" s="2">
        <v>3.2865704810601546</v>
      </c>
      <c r="O94" s="2">
        <v>2.5048514671407176</v>
      </c>
      <c r="P94" s="2">
        <v>2.33310559579397</v>
      </c>
      <c r="Q94" s="2">
        <v>2.168226441659024</v>
      </c>
      <c r="R94" s="2">
        <v>1.1990384399145007</v>
      </c>
      <c r="S94" s="2">
        <v>0.5604417034433807</v>
      </c>
      <c r="T94" s="2">
        <v>0.667983360709819</v>
      </c>
      <c r="U94" s="2">
        <v>0.534951187652213</v>
      </c>
      <c r="V94" s="2">
        <v>0.09617256342069373</v>
      </c>
      <c r="W94" s="2">
        <v>0.005877934422429372</v>
      </c>
      <c r="X94" s="2">
        <v>0</v>
      </c>
    </row>
    <row r="95">
      <c r="A95" t="inlineStr">
        <is>
          <t xml:space="preserve"/>
        </is>
      </c>
      <c r="B95" t="inlineStr">
        <is>
          <t xml:space="preserve"/>
        </is>
      </c>
      <c r="C95" t="inlineStr">
        <is>
          <t xml:space="preserve">Косвенные: НДФЛ</t>
        </is>
      </c>
      <c r="D95" t="inlineStr">
        <is>
          <t xml:space="preserve"/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/>
        </is>
      </c>
      <c r="H95" t="inlineStr">
        <is>
          <t xml:space="preserve"/>
        </is>
      </c>
      <c r="I95" s="2">
        <f>SUM(M95:X95)</f>
        <v>2.2240871311310517</v>
      </c>
      <c r="J95" t="inlineStr">
        <is>
          <t xml:space="preserve"/>
        </is>
      </c>
      <c r="K95" s="2">
        <f>I95</f>
        <v>2.2240871311310517</v>
      </c>
      <c r="L95" t="inlineStr">
        <is>
          <t xml:space="preserve"/>
        </is>
      </c>
      <c r="M95" s="2">
        <v>0.22818081759289366</v>
      </c>
      <c r="N95" s="2">
        <v>0.49109673854921854</v>
      </c>
      <c r="O95" s="2">
        <v>0.3742881502624061</v>
      </c>
      <c r="P95" s="2">
        <v>0.34862497408415644</v>
      </c>
      <c r="Q95" s="2">
        <v>0.3239878590984749</v>
      </c>
      <c r="R95" s="2">
        <v>0.17916666343550008</v>
      </c>
      <c r="S95" s="2">
        <v>0.08374416258349367</v>
      </c>
      <c r="T95" s="2">
        <v>0.09981360562330628</v>
      </c>
      <c r="U95" s="2">
        <v>0.07993523493653756</v>
      </c>
      <c r="V95" s="2">
        <v>0.01437061292493125</v>
      </c>
      <c r="W95" s="2">
        <v>0.0008783120401331247</v>
      </c>
      <c r="X95" s="2">
        <v>0</v>
      </c>
    </row>
    <row r="96">
      <c r="A96" t="inlineStr">
        <is>
          <t xml:space="preserve"/>
        </is>
      </c>
      <c r="B96" t="inlineStr">
        <is>
          <t xml:space="preserve"/>
        </is>
      </c>
      <c r="C96" t="inlineStr">
        <is>
          <t xml:space="preserve">Косвенные: Страховые взносы</t>
        </is>
      </c>
      <c r="D96" t="inlineStr">
        <is>
          <t xml:space="preserve"/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/>
        </is>
      </c>
      <c r="H96" t="inlineStr">
        <is>
          <t xml:space="preserve"/>
        </is>
      </c>
      <c r="I96" s="2">
        <f>SUM(M96:X96)</f>
        <v>5.286484027073038</v>
      </c>
      <c r="J96" t="inlineStr">
        <is>
          <t xml:space="preserve"/>
        </is>
      </c>
      <c r="K96" s="2">
        <f>I96</f>
        <v>5.286484027073038</v>
      </c>
      <c r="L96" t="inlineStr">
        <is>
          <t xml:space="preserve"/>
        </is>
      </c>
      <c r="M96" s="2">
        <v>0.5423682510477241</v>
      </c>
      <c r="N96" s="2">
        <v>1.1672991708592964</v>
      </c>
      <c r="O96" s="2">
        <v>0.8896541417775652</v>
      </c>
      <c r="P96" s="2">
        <v>0.8286547460923411</v>
      </c>
      <c r="Q96" s="2">
        <v>0.7700942189340672</v>
      </c>
      <c r="R96" s="2">
        <v>0.4258653769351502</v>
      </c>
      <c r="S96" s="2">
        <v>0.19905343260230418</v>
      </c>
      <c r="T96" s="2">
        <v>0.2372492625969357</v>
      </c>
      <c r="U96" s="2">
        <v>0.18999990457992388</v>
      </c>
      <c r="V96" s="2">
        <v>0.03415784149079812</v>
      </c>
      <c r="W96" s="2">
        <v>0.0020876801569318115</v>
      </c>
      <c r="X96" s="2">
        <v>0</v>
      </c>
    </row>
    <row r="97">
      <c r="A97" t="inlineStr">
        <is>
          <t xml:space="preserve"/>
        </is>
      </c>
      <c r="B97" t="inlineStr">
        <is>
          <t xml:space="preserve"/>
        </is>
      </c>
      <c r="C97" t="inlineStr">
        <is>
          <t xml:space="preserve">Косвенные: Резерв на отпуска</t>
        </is>
      </c>
      <c r="D97" t="inlineStr">
        <is>
          <t xml:space="preserve"/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/>
        </is>
      </c>
      <c r="H97" t="inlineStr">
        <is>
          <t xml:space="preserve"/>
        </is>
      </c>
      <c r="I97" s="2">
        <f>SUM(M97:X97)</f>
        <v>14.288904399389645</v>
      </c>
      <c r="J97" t="inlineStr">
        <is>
          <t xml:space="preserve"/>
        </is>
      </c>
      <c r="K97" s="2">
        <f>I97</f>
        <v>14.288904399389645</v>
      </c>
      <c r="L97" t="inlineStr">
        <is>
          <t xml:space="preserve"/>
        </is>
      </c>
      <c r="M97" s="2">
        <v>1.1907420332824707</v>
      </c>
      <c r="N97" s="2">
        <v>1.1907420332824707</v>
      </c>
      <c r="O97" s="2">
        <v>1.1907420332824707</v>
      </c>
      <c r="P97" s="2">
        <v>1.1907420332824707</v>
      </c>
      <c r="Q97" s="2">
        <v>1.1907420332824707</v>
      </c>
      <c r="R97" s="2">
        <v>1.1907420332824707</v>
      </c>
      <c r="S97" s="2">
        <v>1.1907420332824707</v>
      </c>
      <c r="T97" s="2">
        <v>1.1907420332824707</v>
      </c>
      <c r="U97" s="2">
        <v>1.1907420332824707</v>
      </c>
      <c r="V97" s="2">
        <v>1.1907420332824707</v>
      </c>
      <c r="W97" s="2">
        <v>1.1907420332824707</v>
      </c>
      <c r="X97" s="2">
        <v>1.1907420332824707</v>
      </c>
    </row>
    <row r="98">
      <c r="A98" t="inlineStr">
        <is>
          <t xml:space="preserve"/>
        </is>
      </c>
      <c r="B98" t="inlineStr">
        <is>
          <t xml:space="preserve"/>
        </is>
      </c>
      <c r="C98" t="inlineStr">
        <is>
          <t xml:space="preserve">Косвенные: Питание</t>
        </is>
      </c>
      <c r="D98" t="inlineStr">
        <is>
          <t xml:space="preserve"/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/>
        </is>
      </c>
      <c r="H98" t="inlineStr">
        <is>
          <t xml:space="preserve"/>
        </is>
      </c>
      <c r="I98" s="2">
        <f>SUM(M98:X98)</f>
        <v>3.7425334141759063</v>
      </c>
      <c r="J98" t="inlineStr">
        <is>
          <t xml:space="preserve"/>
        </is>
      </c>
      <c r="K98" s="2">
        <f>I98</f>
        <v>3.7425334141759063</v>
      </c>
      <c r="L98" t="inlineStr">
        <is>
          <t xml:space="preserve"/>
        </is>
      </c>
      <c r="M98" s="2">
        <v>0.39592135355097147</v>
      </c>
      <c r="N98" s="2">
        <v>0.7696498358055329</v>
      </c>
      <c r="O98" s="2">
        <v>0.649435270822634</v>
      </c>
      <c r="P98" s="2">
        <v>0.5853934374974401</v>
      </c>
      <c r="Q98" s="2">
        <v>0.5621581737742991</v>
      </c>
      <c r="R98" s="2">
        <v>0.30084760642574626</v>
      </c>
      <c r="S98" s="2">
        <v>0.14530626435569233</v>
      </c>
      <c r="T98" s="2">
        <v>0.17318869420345673</v>
      </c>
      <c r="U98" s="2">
        <v>0.13422320669823</v>
      </c>
      <c r="V98" s="2">
        <v>0.024934753852732746</v>
      </c>
      <c r="W98" s="2">
        <v>0.0014748171891699991</v>
      </c>
      <c r="X98" s="2">
        <v>0</v>
      </c>
    </row>
    <row r="99">
      <c r="A99" t="inlineStr">
        <is>
          <t xml:space="preserve"/>
        </is>
      </c>
      <c r="B99" t="inlineStr">
        <is>
          <t xml:space="preserve"/>
        </is>
      </c>
      <c r="C99" t="inlineStr">
        <is>
          <t xml:space="preserve">Косвенные: Проживание</t>
        </is>
      </c>
      <c r="D99" t="inlineStr">
        <is>
          <t xml:space="preserve"/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/>
        </is>
      </c>
      <c r="H99" t="inlineStr">
        <is>
          <t xml:space="preserve"/>
        </is>
      </c>
      <c r="I99" s="2">
        <f>SUM(M99:X99)</f>
        <v>2.8788718570583893</v>
      </c>
      <c r="J99" t="inlineStr">
        <is>
          <t xml:space="preserve"/>
        </is>
      </c>
      <c r="K99" s="2">
        <f>I99</f>
        <v>2.8788718570583893</v>
      </c>
      <c r="L99" t="inlineStr">
        <is>
          <t xml:space="preserve"/>
        </is>
      </c>
      <c r="M99" s="2">
        <v>0.30455488734690117</v>
      </c>
      <c r="N99" s="2">
        <v>0.5920383352350252</v>
      </c>
      <c r="O99" s="2">
        <v>0.4995655929404877</v>
      </c>
      <c r="P99" s="2">
        <v>0.45030264422880006</v>
      </c>
      <c r="Q99" s="2">
        <v>0.43242936444176855</v>
      </c>
      <c r="R99" s="2">
        <v>0.23142123571211254</v>
      </c>
      <c r="S99" s="2">
        <v>0.11177404950437869</v>
      </c>
      <c r="T99" s="2">
        <v>0.13322207246419746</v>
      </c>
      <c r="U99" s="2">
        <v>0.10324862053710002</v>
      </c>
      <c r="V99" s="2">
        <v>0.019180579886717498</v>
      </c>
      <c r="W99" s="2">
        <v>0.0011344747608999994</v>
      </c>
      <c r="X99" s="2">
        <v>0</v>
      </c>
    </row>
    <row r="100">
      <c r="A100" t="inlineStr">
        <is>
          <t xml:space="preserve"/>
        </is>
      </c>
      <c r="B100" t="inlineStr">
        <is>
          <t xml:space="preserve"/>
        </is>
      </c>
      <c r="C100" t="inlineStr">
        <is>
          <t xml:space="preserve">Косвенные: Аренда автобусов</t>
        </is>
      </c>
      <c r="D100" t="inlineStr">
        <is>
          <t xml:space="preserve"/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/>
        </is>
      </c>
      <c r="H100" t="inlineStr">
        <is>
          <t xml:space="preserve"/>
        </is>
      </c>
      <c r="I100" s="2">
        <f>SUM(M100:X100)</f>
        <v>1.838114754098361</v>
      </c>
      <c r="J100" t="inlineStr">
        <is>
          <t xml:space="preserve"/>
        </is>
      </c>
      <c r="K100" s="2">
        <f>I100</f>
        <v>1.838114754098361</v>
      </c>
      <c r="L100" t="inlineStr">
        <is>
          <t xml:space="preserve"/>
        </is>
      </c>
      <c r="M100" s="2">
        <v>0.19180327868852462</v>
      </c>
      <c r="N100" s="2">
        <v>0.39959016393442626</v>
      </c>
      <c r="O100" s="2">
        <v>0.30368852459016393</v>
      </c>
      <c r="P100" s="2">
        <v>0.2877049180327869</v>
      </c>
      <c r="Q100" s="2">
        <v>0.2557377049180328</v>
      </c>
      <c r="R100" s="2">
        <v>0.14385245901639346</v>
      </c>
      <c r="S100" s="2">
        <v>0.07991803278688525</v>
      </c>
      <c r="T100" s="2">
        <v>0.07991803278688525</v>
      </c>
      <c r="U100" s="2">
        <v>0.0639344262295082</v>
      </c>
      <c r="V100" s="2">
        <v>0.01598360655737705</v>
      </c>
      <c r="W100" s="2">
        <v>0.01598360655737705</v>
      </c>
      <c r="X100" s="2">
        <v>0</v>
      </c>
    </row>
    <row r="101">
      <c r="A101" t="inlineStr">
        <is>
          <t xml:space="preserve"/>
        </is>
      </c>
      <c r="B101" t="inlineStr">
        <is>
          <t xml:space="preserve"/>
        </is>
      </c>
      <c r="C101" t="inlineStr">
        <is>
          <t xml:space="preserve">Косвенные: Аренда автомобиля</t>
        </is>
      </c>
      <c r="D101" t="inlineStr">
        <is>
          <t xml:space="preserve"/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/>
        </is>
      </c>
      <c r="H101" t="inlineStr">
        <is>
          <t xml:space="preserve"/>
        </is>
      </c>
      <c r="I101" s="2">
        <f>SUM(M101:X101)</f>
        <v>0.5274590163934426</v>
      </c>
      <c r="J101" t="inlineStr">
        <is>
          <t xml:space="preserve"/>
        </is>
      </c>
      <c r="K101" s="2">
        <f>I101</f>
        <v>0.5274590163934426</v>
      </c>
      <c r="L101" t="inlineStr">
        <is>
          <t xml:space="preserve"/>
        </is>
      </c>
      <c r="M101" s="2">
        <v>0.047950819672131155</v>
      </c>
      <c r="N101" s="2">
        <v>0.047950819672131155</v>
      </c>
      <c r="O101" s="2">
        <v>0.047950819672131155</v>
      </c>
      <c r="P101" s="2">
        <v>0.047950819672131155</v>
      </c>
      <c r="Q101" s="2">
        <v>0.047950819672131155</v>
      </c>
      <c r="R101" s="2">
        <v>0.047950819672131155</v>
      </c>
      <c r="S101" s="2">
        <v>0.047950819672131155</v>
      </c>
      <c r="T101" s="2">
        <v>0.047950819672131155</v>
      </c>
      <c r="U101" s="2">
        <v>0.047950819672131155</v>
      </c>
      <c r="V101" s="2">
        <v>0.047950819672131155</v>
      </c>
      <c r="W101" s="2">
        <v>0.047950819672131155</v>
      </c>
      <c r="X101" s="2">
        <v>0</v>
      </c>
    </row>
    <row r="102">
      <c r="A102" t="inlineStr">
        <is>
          <t xml:space="preserve"/>
        </is>
      </c>
      <c r="B102" t="inlineStr">
        <is>
          <t xml:space="preserve"/>
        </is>
      </c>
      <c r="C102" t="inlineStr">
        <is>
          <t xml:space="preserve">Косвенные: Аренда опалубки</t>
        </is>
      </c>
      <c r="D102" t="inlineStr">
        <is>
          <t xml:space="preserve"/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/>
        </is>
      </c>
      <c r="H102" t="inlineStr">
        <is>
          <t xml:space="preserve"/>
        </is>
      </c>
      <c r="I102" s="2">
        <f>SUM(M102:X102)</f>
        <v>0</v>
      </c>
      <c r="J102" t="inlineStr">
        <is>
          <t xml:space="preserve"/>
        </is>
      </c>
      <c r="K102" s="2">
        <f>I102</f>
        <v>0</v>
      </c>
      <c r="L102" t="inlineStr">
        <is>
          <t xml:space="preserve"/>
        </is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</row>
    <row r="103">
      <c r="A103" t="inlineStr">
        <is>
          <t xml:space="preserve"/>
        </is>
      </c>
      <c r="B103" t="inlineStr">
        <is>
          <t xml:space="preserve"/>
        </is>
      </c>
      <c r="C103" t="inlineStr">
        <is>
          <t xml:space="preserve">Косвенные: СИЗы</t>
        </is>
      </c>
      <c r="D103" t="inlineStr">
        <is>
          <t xml:space="preserve"/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/>
        </is>
      </c>
      <c r="H103" t="inlineStr">
        <is>
          <t xml:space="preserve"/>
        </is>
      </c>
      <c r="I103" s="2">
        <f>SUM(M103:X103)</f>
        <v>0.3077080038307785</v>
      </c>
      <c r="J103" t="inlineStr">
        <is>
          <t xml:space="preserve"/>
        </is>
      </c>
      <c r="K103" s="2">
        <f>I103</f>
        <v>0.3077080038307785</v>
      </c>
      <c r="L103" t="inlineStr">
        <is>
          <t xml:space="preserve"/>
        </is>
      </c>
      <c r="M103" s="2">
        <v>0.03156938543962499</v>
      </c>
      <c r="N103" s="2">
        <v>0.06794445909587504</v>
      </c>
      <c r="O103" s="2">
        <v>0.05178369946153128</v>
      </c>
      <c r="P103" s="2">
        <v>0.048233135006018744</v>
      </c>
      <c r="Q103" s="2">
        <v>0.044824528676581245</v>
      </c>
      <c r="R103" s="2">
        <v>0.02478815491851875</v>
      </c>
      <c r="S103" s="2">
        <v>0.011586213840437495</v>
      </c>
      <c r="T103" s="2">
        <v>0.013809461379281244</v>
      </c>
      <c r="U103" s="2">
        <v>0.011059239196962495</v>
      </c>
      <c r="V103" s="2">
        <v>0.0019882101537562493</v>
      </c>
      <c r="W103" s="2">
        <v>0.00012151666219104158</v>
      </c>
      <c r="X103" s="2">
        <v>0</v>
      </c>
    </row>
    <row r="104">
      <c r="A104" t="inlineStr">
        <is>
          <t xml:space="preserve"/>
        </is>
      </c>
      <c r="B104" t="inlineStr">
        <is>
          <t xml:space="preserve"/>
        </is>
      </c>
      <c r="C104" t="inlineStr">
        <is>
          <t xml:space="preserve">Косвенные: Приобретение билетов</t>
        </is>
      </c>
      <c r="D104" t="inlineStr">
        <is>
          <t xml:space="preserve"/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/>
        </is>
      </c>
      <c r="H104" t="inlineStr">
        <is>
          <t xml:space="preserve"/>
        </is>
      </c>
      <c r="I104" s="2">
        <f>SUM(M104:X104)</f>
        <v>1.66880609653046</v>
      </c>
      <c r="J104" t="inlineStr">
        <is>
          <t xml:space="preserve"/>
        </is>
      </c>
      <c r="K104" s="2">
        <f>I104</f>
        <v>1.66880609653046</v>
      </c>
      <c r="L104" t="inlineStr">
        <is>
          <t xml:space="preserve"/>
        </is>
      </c>
      <c r="M104" s="2">
        <v>0.17121161045371594</v>
      </c>
      <c r="N104" s="2">
        <v>0.3684861172055001</v>
      </c>
      <c r="O104" s="2">
        <v>0.2808407720516451</v>
      </c>
      <c r="P104" s="2">
        <v>0.261584842612955</v>
      </c>
      <c r="Q104" s="2">
        <v>0.24309880080571689</v>
      </c>
      <c r="R104" s="2">
        <v>0.13443467031983503</v>
      </c>
      <c r="S104" s="2">
        <v>0.06283601353203797</v>
      </c>
      <c r="T104" s="2">
        <v>0.074893447855253</v>
      </c>
      <c r="U104" s="2">
        <v>0.05997804920612199</v>
      </c>
      <c r="V104" s="2">
        <v>0.010782745929472997</v>
      </c>
      <c r="W104" s="2">
        <v>0.0006590265582057663</v>
      </c>
      <c r="X104" s="2">
        <v>0</v>
      </c>
    </row>
    <row r="105">
      <c r="A105" t="inlineStr">
        <is>
          <t xml:space="preserve"/>
        </is>
      </c>
      <c r="B105" t="inlineStr">
        <is>
          <t xml:space="preserve"/>
        </is>
      </c>
      <c r="C105" t="inlineStr">
        <is>
          <t xml:space="preserve">Косвенные: Разрешение на работу</t>
        </is>
      </c>
      <c r="D105" t="inlineStr">
        <is>
          <t xml:space="preserve"/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/>
        </is>
      </c>
      <c r="H105" t="inlineStr">
        <is>
          <t xml:space="preserve"/>
        </is>
      </c>
      <c r="I105" s="2">
        <f>SUM(M105:X105)</f>
        <v>0.14769984183877374</v>
      </c>
      <c r="J105" t="inlineStr">
        <is>
          <t xml:space="preserve"/>
        </is>
      </c>
      <c r="K105" s="2">
        <f>I105</f>
        <v>0.14769984183877374</v>
      </c>
      <c r="L105" t="inlineStr">
        <is>
          <t xml:space="preserve"/>
        </is>
      </c>
      <c r="M105" s="2">
        <v>0.015153305011019993</v>
      </c>
      <c r="N105" s="2">
        <v>0.03261334036602002</v>
      </c>
      <c r="O105" s="2">
        <v>0.02485617574153501</v>
      </c>
      <c r="P105" s="2">
        <v>0.023151904802889</v>
      </c>
      <c r="Q105" s="2">
        <v>0.021515773764758994</v>
      </c>
      <c r="R105" s="2">
        <v>0.011898314360889001</v>
      </c>
      <c r="S105" s="2">
        <v>0.005561382643409998</v>
      </c>
      <c r="T105" s="2">
        <v>0.0066285414620549975</v>
      </c>
      <c r="U105" s="2">
        <v>0.005308434814541998</v>
      </c>
      <c r="V105" s="2">
        <v>0.0009543408738029996</v>
      </c>
      <c r="W105" s="2">
        <v>0.000058327997851699956</v>
      </c>
      <c r="X105" s="2">
        <v>0</v>
      </c>
    </row>
    <row r="106">
      <c r="A106" t="inlineStr">
        <is>
          <t xml:space="preserve"/>
        </is>
      </c>
      <c r="B106" t="inlineStr">
        <is>
          <t xml:space="preserve"/>
        </is>
      </c>
      <c r="C106" t="inlineStr">
        <is>
          <t xml:space="preserve">Косвенные: Медицинские услуги</t>
        </is>
      </c>
      <c r="D106" t="inlineStr">
        <is>
          <t xml:space="preserve"/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/>
        </is>
      </c>
      <c r="H106" t="inlineStr">
        <is>
          <t xml:space="preserve"/>
        </is>
      </c>
      <c r="I106" s="2">
        <f>SUM(M106:X106)</f>
        <v>0.5745499551628775</v>
      </c>
      <c r="J106" t="inlineStr">
        <is>
          <t xml:space="preserve"/>
        </is>
      </c>
      <c r="K106" s="2">
        <f>I106</f>
        <v>0.5745499551628775</v>
      </c>
      <c r="L106" t="inlineStr">
        <is>
          <t xml:space="preserve"/>
        </is>
      </c>
      <c r="M106" s="2">
        <v>0.058946107228432486</v>
      </c>
      <c r="N106" s="2">
        <v>0.12686535755036255</v>
      </c>
      <c r="O106" s="2">
        <v>0.09669011476267501</v>
      </c>
      <c r="P106" s="2">
        <v>0.09006052884576</v>
      </c>
      <c r="Q106" s="2">
        <v>0.08369600602098747</v>
      </c>
      <c r="R106" s="2">
        <v>0.04628424714242251</v>
      </c>
      <c r="S106" s="2">
        <v>0.02163368700084749</v>
      </c>
      <c r="T106" s="2">
        <v>0.025784917251134992</v>
      </c>
      <c r="U106" s="2">
        <v>0.02064972410742</v>
      </c>
      <c r="V106" s="2">
        <v>0.003712370300654999</v>
      </c>
      <c r="W106" s="2">
        <v>0.00022689495217999989</v>
      </c>
      <c r="X106" s="2">
        <v>0</v>
      </c>
    </row>
    <row r="107">
      <c r="A107" t="inlineStr">
        <is>
          <t xml:space="preserve"/>
        </is>
      </c>
      <c r="B107" t="inlineStr">
        <is>
          <t xml:space="preserve"/>
        </is>
      </c>
      <c r="C107" t="inlineStr">
        <is>
          <t xml:space="preserve">Косвенные: ВЗиС для ОР</t>
        </is>
      </c>
      <c r="D107" t="inlineStr">
        <is>
          <t xml:space="preserve"/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/>
        </is>
      </c>
      <c r="H107" t="inlineStr">
        <is>
          <t xml:space="preserve"/>
        </is>
      </c>
      <c r="I107" s="2">
        <f>SUM(M107:X107)</f>
        <v>0.02659953496124433</v>
      </c>
      <c r="J107" t="inlineStr">
        <is>
          <t xml:space="preserve"/>
        </is>
      </c>
      <c r="K107" s="2">
        <f>I107</f>
        <v>0.02659953496124433</v>
      </c>
      <c r="L107" t="inlineStr">
        <is>
          <t xml:space="preserve"/>
        </is>
      </c>
      <c r="M107" s="2">
        <v>0.002728986445760763</v>
      </c>
      <c r="N107" s="2">
        <v>0.005873396182887155</v>
      </c>
      <c r="O107" s="2">
        <v>0.004476394201975696</v>
      </c>
      <c r="P107" s="2">
        <v>0.004169468928044445</v>
      </c>
      <c r="Q107" s="2">
        <v>0.003874815093564235</v>
      </c>
      <c r="R107" s="2">
        <v>0.0021427892195565977</v>
      </c>
      <c r="S107" s="2">
        <v>0.001001559583372569</v>
      </c>
      <c r="T107" s="2">
        <v>0.0011937461690340275</v>
      </c>
      <c r="U107" s="2">
        <v>0.0009560057457138891</v>
      </c>
      <c r="V107" s="2">
        <v>0.00017186899540069442</v>
      </c>
      <c r="W107" s="2">
        <v>0.000010504395934259254</v>
      </c>
      <c r="X107" s="2">
        <v>0</v>
      </c>
    </row>
    <row r="108">
      <c r="A108" t="inlineStr">
        <is>
          <t xml:space="preserve"/>
        </is>
      </c>
      <c r="B108" t="inlineStr">
        <is>
          <t xml:space="preserve"/>
        </is>
      </c>
      <c r="C108" t="inlineStr">
        <is>
          <t xml:space="preserve">Косвенные: Аренда офиса</t>
        </is>
      </c>
      <c r="D108" t="inlineStr">
        <is>
          <t xml:space="preserve"/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/>
        </is>
      </c>
      <c r="H108" t="inlineStr">
        <is>
          <t xml:space="preserve"/>
        </is>
      </c>
      <c r="I108" s="2">
        <f>SUM(M108:X108)</f>
        <v>0.09</v>
      </c>
      <c r="J108" t="inlineStr">
        <is>
          <t xml:space="preserve"/>
        </is>
      </c>
      <c r="K108" s="2">
        <f>I108</f>
        <v>0.09</v>
      </c>
      <c r="L108" t="inlineStr">
        <is>
          <t xml:space="preserve"/>
        </is>
      </c>
      <c r="M108" s="2">
        <v>0.0075</v>
      </c>
      <c r="N108" s="2">
        <v>0.0075</v>
      </c>
      <c r="O108" s="2">
        <v>0.0075</v>
      </c>
      <c r="P108" s="2">
        <v>0.0075</v>
      </c>
      <c r="Q108" s="2">
        <v>0.0075</v>
      </c>
      <c r="R108" s="2">
        <v>0.0075</v>
      </c>
      <c r="S108" s="2">
        <v>0.0075</v>
      </c>
      <c r="T108" s="2">
        <v>0.0075</v>
      </c>
      <c r="U108" s="2">
        <v>0.0075</v>
      </c>
      <c r="V108" s="2">
        <v>0.0075</v>
      </c>
      <c r="W108" s="2">
        <v>0.0075</v>
      </c>
      <c r="X108" s="2">
        <v>0.0075</v>
      </c>
    </row>
    <row r="109">
      <c r="A109" t="inlineStr">
        <is>
          <t xml:space="preserve"/>
        </is>
      </c>
      <c r="B109" t="inlineStr">
        <is>
          <t xml:space="preserve"/>
        </is>
      </c>
      <c r="C109" t="inlineStr">
        <is>
          <t xml:space="preserve">Косвенные: Аренда склада</t>
        </is>
      </c>
      <c r="D109" t="inlineStr">
        <is>
          <t xml:space="preserve"/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/>
        </is>
      </c>
      <c r="H109" t="inlineStr">
        <is>
          <t xml:space="preserve"/>
        </is>
      </c>
      <c r="I109" s="2">
        <f>SUM(M109:X109)</f>
        <v>0.24</v>
      </c>
      <c r="J109" t="inlineStr">
        <is>
          <t xml:space="preserve"/>
        </is>
      </c>
      <c r="K109" s="2">
        <f>I109</f>
        <v>0.24</v>
      </c>
      <c r="L109" t="inlineStr">
        <is>
          <t xml:space="preserve"/>
        </is>
      </c>
      <c r="M109" s="2">
        <v>0.02</v>
      </c>
      <c r="N109" s="2">
        <v>0.02</v>
      </c>
      <c r="O109" s="2">
        <v>0.02</v>
      </c>
      <c r="P109" s="2">
        <v>0.02</v>
      </c>
      <c r="Q109" s="2">
        <v>0.02</v>
      </c>
      <c r="R109" s="2">
        <v>0.02</v>
      </c>
      <c r="S109" s="2">
        <v>0.02</v>
      </c>
      <c r="T109" s="2">
        <v>0.02</v>
      </c>
      <c r="U109" s="2">
        <v>0.02</v>
      </c>
      <c r="V109" s="2">
        <v>0.02</v>
      </c>
      <c r="W109" s="2">
        <v>0.02</v>
      </c>
      <c r="X109" s="2">
        <v>0.02</v>
      </c>
    </row>
    <row r="110">
      <c r="A110" t="inlineStr">
        <is>
          <t xml:space="preserve"/>
        </is>
      </c>
      <c r="B110" t="inlineStr">
        <is>
          <t xml:space="preserve"/>
        </is>
      </c>
      <c r="C110" t="inlineStr">
        <is>
          <t xml:space="preserve">Косвенные: Интернет</t>
        </is>
      </c>
      <c r="D110" t="inlineStr">
        <is>
          <t xml:space="preserve"/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/>
        </is>
      </c>
      <c r="H110" t="inlineStr">
        <is>
          <t xml:space="preserve"/>
        </is>
      </c>
      <c r="I110" s="2">
        <f>SUM(M110:X110)</f>
        <v>0</v>
      </c>
      <c r="J110" t="inlineStr">
        <is>
          <t xml:space="preserve"/>
        </is>
      </c>
      <c r="K110" s="2">
        <f>I110</f>
        <v>0</v>
      </c>
      <c r="L110" t="inlineStr">
        <is>
          <t xml:space="preserve"/>
        </is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</row>
    <row r="111">
      <c r="A111" t="inlineStr">
        <is>
          <t xml:space="preserve"/>
        </is>
      </c>
      <c r="B111" t="inlineStr">
        <is>
          <t xml:space="preserve"/>
        </is>
      </c>
      <c r="C111" t="inlineStr">
        <is>
          <t xml:space="preserve">Косвенные: Обращение с ТБО и ЖБО</t>
        </is>
      </c>
      <c r="D111" t="inlineStr">
        <is>
          <t xml:space="preserve"/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/>
        </is>
      </c>
      <c r="H111" t="inlineStr">
        <is>
          <t xml:space="preserve"/>
        </is>
      </c>
      <c r="I111" s="2">
        <f>SUM(M111:X111)</f>
        <v>0</v>
      </c>
      <c r="J111" t="inlineStr">
        <is>
          <t xml:space="preserve"/>
        </is>
      </c>
      <c r="K111" s="2">
        <f>I111</f>
        <v>0</v>
      </c>
      <c r="L111" t="inlineStr">
        <is>
          <t xml:space="preserve"/>
        </is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</row>
    <row r="112">
      <c r="A112" t="inlineStr">
        <is>
          <t xml:space="preserve"/>
        </is>
      </c>
      <c r="B112" t="inlineStr">
        <is>
          <t xml:space="preserve"/>
        </is>
      </c>
      <c r="C112" t="inlineStr">
        <is>
          <t xml:space="preserve">Косвенные: Охрана труда</t>
        </is>
      </c>
      <c r="D112" t="inlineStr">
        <is>
          <t xml:space="preserve"/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/>
        </is>
      </c>
      <c r="H112" t="inlineStr">
        <is>
          <t xml:space="preserve"/>
        </is>
      </c>
      <c r="I112" s="2">
        <f>SUM(M112:X112)</f>
        <v>0.18462480229846714</v>
      </c>
      <c r="J112" t="inlineStr">
        <is>
          <t xml:space="preserve"/>
        </is>
      </c>
      <c r="K112" s="2">
        <f>I112</f>
        <v>0.18462480229846714</v>
      </c>
      <c r="L112" t="inlineStr">
        <is>
          <t xml:space="preserve"/>
        </is>
      </c>
      <c r="M112" s="2">
        <v>0.018941631263774992</v>
      </c>
      <c r="N112" s="2">
        <v>0.040766675457525034</v>
      </c>
      <c r="O112" s="2">
        <v>0.031070219676918764</v>
      </c>
      <c r="P112" s="2">
        <v>0.02893988100361125</v>
      </c>
      <c r="Q112" s="2">
        <v>0.026894717205948743</v>
      </c>
      <c r="R112" s="2">
        <v>0.014872892951111251</v>
      </c>
      <c r="S112" s="2">
        <v>0.006951728304262498</v>
      </c>
      <c r="T112" s="2">
        <v>0.008285676827568747</v>
      </c>
      <c r="U112" s="2">
        <v>0.006635543518177498</v>
      </c>
      <c r="V112" s="2">
        <v>0.0011929260922537495</v>
      </c>
      <c r="W112" s="2">
        <v>0.00007290999731462494</v>
      </c>
      <c r="X112" s="2">
        <v>0</v>
      </c>
    </row>
    <row r="113">
      <c r="A113" t="inlineStr">
        <is>
          <t xml:space="preserve"/>
        </is>
      </c>
      <c r="B113" t="inlineStr">
        <is>
          <t xml:space="preserve"/>
        </is>
      </c>
      <c r="C113" t="inlineStr">
        <is>
          <t xml:space="preserve">Косвенные: Страхование от НС</t>
        </is>
      </c>
      <c r="D113" t="inlineStr">
        <is>
          <t xml:space="preserve"/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/>
        </is>
      </c>
      <c r="H113" t="inlineStr">
        <is>
          <t xml:space="preserve"/>
        </is>
      </c>
      <c r="I113" s="2">
        <f>SUM(M113:X113)</f>
        <v>0.079798604883733</v>
      </c>
      <c r="J113" t="inlineStr">
        <is>
          <t xml:space="preserve"/>
        </is>
      </c>
      <c r="K113" s="2">
        <f>I113</f>
        <v>0.079798604883733</v>
      </c>
      <c r="L113" t="inlineStr">
        <is>
          <t xml:space="preserve"/>
        </is>
      </c>
      <c r="M113" s="2">
        <v>0.00818695933728229</v>
      </c>
      <c r="N113" s="2">
        <v>0.017620188548661465</v>
      </c>
      <c r="O113" s="2">
        <v>0.013429182605927088</v>
      </c>
      <c r="P113" s="2">
        <v>0.012508406784133336</v>
      </c>
      <c r="Q113" s="2">
        <v>0.011624445280692706</v>
      </c>
      <c r="R113" s="2">
        <v>0.006428367658669794</v>
      </c>
      <c r="S113" s="2">
        <v>0.0030046787501177064</v>
      </c>
      <c r="T113" s="2">
        <v>0.003581238507102082</v>
      </c>
      <c r="U113" s="2">
        <v>0.002868017237141667</v>
      </c>
      <c r="V113" s="2">
        <v>0.0005156069862020833</v>
      </c>
      <c r="W113" s="2">
        <v>0.00003151318780277776</v>
      </c>
      <c r="X113" s="2">
        <v>0</v>
      </c>
    </row>
    <row r="114">
      <c r="A114" t="inlineStr">
        <is>
          <t xml:space="preserve"/>
        </is>
      </c>
      <c r="B114" t="inlineStr">
        <is>
          <t xml:space="preserve"/>
        </is>
      </c>
      <c r="C114" t="inlineStr">
        <is>
          <t xml:space="preserve">Косвенные: IT-материалы</t>
        </is>
      </c>
      <c r="D114" t="inlineStr">
        <is>
          <t xml:space="preserve"/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/>
        </is>
      </c>
      <c r="H114" t="inlineStr">
        <is>
          <t xml:space="preserve"/>
        </is>
      </c>
      <c r="I114" s="2">
        <f>SUM(M114:X114)</f>
        <v>0</v>
      </c>
      <c r="J114" t="inlineStr">
        <is>
          <t xml:space="preserve"/>
        </is>
      </c>
      <c r="K114" s="2">
        <f>I114</f>
        <v>0</v>
      </c>
      <c r="L114" t="inlineStr">
        <is>
          <t xml:space="preserve"/>
        </is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</row>
    <row r="115">
      <c r="A115" t="inlineStr">
        <is>
          <t xml:space="preserve"/>
        </is>
      </c>
      <c r="B115" t="inlineStr">
        <is>
          <t xml:space="preserve"/>
        </is>
      </c>
      <c r="C115" t="inlineStr">
        <is>
          <t xml:space="preserve">Косвенные: Приобретение контейнеров</t>
        </is>
      </c>
      <c r="D115" t="inlineStr">
        <is>
          <t xml:space="preserve"/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/>
        </is>
      </c>
      <c r="H115" t="inlineStr">
        <is>
          <t xml:space="preserve"/>
        </is>
      </c>
      <c r="I115" s="2">
        <f>SUM(M115:X115)</f>
        <v>0</v>
      </c>
      <c r="J115" t="inlineStr">
        <is>
          <t xml:space="preserve"/>
        </is>
      </c>
      <c r="K115" s="2">
        <f>I115</f>
        <v>0</v>
      </c>
      <c r="L115" t="inlineStr">
        <is>
          <t xml:space="preserve"/>
        </is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</row>
    <row r="116">
      <c r="A116" t="inlineStr">
        <is>
          <t xml:space="preserve"/>
        </is>
      </c>
      <c r="B116" t="inlineStr">
        <is>
          <t xml:space="preserve"/>
        </is>
      </c>
      <c r="C116" t="inlineStr">
        <is>
          <t xml:space="preserve">Косвенные: Приобретение модульного офиса</t>
        </is>
      </c>
      <c r="D116" t="inlineStr">
        <is>
          <t xml:space="preserve"/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/>
        </is>
      </c>
      <c r="H116" t="inlineStr">
        <is>
          <t xml:space="preserve"/>
        </is>
      </c>
      <c r="I116" s="2">
        <f>SUM(M116:X116)</f>
        <v>0</v>
      </c>
      <c r="J116" t="inlineStr">
        <is>
          <t xml:space="preserve"/>
        </is>
      </c>
      <c r="K116" s="2">
        <f>I116</f>
        <v>0</v>
      </c>
      <c r="L116" t="inlineStr">
        <is>
          <t xml:space="preserve"/>
        </is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</row>
    <row r="117">
      <c r="A117" t="inlineStr">
        <is>
          <t xml:space="preserve"/>
        </is>
      </c>
      <c r="B117" t="inlineStr">
        <is>
          <t xml:space="preserve"/>
        </is>
      </c>
      <c r="C117" t="inlineStr">
        <is>
          <t xml:space="preserve">Косвенные: Транспортные услуги</t>
        </is>
      </c>
      <c r="D117" t="inlineStr">
        <is>
          <t xml:space="preserve"/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/>
        </is>
      </c>
      <c r="H117" t="inlineStr">
        <is>
          <t xml:space="preserve"/>
        </is>
      </c>
      <c r="I117" s="2">
        <f>SUM(M117:X117)</f>
        <v>0</v>
      </c>
      <c r="J117" t="inlineStr">
        <is>
          <t xml:space="preserve"/>
        </is>
      </c>
      <c r="K117" s="2">
        <f>I117</f>
        <v>0</v>
      </c>
      <c r="L117" t="inlineStr">
        <is>
          <t xml:space="preserve"/>
        </is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</row>
    <row r="118">
      <c r="A118" t="inlineStr">
        <is>
          <t xml:space="preserve"/>
        </is>
      </c>
      <c r="B118" t="inlineStr">
        <is>
          <t xml:space="preserve"/>
        </is>
      </c>
      <c r="C118" t="inlineStr">
        <is>
          <t xml:space="preserve">Косвенные: Прочие косвенные расходы</t>
        </is>
      </c>
      <c r="D118" t="inlineStr">
        <is>
          <t xml:space="preserve"/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/>
        </is>
      </c>
      <c r="H118" t="inlineStr">
        <is>
          <t xml:space="preserve"/>
        </is>
      </c>
      <c r="I118" s="2">
        <f>SUM(M118:X118)</f>
        <v>5.0680569293011395</v>
      </c>
      <c r="J118" t="inlineStr">
        <is>
          <t xml:space="preserve"/>
        </is>
      </c>
      <c r="K118" s="2">
        <f>I118</f>
        <v>5.0680569293011395</v>
      </c>
      <c r="L118" t="inlineStr">
        <is>
          <t xml:space="preserve"/>
        </is>
      </c>
      <c r="M118" s="2">
        <v>0.4858188458921365</v>
      </c>
      <c r="N118" s="2">
        <v>0.8754084278794215</v>
      </c>
      <c r="O118" s="2">
        <v>0.7023211195198639</v>
      </c>
      <c r="P118" s="2">
        <v>0.6642933498687538</v>
      </c>
      <c r="Q118" s="2">
        <v>0.6277860006989852</v>
      </c>
      <c r="R118" s="2">
        <v>0.4131895286557366</v>
      </c>
      <c r="S118" s="2">
        <v>0.2717921873160111</v>
      </c>
      <c r="T118" s="2">
        <v>0.29560393509411</v>
      </c>
      <c r="U118" s="2">
        <v>0.2661481071689996</v>
      </c>
      <c r="V118" s="2">
        <v>0.16899425817521133</v>
      </c>
      <c r="W118" s="2">
        <v>0.14900132719313705</v>
      </c>
      <c r="X118" s="2">
        <v>0.1476998418387737</v>
      </c>
    </row>
    <row r="119"/>
    <row r="120">
      <c r="A120" s="1" t="inlineStr">
        <is>
          <t xml:space="preserve"/>
        </is>
      </c>
      <c r="B120" s="1" t="inlineStr">
        <is>
          <t xml:space="preserve"/>
        </is>
      </c>
      <c r="C120" s="1" t="inlineStr">
        <is>
          <t xml:space="preserve">Договор 4700134228 · Прогноз 2025 · источники требуют обновления · 2025 · USD</t>
        </is>
      </c>
    </row>
    <row r="121">
      <c r="A121" s="1" t="inlineStr">
        <is>
          <t xml:space="preserve"/>
        </is>
      </c>
      <c r="B121" s="1" t="inlineStr">
        <is>
          <t xml:space="preserve"/>
        </is>
      </c>
      <c r="C121" s="1" t="inlineStr">
        <is>
          <t xml:space="preserve">Статья</t>
        </is>
      </c>
      <c r="D121" s="1" t="inlineStr">
        <is>
          <t xml:space="preserve"/>
        </is>
      </c>
      <c r="E121" s="1" t="inlineStr">
        <is>
          <t xml:space="preserve"/>
        </is>
      </c>
      <c r="F121" s="1" t="inlineStr">
        <is>
          <t xml:space="preserve"/>
        </is>
      </c>
      <c r="G121" s="1" t="inlineStr">
        <is>
          <t xml:space="preserve"/>
        </is>
      </c>
      <c r="H121" s="1" t="inlineStr">
        <is>
          <t xml:space="preserve"/>
        </is>
      </c>
      <c r="I121" s="1" t="inlineStr">
        <is>
          <t xml:space="preserve">ИТОГО</t>
        </is>
      </c>
      <c r="J121" s="1" t="inlineStr">
        <is>
          <t xml:space="preserve">ФАКТ</t>
        </is>
      </c>
      <c r="K121" s="1" t="inlineStr">
        <is>
          <t xml:space="preserve">ПРОГНОЗ</t>
        </is>
      </c>
      <c r="L121" s="1" t="inlineStr">
        <is>
          <t xml:space="preserve"/>
        </is>
      </c>
      <c r="M121" s="1" t="inlineStr">
        <is>
          <t xml:space="preserve">Янв 2025</t>
        </is>
      </c>
      <c r="N121" s="1" t="inlineStr">
        <is>
          <t xml:space="preserve">Фев 2025</t>
        </is>
      </c>
      <c r="O121" s="1" t="inlineStr">
        <is>
          <t xml:space="preserve">Мар 2025</t>
        </is>
      </c>
      <c r="P121" s="1" t="inlineStr">
        <is>
          <t xml:space="preserve">Апр 2025</t>
        </is>
      </c>
      <c r="Q121" s="1" t="inlineStr">
        <is>
          <t xml:space="preserve">Май 2025</t>
        </is>
      </c>
      <c r="R121" s="1" t="inlineStr">
        <is>
          <t xml:space="preserve">Июн 2025</t>
        </is>
      </c>
      <c r="S121" s="1" t="inlineStr">
        <is>
          <t xml:space="preserve">Июл 2025</t>
        </is>
      </c>
      <c r="T121" s="1" t="inlineStr">
        <is>
          <t xml:space="preserve">Авг 2025</t>
        </is>
      </c>
      <c r="U121" s="1" t="inlineStr">
        <is>
          <t xml:space="preserve">Сен 2025</t>
        </is>
      </c>
      <c r="V121" s="1" t="inlineStr">
        <is>
          <t xml:space="preserve">Окт 2025</t>
        </is>
      </c>
      <c r="W121" s="1" t="inlineStr">
        <is>
          <t xml:space="preserve">Ноя 2025</t>
        </is>
      </c>
      <c r="X121" s="1" t="inlineStr">
        <is>
          <t xml:space="preserve">Дек 2025</t>
        </is>
      </c>
    </row>
    <row r="122">
      <c r="A122" t="inlineStr">
        <is>
          <t xml:space="preserve"/>
        </is>
      </c>
      <c r="B122" t="inlineStr">
        <is>
          <t xml:space="preserve"/>
        </is>
      </c>
      <c r="C122" t="inlineStr">
        <is>
          <t xml:space="preserve">Физический объём, ед.</t>
        </is>
      </c>
      <c r="D122" t="inlineStr">
        <is>
          <t xml:space="preserve"/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/>
        </is>
      </c>
      <c r="H122" t="inlineStr">
        <is>
          <t xml:space="preserve"/>
        </is>
      </c>
      <c r="I122" s="2">
        <f>SUM(M122:X122)</f>
        <v>4817.88</v>
      </c>
      <c r="J122" t="inlineStr">
        <is>
          <t xml:space="preserve"/>
        </is>
      </c>
      <c r="K122" s="2">
        <f>I122</f>
        <v>4817.88</v>
      </c>
      <c r="L122" t="inlineStr">
        <is>
          <t xml:space="preserve"/>
        </is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4817.88</v>
      </c>
    </row>
    <row r="123">
      <c r="A123" t="inlineStr">
        <is>
          <t xml:space="preserve"/>
        </is>
      </c>
      <c r="B123" t="inlineStr">
        <is>
          <t xml:space="preserve"/>
        </is>
      </c>
      <c r="C123" t="inlineStr">
        <is>
          <t xml:space="preserve">Основной персонал, FTE</t>
        </is>
      </c>
      <c r="D123" t="inlineStr">
        <is>
          <t xml:space="preserve"/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/>
        </is>
      </c>
      <c r="H123" t="inlineStr">
        <is>
          <t xml:space="preserve"/>
        </is>
      </c>
      <c r="I123" s="2">
        <f>SUM(M123:X123)</f>
        <v>15.8386169227</v>
      </c>
      <c r="J123" t="inlineStr">
        <is>
          <t xml:space="preserve"/>
        </is>
      </c>
      <c r="K123" s="2">
        <f>I123</f>
        <v>15.8386169227</v>
      </c>
      <c r="L123" t="inlineStr">
        <is>
          <t xml:space="preserve"/>
        </is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15.8386169227</v>
      </c>
    </row>
    <row r="124">
      <c r="A124" t="inlineStr">
        <is>
          <t xml:space="preserve"/>
        </is>
      </c>
      <c r="B124" t="inlineStr">
        <is>
          <t xml:space="preserve"/>
        </is>
      </c>
      <c r="C124" t="inlineStr">
        <is>
          <t xml:space="preserve">Косвенный персонал, FTE</t>
        </is>
      </c>
      <c r="D124" t="inlineStr">
        <is>
          <t xml:space="preserve"/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/>
        </is>
      </c>
      <c r="H124" t="inlineStr">
        <is>
          <t xml:space="preserve"/>
        </is>
      </c>
      <c r="I124" s="2">
        <f>SUM(M124:X124)</f>
        <v>8.806166794000003</v>
      </c>
      <c r="J124" t="inlineStr">
        <is>
          <t xml:space="preserve"/>
        </is>
      </c>
      <c r="K124" s="2">
        <f>I124</f>
        <v>8.806166794000003</v>
      </c>
      <c r="L124" t="inlineStr">
        <is>
          <t xml:space="preserve"/>
        </is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8.806166794000003</v>
      </c>
    </row>
    <row r="125">
      <c r="A125" t="inlineStr">
        <is>
          <t xml:space="preserve"/>
        </is>
      </c>
      <c r="B125" t="inlineStr">
        <is>
          <t xml:space="preserve"/>
        </is>
      </c>
      <c r="C125" t="inlineStr">
        <is>
          <t xml:space="preserve">Техника, маш.-ч</t>
        </is>
      </c>
      <c r="D125" t="inlineStr">
        <is>
          <t xml:space="preserve"/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/>
        </is>
      </c>
      <c r="H125" t="inlineStr">
        <is>
          <t xml:space="preserve"/>
        </is>
      </c>
      <c r="I125" s="2">
        <f>SUM(M125:X125)</f>
        <v>1.8792437162000009</v>
      </c>
      <c r="J125" t="inlineStr">
        <is>
          <t xml:space="preserve"/>
        </is>
      </c>
      <c r="K125" s="2">
        <f>I125</f>
        <v>1.8792437162000009</v>
      </c>
      <c r="L125" t="inlineStr">
        <is>
          <t xml:space="preserve"/>
        </is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1.8792437162000009</v>
      </c>
    </row>
    <row r="126">
      <c r="A126" s="3" t="inlineStr">
        <is>
          <t xml:space="preserve"/>
        </is>
      </c>
      <c r="B126" s="3" t="inlineStr">
        <is>
          <t xml:space="preserve"/>
        </is>
      </c>
      <c r="C126" s="3" t="inlineStr">
        <is>
          <t xml:space="preserve">Выручка</t>
        </is>
      </c>
      <c r="D126" s="3" t="inlineStr">
        <is>
          <t xml:space="preserve"/>
        </is>
      </c>
      <c r="E126" s="3" t="inlineStr">
        <is>
          <t xml:space="preserve"/>
        </is>
      </c>
      <c r="F126" s="3" t="inlineStr">
        <is>
          <t xml:space="preserve"/>
        </is>
      </c>
      <c r="G126" s="3" t="inlineStr">
        <is>
          <t xml:space="preserve"/>
        </is>
      </c>
      <c r="H126" s="3" t="inlineStr">
        <is>
          <t xml:space="preserve"/>
        </is>
      </c>
      <c r="I126" s="3">
        <f>SUM(M126:X126)</f>
        <v>0.9243372636019895</v>
      </c>
      <c r="J126" s="3" t="inlineStr">
        <is>
          <t xml:space="preserve"/>
        </is>
      </c>
      <c r="K126" s="3">
        <f>I126</f>
        <v>0.9243372636019895</v>
      </c>
      <c r="L126" s="3" t="inlineStr">
        <is>
          <t xml:space="preserve"/>
        </is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0.9243372636019895</v>
      </c>
    </row>
    <row r="127">
      <c r="A127" s="3" t="inlineStr">
        <is>
          <t xml:space="preserve"/>
        </is>
      </c>
      <c r="B127" s="3" t="inlineStr">
        <is>
          <t xml:space="preserve"/>
        </is>
      </c>
      <c r="C127" s="3" t="inlineStr">
        <is>
          <t xml:space="preserve">Прямые расходы</t>
        </is>
      </c>
      <c r="D127" s="3" t="inlineStr">
        <is>
          <t xml:space="preserve"/>
        </is>
      </c>
      <c r="E127" s="3" t="inlineStr">
        <is>
          <t xml:space="preserve"/>
        </is>
      </c>
      <c r="F127" s="3" t="inlineStr">
        <is>
          <t xml:space="preserve"/>
        </is>
      </c>
      <c r="G127" s="3" t="inlineStr">
        <is>
          <t xml:space="preserve"/>
        </is>
      </c>
      <c r="H127" s="3" t="inlineStr">
        <is>
          <t xml:space="preserve"/>
        </is>
      </c>
      <c r="I127" s="3">
        <f>SUM(M127:X127)</f>
        <v>0.33241128812866044</v>
      </c>
      <c r="J127" s="3" t="inlineStr">
        <is>
          <t xml:space="preserve"/>
        </is>
      </c>
      <c r="K127" s="3">
        <f>I127</f>
        <v>0.33241128812866044</v>
      </c>
      <c r="L127" s="3" t="inlineStr">
        <is>
          <t xml:space="preserve"/>
        </is>
      </c>
      <c r="M127" s="3">
        <v>0.00475158507681</v>
      </c>
      <c r="N127" s="3">
        <v>0.00475158507681</v>
      </c>
      <c r="O127" s="3">
        <v>0.00475158507681</v>
      </c>
      <c r="P127" s="3">
        <v>0.00475158507681</v>
      </c>
      <c r="Q127" s="3">
        <v>0.00475158507681</v>
      </c>
      <c r="R127" s="3">
        <v>0.00475158507681</v>
      </c>
      <c r="S127" s="3">
        <v>0.00475158507681</v>
      </c>
      <c r="T127" s="3">
        <v>0.00475158507681</v>
      </c>
      <c r="U127" s="3">
        <v>0.00475158507681</v>
      </c>
      <c r="V127" s="3">
        <v>0.00475158507681</v>
      </c>
      <c r="W127" s="3">
        <v>0.00475158507681</v>
      </c>
      <c r="X127" s="3">
        <v>0.2801438522837505</v>
      </c>
    </row>
    <row r="128">
      <c r="A128" s="3" t="inlineStr">
        <is>
          <t xml:space="preserve"/>
        </is>
      </c>
      <c r="B128" s="3" t="inlineStr">
        <is>
          <t xml:space="preserve"/>
        </is>
      </c>
      <c r="C128" s="3" t="inlineStr">
        <is>
          <t xml:space="preserve">Косвенные расходы</t>
        </is>
      </c>
      <c r="D128" s="3" t="inlineStr">
        <is>
          <t xml:space="preserve"/>
        </is>
      </c>
      <c r="E128" s="3" t="inlineStr">
        <is>
          <t xml:space="preserve"/>
        </is>
      </c>
      <c r="F128" s="3" t="inlineStr">
        <is>
          <t xml:space="preserve"/>
        </is>
      </c>
      <c r="G128" s="3" t="inlineStr">
        <is>
          <t xml:space="preserve"/>
        </is>
      </c>
      <c r="H128" s="3" t="inlineStr">
        <is>
          <t xml:space="preserve"/>
        </is>
      </c>
      <c r="I128" s="3">
        <f>SUM(M128:X128)</f>
        <v>0.5598352586685671</v>
      </c>
      <c r="J128" s="3" t="inlineStr">
        <is>
          <t xml:space="preserve"/>
        </is>
      </c>
      <c r="K128" s="3">
        <f>I128</f>
        <v>0.5598352586685671</v>
      </c>
      <c r="L128" s="3" t="inlineStr">
        <is>
          <t xml:space="preserve"/>
        </is>
      </c>
      <c r="M128" s="3">
        <v>0.031805841063071</v>
      </c>
      <c r="N128" s="3">
        <v>0.031805841063071</v>
      </c>
      <c r="O128" s="3">
        <v>0.031805841063071</v>
      </c>
      <c r="P128" s="3">
        <v>0.031805841063071</v>
      </c>
      <c r="Q128" s="3">
        <v>0.031805841063071</v>
      </c>
      <c r="R128" s="3">
        <v>0.031805841063071</v>
      </c>
      <c r="S128" s="3">
        <v>0.031805841063071</v>
      </c>
      <c r="T128" s="3">
        <v>0.031805841063071</v>
      </c>
      <c r="U128" s="3">
        <v>0.031805841063071</v>
      </c>
      <c r="V128" s="3">
        <v>0.031805841063071</v>
      </c>
      <c r="W128" s="3">
        <v>0.031805841063071</v>
      </c>
      <c r="X128" s="3">
        <v>0.209971006974786</v>
      </c>
    </row>
    <row r="129">
      <c r="A129" s="3" t="inlineStr">
        <is>
          <t xml:space="preserve"/>
        </is>
      </c>
      <c r="B129" s="3" t="inlineStr">
        <is>
          <t xml:space="preserve"/>
        </is>
      </c>
      <c r="C129" s="3" t="inlineStr">
        <is>
          <t xml:space="preserve">Расходы</t>
        </is>
      </c>
      <c r="D129" s="3" t="inlineStr">
        <is>
          <t xml:space="preserve"/>
        </is>
      </c>
      <c r="E129" s="3" t="inlineStr">
        <is>
          <t xml:space="preserve"/>
        </is>
      </c>
      <c r="F129" s="3" t="inlineStr">
        <is>
          <t xml:space="preserve"/>
        </is>
      </c>
      <c r="G129" s="3" t="inlineStr">
        <is>
          <t xml:space="preserve"/>
        </is>
      </c>
      <c r="H129" s="3" t="inlineStr">
        <is>
          <t xml:space="preserve"/>
        </is>
      </c>
      <c r="I129" s="3">
        <f>SUM(M129:X129)</f>
        <v>0.8922465467972276</v>
      </c>
      <c r="J129" s="3" t="inlineStr">
        <is>
          <t xml:space="preserve"/>
        </is>
      </c>
      <c r="K129" s="3">
        <f>I129</f>
        <v>0.8922465467972276</v>
      </c>
      <c r="L129" s="3" t="inlineStr">
        <is>
          <t xml:space="preserve"/>
        </is>
      </c>
      <c r="M129" s="3">
        <f>M127+M128</f>
        <v>0.03655742613988101</v>
      </c>
      <c r="N129" s="3">
        <f>N127+N128</f>
        <v>0.03655742613988101</v>
      </c>
      <c r="O129" s="3">
        <f>O127+O128</f>
        <v>0.03655742613988101</v>
      </c>
      <c r="P129" s="3">
        <f>P127+P128</f>
        <v>0.03655742613988101</v>
      </c>
      <c r="Q129" s="3">
        <f>Q127+Q128</f>
        <v>0.03655742613988101</v>
      </c>
      <c r="R129" s="3">
        <f>R127+R128</f>
        <v>0.03655742613988101</v>
      </c>
      <c r="S129" s="3">
        <f>S127+S128</f>
        <v>0.03655742613988101</v>
      </c>
      <c r="T129" s="3">
        <f>T127+T128</f>
        <v>0.03655742613988101</v>
      </c>
      <c r="U129" s="3">
        <f>U127+U128</f>
        <v>0.03655742613988101</v>
      </c>
      <c r="V129" s="3">
        <f>V127+V128</f>
        <v>0.03655742613988101</v>
      </c>
      <c r="W129" s="3">
        <f>W127+W128</f>
        <v>0.03655742613988101</v>
      </c>
      <c r="X129" s="3">
        <f>X127+X128</f>
        <v>0.49011485925853643</v>
      </c>
    </row>
    <row r="130">
      <c r="A130" s="3" t="inlineStr">
        <is>
          <t xml:space="preserve"/>
        </is>
      </c>
      <c r="B130" s="3" t="inlineStr">
        <is>
          <t xml:space="preserve"/>
        </is>
      </c>
      <c r="C130" s="3" t="inlineStr">
        <is>
          <t xml:space="preserve">Финансовый результат</t>
        </is>
      </c>
      <c r="D130" s="3" t="inlineStr">
        <is>
          <t xml:space="preserve"/>
        </is>
      </c>
      <c r="E130" s="3" t="inlineStr">
        <is>
          <t xml:space="preserve"/>
        </is>
      </c>
      <c r="F130" s="3" t="inlineStr">
        <is>
          <t xml:space="preserve"/>
        </is>
      </c>
      <c r="G130" s="3" t="inlineStr">
        <is>
          <t xml:space="preserve"/>
        </is>
      </c>
      <c r="H130" s="3" t="inlineStr">
        <is>
          <t xml:space="preserve"/>
        </is>
      </c>
      <c r="I130" s="3">
        <f>SUM(M130:X130)</f>
        <v>0.03209071680476191</v>
      </c>
      <c r="J130" s="3" t="inlineStr">
        <is>
          <t xml:space="preserve"/>
        </is>
      </c>
      <c r="K130" s="3">
        <f>I130</f>
        <v>0.03209071680476191</v>
      </c>
      <c r="L130" s="3" t="inlineStr">
        <is>
          <t xml:space="preserve"/>
        </is>
      </c>
      <c r="M130" s="5">
        <f>M126-M129</f>
        <v>-0.03655742613988101</v>
      </c>
      <c r="N130" s="5">
        <f>N126-N129</f>
        <v>-0.03655742613988101</v>
      </c>
      <c r="O130" s="5">
        <f>O126-O129</f>
        <v>-0.03655742613988101</v>
      </c>
      <c r="P130" s="5">
        <f>P126-P129</f>
        <v>-0.03655742613988101</v>
      </c>
      <c r="Q130" s="5">
        <f>Q126-Q129</f>
        <v>-0.03655742613988101</v>
      </c>
      <c r="R130" s="5">
        <f>R126-R129</f>
        <v>-0.03655742613988101</v>
      </c>
      <c r="S130" s="5">
        <f>S126-S129</f>
        <v>-0.03655742613988101</v>
      </c>
      <c r="T130" s="5">
        <f>T126-T129</f>
        <v>-0.03655742613988101</v>
      </c>
      <c r="U130" s="5">
        <f>U126-U129</f>
        <v>-0.03655742613988101</v>
      </c>
      <c r="V130" s="5">
        <f>V126-V129</f>
        <v>-0.03655742613988101</v>
      </c>
      <c r="W130" s="5">
        <f>W126-W129</f>
        <v>-0.03655742613988101</v>
      </c>
      <c r="X130" s="3">
        <f>X126-X129</f>
        <v>0.43422240434345305</v>
      </c>
    </row>
    <row r="131">
      <c r="A131" t="inlineStr">
        <is>
          <t xml:space="preserve"/>
        </is>
      </c>
      <c r="B131" t="inlineStr">
        <is>
          <t xml:space="preserve"/>
        </is>
      </c>
      <c r="C131" t="inlineStr">
        <is>
          <t xml:space="preserve">Подписано КС по первичке</t>
        </is>
      </c>
      <c r="D131" t="inlineStr">
        <is>
          <t xml:space="preserve"/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/>
        </is>
      </c>
      <c r="H131" t="inlineStr">
        <is>
          <t xml:space="preserve"/>
        </is>
      </c>
      <c r="I131" s="2">
        <f>SUM(M131:X131)</f>
        <v>0</v>
      </c>
      <c r="J131" t="inlineStr">
        <is>
          <t xml:space="preserve"/>
        </is>
      </c>
      <c r="K131" s="2">
        <f>I131</f>
        <v>0</v>
      </c>
      <c r="L131" t="inlineStr">
        <is>
          <t xml:space="preserve"/>
        </is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</row>
    <row r="132">
      <c r="A132" s="3" t="inlineStr">
        <is>
          <t xml:space="preserve"/>
        </is>
      </c>
      <c r="B132" s="3" t="inlineStr">
        <is>
          <t xml:space="preserve"/>
        </is>
      </c>
      <c r="C132" s="3" t="inlineStr">
        <is>
          <t xml:space="preserve">Поступления</t>
        </is>
      </c>
      <c r="D132" s="3" t="inlineStr">
        <is>
          <t xml:space="preserve"/>
        </is>
      </c>
      <c r="E132" s="3" t="inlineStr">
        <is>
          <t xml:space="preserve"/>
        </is>
      </c>
      <c r="F132" s="3" t="inlineStr">
        <is>
          <t xml:space="preserve"/>
        </is>
      </c>
      <c r="G132" s="3" t="inlineStr">
        <is>
          <t xml:space="preserve"/>
        </is>
      </c>
      <c r="H132" s="3" t="inlineStr">
        <is>
          <t xml:space="preserve"/>
        </is>
      </c>
      <c r="I132" s="3">
        <f>SUM(M132:X132)</f>
        <v>0</v>
      </c>
      <c r="J132" s="3" t="inlineStr">
        <is>
          <t xml:space="preserve"/>
        </is>
      </c>
      <c r="K132" s="3">
        <f>I132</f>
        <v>0</v>
      </c>
      <c r="L132" s="3" t="inlineStr">
        <is>
          <t xml:space="preserve"/>
        </is>
      </c>
      <c r="M132" s="3">
        <f>M133+M134+M135</f>
        <v>0</v>
      </c>
      <c r="N132" s="3">
        <f>N133+N134+N135</f>
        <v>0</v>
      </c>
      <c r="O132" s="3">
        <f>O133+O134+O135</f>
        <v>0</v>
      </c>
      <c r="P132" s="3">
        <f>P133+P134+P135</f>
        <v>0</v>
      </c>
      <c r="Q132" s="3">
        <f>Q133+Q134+Q135</f>
        <v>0</v>
      </c>
      <c r="R132" s="3">
        <f>R133+R134+R135</f>
        <v>0</v>
      </c>
      <c r="S132" s="3">
        <f>S133+S134+S135</f>
        <v>0</v>
      </c>
      <c r="T132" s="3">
        <f>T133+T134+T135</f>
        <v>0</v>
      </c>
      <c r="U132" s="3">
        <f>U133+U134+U135</f>
        <v>0</v>
      </c>
      <c r="V132" s="3">
        <f>V133+V134+V135</f>
        <v>0</v>
      </c>
      <c r="W132" s="3">
        <f>W133+W134+W135</f>
        <v>0</v>
      </c>
      <c r="X132" s="3">
        <f>X133+X134+X135</f>
        <v>0</v>
      </c>
    </row>
    <row r="133">
      <c r="A133" t="inlineStr">
        <is>
          <t xml:space="preserve"/>
        </is>
      </c>
      <c r="B133" t="inlineStr">
        <is>
          <t xml:space="preserve"/>
        </is>
      </c>
      <c r="C133" t="inlineStr">
        <is>
          <t xml:space="preserve">Оплата за работы</t>
        </is>
      </c>
      <c r="D133" t="inlineStr">
        <is>
          <t xml:space="preserve"/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/>
        </is>
      </c>
      <c r="H133" t="inlineStr">
        <is>
          <t xml:space="preserve"/>
        </is>
      </c>
      <c r="I133" s="2">
        <f>SUM(M133:X133)</f>
        <v>0</v>
      </c>
      <c r="J133" t="inlineStr">
        <is>
          <t xml:space="preserve"/>
        </is>
      </c>
      <c r="K133" s="2">
        <f>I133</f>
        <v>0</v>
      </c>
      <c r="L133" t="inlineStr">
        <is>
          <t xml:space="preserve"/>
        </is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</row>
    <row r="134">
      <c r="A134" t="inlineStr">
        <is>
          <t xml:space="preserve"/>
        </is>
      </c>
      <c r="B134" t="inlineStr">
        <is>
          <t xml:space="preserve"/>
        </is>
      </c>
      <c r="C134" t="inlineStr">
        <is>
          <t xml:space="preserve">Авансы</t>
        </is>
      </c>
      <c r="D134" t="inlineStr">
        <is>
          <t xml:space="preserve"/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/>
        </is>
      </c>
      <c r="H134" t="inlineStr">
        <is>
          <t xml:space="preserve"/>
        </is>
      </c>
      <c r="I134" s="2">
        <f>SUM(M134:X134)</f>
        <v>0</v>
      </c>
      <c r="J134" t="inlineStr">
        <is>
          <t xml:space="preserve"/>
        </is>
      </c>
      <c r="K134" s="2">
        <f>I134</f>
        <v>0</v>
      </c>
      <c r="L134" t="inlineStr">
        <is>
          <t xml:space="preserve"/>
        </is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</row>
    <row r="135">
      <c r="A135" t="inlineStr">
        <is>
          <t xml:space="preserve"/>
        </is>
      </c>
      <c r="B135" t="inlineStr">
        <is>
          <t xml:space="preserve"/>
        </is>
      </c>
      <c r="C135" t="inlineStr">
        <is>
          <t xml:space="preserve">Факторинг</t>
        </is>
      </c>
      <c r="D135" t="inlineStr">
        <is>
          <t xml:space="preserve"/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/>
        </is>
      </c>
      <c r="H135" t="inlineStr">
        <is>
          <t xml:space="preserve"/>
        </is>
      </c>
      <c r="I135" s="2">
        <f>SUM(M135:X135)</f>
        <v>0</v>
      </c>
      <c r="J135" t="inlineStr">
        <is>
          <t xml:space="preserve"/>
        </is>
      </c>
      <c r="K135" s="2">
        <f>I135</f>
        <v>0</v>
      </c>
      <c r="L135" t="inlineStr">
        <is>
          <t xml:space="preserve"/>
        </is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</row>
    <row r="136">
      <c r="A136" t="inlineStr">
        <is>
          <t xml:space="preserve"/>
        </is>
      </c>
      <c r="B136" t="inlineStr">
        <is>
          <t xml:space="preserve"/>
        </is>
      </c>
      <c r="C136" t="inlineStr">
        <is>
          <t xml:space="preserve">Выплаты по статьям расходов</t>
        </is>
      </c>
      <c r="D136" t="inlineStr">
        <is>
          <t xml:space="preserve"/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/>
        </is>
      </c>
      <c r="H136" t="inlineStr">
        <is>
          <t xml:space="preserve"/>
        </is>
      </c>
      <c r="I136" s="2">
        <f>SUM(M136:X136)</f>
        <v>0.7892593352108274</v>
      </c>
      <c r="J136" t="inlineStr">
        <is>
          <t xml:space="preserve"/>
        </is>
      </c>
      <c r="K136" s="2">
        <f>I136</f>
        <v>0.7892593352108274</v>
      </c>
      <c r="L136" t="inlineStr">
        <is>
          <t xml:space="preserve"/>
        </is>
      </c>
      <c r="M136" s="2">
        <v>0.027975158507681</v>
      </c>
      <c r="N136" s="2">
        <v>0.027975158507681</v>
      </c>
      <c r="O136" s="2">
        <v>0.027975158507681</v>
      </c>
      <c r="P136" s="2">
        <v>0.027975158507681</v>
      </c>
      <c r="Q136" s="2">
        <v>0.027975158507681</v>
      </c>
      <c r="R136" s="2">
        <v>0.027975158507681</v>
      </c>
      <c r="S136" s="2">
        <v>0.027975158507681</v>
      </c>
      <c r="T136" s="2">
        <v>0.027975158507681</v>
      </c>
      <c r="U136" s="2">
        <v>0.027975158507681</v>
      </c>
      <c r="V136" s="2">
        <v>0.027975158507681</v>
      </c>
      <c r="W136" s="2">
        <v>0.027975158507681</v>
      </c>
      <c r="X136" s="2">
        <v>0.48153259162633644</v>
      </c>
    </row>
    <row r="137">
      <c r="A137" t="inlineStr">
        <is>
          <t xml:space="preserve"/>
        </is>
      </c>
      <c r="B137" t="inlineStr">
        <is>
          <t xml:space="preserve"/>
        </is>
      </c>
      <c r="C137" t="inlineStr">
        <is>
          <t xml:space="preserve">НДС к выплате</t>
        </is>
      </c>
      <c r="D137" t="inlineStr">
        <is>
          <t xml:space="preserve"/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/>
        </is>
      </c>
      <c r="H137" t="inlineStr">
        <is>
          <t xml:space="preserve"/>
        </is>
      </c>
      <c r="I137" s="2">
        <f>SUM(M137:X137)</f>
        <v>0</v>
      </c>
      <c r="J137" t="inlineStr">
        <is>
          <t xml:space="preserve"/>
        </is>
      </c>
      <c r="K137" s="2">
        <f>I137</f>
        <v>0</v>
      </c>
      <c r="L137" t="inlineStr">
        <is>
          <t xml:space="preserve"/>
        </is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</row>
    <row r="138">
      <c r="A138" s="3" t="inlineStr">
        <is>
          <t xml:space="preserve"/>
        </is>
      </c>
      <c r="B138" s="3" t="inlineStr">
        <is>
          <t xml:space="preserve"/>
        </is>
      </c>
      <c r="C138" s="3" t="inlineStr">
        <is>
          <t xml:space="preserve">CF за период</t>
        </is>
      </c>
      <c r="D138" s="3" t="inlineStr">
        <is>
          <t xml:space="preserve"/>
        </is>
      </c>
      <c r="E138" s="3" t="inlineStr">
        <is>
          <t xml:space="preserve"/>
        </is>
      </c>
      <c r="F138" s="3" t="inlineStr">
        <is>
          <t xml:space="preserve"/>
        </is>
      </c>
      <c r="G138" s="3" t="inlineStr">
        <is>
          <t xml:space="preserve"/>
        </is>
      </c>
      <c r="H138" s="3" t="inlineStr">
        <is>
          <t xml:space="preserve"/>
        </is>
      </c>
      <c r="I138" s="5">
        <f>SUM(M138:X138)</f>
        <v>-0.7892593352108274</v>
      </c>
      <c r="J138" s="3" t="inlineStr">
        <is>
          <t xml:space="preserve"/>
        </is>
      </c>
      <c r="K138" s="5">
        <f>I138</f>
        <v>-0.7892593352108274</v>
      </c>
      <c r="L138" s="3" t="inlineStr">
        <is>
          <t xml:space="preserve"/>
        </is>
      </c>
      <c r="M138" s="5">
        <f>M132-M136-M137</f>
        <v>-0.027975158507681</v>
      </c>
      <c r="N138" s="5">
        <f>N132-N136-N137</f>
        <v>-0.027975158507681</v>
      </c>
      <c r="O138" s="5">
        <f>O132-O136-O137</f>
        <v>-0.027975158507681</v>
      </c>
      <c r="P138" s="5">
        <f>P132-P136-P137</f>
        <v>-0.027975158507681</v>
      </c>
      <c r="Q138" s="5">
        <f>Q132-Q136-Q137</f>
        <v>-0.027975158507681</v>
      </c>
      <c r="R138" s="5">
        <f>R132-R136-R137</f>
        <v>-0.027975158507681</v>
      </c>
      <c r="S138" s="5">
        <f>S132-S136-S137</f>
        <v>-0.027975158507681</v>
      </c>
      <c r="T138" s="5">
        <f>T132-T136-T137</f>
        <v>-0.027975158507681</v>
      </c>
      <c r="U138" s="5">
        <f>U132-U136-U137</f>
        <v>-0.027975158507681</v>
      </c>
      <c r="V138" s="5">
        <f>V132-V136-V137</f>
        <v>-0.027975158507681</v>
      </c>
      <c r="W138" s="5">
        <f>W132-W136-W137</f>
        <v>-0.027975158507681</v>
      </c>
      <c r="X138" s="5">
        <f>X132-X136-X137</f>
        <v>-0.48153259162633644</v>
      </c>
    </row>
    <row r="139">
      <c r="A139" s="3" t="inlineStr">
        <is>
          <t xml:space="preserve"/>
        </is>
      </c>
      <c r="B139" s="3" t="inlineStr">
        <is>
          <t xml:space="preserve"/>
        </is>
      </c>
      <c r="C139" s="3" t="inlineStr">
        <is>
          <t xml:space="preserve">CF накопительно</t>
        </is>
      </c>
      <c r="D139" s="3" t="inlineStr">
        <is>
          <t xml:space="preserve"/>
        </is>
      </c>
      <c r="E139" s="3" t="inlineStr">
        <is>
          <t xml:space="preserve"/>
        </is>
      </c>
      <c r="F139" s="3" t="inlineStr">
        <is>
          <t xml:space="preserve"/>
        </is>
      </c>
      <c r="G139" s="3" t="inlineStr">
        <is>
          <t xml:space="preserve"/>
        </is>
      </c>
      <c r="H139" s="3" t="inlineStr">
        <is>
          <t xml:space="preserve"/>
        </is>
      </c>
      <c r="I139" s="5">
        <f>X139</f>
        <v>-0.7892593352108274</v>
      </c>
      <c r="J139" s="3" t="inlineStr">
        <is>
          <t xml:space="preserve"/>
        </is>
      </c>
      <c r="K139" s="5">
        <f>I139</f>
        <v>-0.7892593352108274</v>
      </c>
      <c r="L139" s="3" t="inlineStr">
        <is>
          <t xml:space="preserve"/>
        </is>
      </c>
      <c r="M139" s="5">
        <f>M138+0</f>
        <v>-0.027975158507681</v>
      </c>
      <c r="N139" s="5">
        <f>M139+N138</f>
        <v>-0.055950317015362</v>
      </c>
      <c r="O139" s="5">
        <f>N139+O138</f>
        <v>-0.083925475523043</v>
      </c>
      <c r="P139" s="5">
        <f>O139+P138</f>
        <v>-0.111900634030724</v>
      </c>
      <c r="Q139" s="5">
        <f>P139+Q138</f>
        <v>-0.13987579253840499</v>
      </c>
      <c r="R139" s="5">
        <f>Q139+R138</f>
        <v>-0.16785095104608597</v>
      </c>
      <c r="S139" s="5">
        <f>R139+S138</f>
        <v>-0.19582610955376695</v>
      </c>
      <c r="T139" s="5">
        <f>S139+T138</f>
        <v>-0.22380126806144796</v>
      </c>
      <c r="U139" s="5">
        <f>T139+U138</f>
        <v>-0.2517764265691289</v>
      </c>
      <c r="V139" s="5">
        <f>U139+V138</f>
        <v>-0.2797515850768099</v>
      </c>
      <c r="W139" s="5">
        <f>V139+W138</f>
        <v>-0.3077267435844909</v>
      </c>
      <c r="X139" s="5">
        <f>W139+X138</f>
        <v>-0.7892593352108274</v>
      </c>
    </row>
    <row r="140">
      <c r="A140" t="inlineStr">
        <is>
          <t xml:space="preserve"/>
        </is>
      </c>
      <c r="B140" t="inlineStr">
        <is>
          <t xml:space="preserve"/>
        </is>
      </c>
      <c r="C140" t="inlineStr">
        <is>
          <t xml:space="preserve">Прямые: Заработная плата</t>
        </is>
      </c>
      <c r="D140" t="inlineStr">
        <is>
          <t xml:space="preserve"/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/>
        </is>
      </c>
      <c r="H140" t="inlineStr">
        <is>
          <t xml:space="preserve"/>
        </is>
      </c>
      <c r="I140" s="2">
        <f>SUM(M140:X140)</f>
        <v>0.059394813460125</v>
      </c>
      <c r="J140" t="inlineStr">
        <is>
          <t xml:space="preserve"/>
        </is>
      </c>
      <c r="K140" s="2">
        <f>I140</f>
        <v>0.059394813460125</v>
      </c>
      <c r="L140" t="inlineStr">
        <is>
          <t xml:space="preserve"/>
        </is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0.059394813460125</v>
      </c>
    </row>
    <row r="141">
      <c r="A141" t="inlineStr">
        <is>
          <t xml:space="preserve"/>
        </is>
      </c>
      <c r="B141" t="inlineStr">
        <is>
          <t xml:space="preserve"/>
        </is>
      </c>
      <c r="C141" t="inlineStr">
        <is>
          <t xml:space="preserve">Прямые: НДФЛ</t>
        </is>
      </c>
      <c r="D141" t="inlineStr">
        <is>
          <t xml:space="preserve"/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/>
        </is>
      </c>
      <c r="H141" t="inlineStr">
        <is>
          <t xml:space="preserve"/>
        </is>
      </c>
      <c r="I141" s="2">
        <f>SUM(M141:X141)</f>
        <v>0.00887508706875431</v>
      </c>
      <c r="J141" t="inlineStr">
        <is>
          <t xml:space="preserve"/>
        </is>
      </c>
      <c r="K141" s="2">
        <f>I141</f>
        <v>0.00887508706875431</v>
      </c>
      <c r="L141" t="inlineStr">
        <is>
          <t xml:space="preserve"/>
        </is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0.00887508706875431</v>
      </c>
    </row>
    <row r="142">
      <c r="A142" t="inlineStr">
        <is>
          <t xml:space="preserve"/>
        </is>
      </c>
      <c r="B142" t="inlineStr">
        <is>
          <t xml:space="preserve"/>
        </is>
      </c>
      <c r="C142" t="inlineStr">
        <is>
          <t xml:space="preserve">Прямые: Страховые взносы</t>
        </is>
      </c>
      <c r="D142" t="inlineStr">
        <is>
          <t xml:space="preserve"/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/>
        </is>
      </c>
      <c r="H142" t="inlineStr">
        <is>
          <t xml:space="preserve"/>
        </is>
      </c>
      <c r="I142" s="2">
        <f>SUM(M142:X142)</f>
        <v>0.021095399263423704</v>
      </c>
      <c r="J142" t="inlineStr">
        <is>
          <t xml:space="preserve"/>
        </is>
      </c>
      <c r="K142" s="2">
        <f>I142</f>
        <v>0.021095399263423704</v>
      </c>
      <c r="L142" t="inlineStr">
        <is>
          <t xml:space="preserve"/>
        </is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0.021095399263423704</v>
      </c>
    </row>
    <row r="143">
      <c r="A143" t="inlineStr">
        <is>
          <t xml:space="preserve"/>
        </is>
      </c>
      <c r="B143" t="inlineStr">
        <is>
          <t xml:space="preserve"/>
        </is>
      </c>
      <c r="C143" t="inlineStr">
        <is>
          <t xml:space="preserve">Прямые: Резерв на отпуска</t>
        </is>
      </c>
      <c r="D143" t="inlineStr">
        <is>
          <t xml:space="preserve"/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/>
        </is>
      </c>
      <c r="H143" t="inlineStr">
        <is>
          <t xml:space="preserve"/>
        </is>
      </c>
      <c r="I143" s="2">
        <f>SUM(M143:X143)</f>
        <v>0.057019020921719996</v>
      </c>
      <c r="J143" t="inlineStr">
        <is>
          <t xml:space="preserve"/>
        </is>
      </c>
      <c r="K143" s="2">
        <f>I143</f>
        <v>0.057019020921719996</v>
      </c>
      <c r="L143" t="inlineStr">
        <is>
          <t xml:space="preserve"/>
        </is>
      </c>
      <c r="M143" s="2">
        <v>0.00475158507681</v>
      </c>
      <c r="N143" s="2">
        <v>0.00475158507681</v>
      </c>
      <c r="O143" s="2">
        <v>0.00475158507681</v>
      </c>
      <c r="P143" s="2">
        <v>0.00475158507681</v>
      </c>
      <c r="Q143" s="2">
        <v>0.00475158507681</v>
      </c>
      <c r="R143" s="2">
        <v>0.00475158507681</v>
      </c>
      <c r="S143" s="2">
        <v>0.00475158507681</v>
      </c>
      <c r="T143" s="2">
        <v>0.00475158507681</v>
      </c>
      <c r="U143" s="2">
        <v>0.00475158507681</v>
      </c>
      <c r="V143" s="2">
        <v>0.00475158507681</v>
      </c>
      <c r="W143" s="2">
        <v>0.00475158507681</v>
      </c>
      <c r="X143" s="2">
        <v>0.00475158507681</v>
      </c>
    </row>
    <row r="144">
      <c r="A144" t="inlineStr">
        <is>
          <t xml:space="preserve"/>
        </is>
      </c>
      <c r="B144" t="inlineStr">
        <is>
          <t xml:space="preserve"/>
        </is>
      </c>
      <c r="C144" t="inlineStr">
        <is>
          <t xml:space="preserve">Прямые: Субподряд</t>
        </is>
      </c>
      <c r="D144" t="inlineStr">
        <is>
          <t xml:space="preserve"/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/>
        </is>
      </c>
      <c r="H144" t="inlineStr">
        <is>
          <t xml:space="preserve"/>
        </is>
      </c>
      <c r="I144" s="2">
        <f>SUM(M144:X144)</f>
        <v>0</v>
      </c>
      <c r="J144" t="inlineStr">
        <is>
          <t xml:space="preserve"/>
        </is>
      </c>
      <c r="K144" s="2">
        <f>I144</f>
        <v>0</v>
      </c>
      <c r="L144" t="inlineStr">
        <is>
          <t xml:space="preserve"/>
        </is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</row>
    <row r="145">
      <c r="A145" t="inlineStr">
        <is>
          <t xml:space="preserve"/>
        </is>
      </c>
      <c r="B145" t="inlineStr">
        <is>
          <t xml:space="preserve"/>
        </is>
      </c>
      <c r="C145" t="inlineStr">
        <is>
          <t xml:space="preserve">Прямые: Строительная техника</t>
        </is>
      </c>
      <c r="D145" t="inlineStr">
        <is>
          <t xml:space="preserve"/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/>
        </is>
      </c>
      <c r="H145" t="inlineStr">
        <is>
          <t xml:space="preserve"/>
        </is>
      </c>
      <c r="I145" s="2">
        <f>SUM(M145:X145)</f>
        <v>0.06107542077650002</v>
      </c>
      <c r="J145" t="inlineStr">
        <is>
          <t xml:space="preserve"/>
        </is>
      </c>
      <c r="K145" s="2">
        <f>I145</f>
        <v>0.06107542077650002</v>
      </c>
      <c r="L145" t="inlineStr">
        <is>
          <t xml:space="preserve"/>
        </is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0.06107542077650002</v>
      </c>
    </row>
    <row r="146">
      <c r="A146" t="inlineStr">
        <is>
          <t xml:space="preserve"/>
        </is>
      </c>
      <c r="B146" t="inlineStr">
        <is>
          <t xml:space="preserve"/>
        </is>
      </c>
      <c r="C146" t="inlineStr">
        <is>
          <t xml:space="preserve">Прямые: Строительные леса</t>
        </is>
      </c>
      <c r="D146" t="inlineStr">
        <is>
          <t xml:space="preserve"/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/>
        </is>
      </c>
      <c r="H146" t="inlineStr">
        <is>
          <t xml:space="preserve"/>
        </is>
      </c>
      <c r="I146" s="2">
        <f>SUM(M146:X146)</f>
        <v>0</v>
      </c>
      <c r="J146" t="inlineStr">
        <is>
          <t xml:space="preserve"/>
        </is>
      </c>
      <c r="K146" s="2">
        <f>I146</f>
        <v>0</v>
      </c>
      <c r="L146" t="inlineStr">
        <is>
          <t xml:space="preserve"/>
        </is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</row>
    <row r="147">
      <c r="A147" t="inlineStr">
        <is>
          <t xml:space="preserve"/>
        </is>
      </c>
      <c r="B147" t="inlineStr">
        <is>
          <t xml:space="preserve"/>
        </is>
      </c>
      <c r="C147" t="inlineStr">
        <is>
          <t xml:space="preserve">Прямые: Лесомонтаж</t>
        </is>
      </c>
      <c r="D147" t="inlineStr">
        <is>
          <t xml:space="preserve"/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/>
        </is>
      </c>
      <c r="H147" t="inlineStr">
        <is>
          <t xml:space="preserve"/>
        </is>
      </c>
      <c r="I147" s="2">
        <f>SUM(M147:X147)</f>
        <v>0.007721325749816251</v>
      </c>
      <c r="J147" t="inlineStr">
        <is>
          <t xml:space="preserve"/>
        </is>
      </c>
      <c r="K147" s="2">
        <f>I147</f>
        <v>0.007721325749816251</v>
      </c>
      <c r="L147" t="inlineStr">
        <is>
          <t xml:space="preserve"/>
        </is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0.007721325749816251</v>
      </c>
    </row>
    <row r="148">
      <c r="A148" t="inlineStr">
        <is>
          <t xml:space="preserve"/>
        </is>
      </c>
      <c r="B148" t="inlineStr">
        <is>
          <t xml:space="preserve"/>
        </is>
      </c>
      <c r="C148" t="inlineStr">
        <is>
          <t xml:space="preserve">Прямые: Проектные материалы</t>
        </is>
      </c>
      <c r="D148" t="inlineStr">
        <is>
          <t xml:space="preserve"/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/>
        </is>
      </c>
      <c r="H148" t="inlineStr">
        <is>
          <t xml:space="preserve"/>
        </is>
      </c>
      <c r="I148" s="2">
        <f>SUM(M148:X148)</f>
        <v>0.10829369090909088</v>
      </c>
      <c r="J148" t="inlineStr">
        <is>
          <t xml:space="preserve"/>
        </is>
      </c>
      <c r="K148" s="2">
        <f>I148</f>
        <v>0.10829369090909088</v>
      </c>
      <c r="L148" t="inlineStr">
        <is>
          <t xml:space="preserve"/>
        </is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0.10829369090909088</v>
      </c>
    </row>
    <row r="149">
      <c r="A149" t="inlineStr">
        <is>
          <t xml:space="preserve"/>
        </is>
      </c>
      <c r="B149" t="inlineStr">
        <is>
          <t xml:space="preserve"/>
        </is>
      </c>
      <c r="C149" t="inlineStr">
        <is>
          <t xml:space="preserve">Прямые: Расходные материалы</t>
        </is>
      </c>
      <c r="D149" t="inlineStr">
        <is>
          <t xml:space="preserve"/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/>
        </is>
      </c>
      <c r="H149" t="inlineStr">
        <is>
          <t xml:space="preserve"/>
        </is>
      </c>
      <c r="I149" s="2">
        <f>SUM(M149:X149)</f>
        <v>0.008936529979230301</v>
      </c>
      <c r="J149" t="inlineStr">
        <is>
          <t xml:space="preserve"/>
        </is>
      </c>
      <c r="K149" s="2">
        <f>I149</f>
        <v>0.008936529979230301</v>
      </c>
      <c r="L149" t="inlineStr">
        <is>
          <t xml:space="preserve"/>
        </is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0.008936529979230301</v>
      </c>
    </row>
    <row r="150">
      <c r="A150" t="inlineStr">
        <is>
          <t xml:space="preserve"/>
        </is>
      </c>
      <c r="B150" t="inlineStr">
        <is>
          <t xml:space="preserve"/>
        </is>
      </c>
      <c r="C150" t="inlineStr">
        <is>
          <t xml:space="preserve">Прямые: НРК</t>
        </is>
      </c>
      <c r="D150" t="inlineStr">
        <is>
          <t xml:space="preserve"/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/>
        </is>
      </c>
      <c r="H150" t="inlineStr">
        <is>
          <t xml:space="preserve"/>
        </is>
      </c>
      <c r="I150" s="2">
        <f>SUM(M150:X150)</f>
        <v>0</v>
      </c>
      <c r="J150" t="inlineStr">
        <is>
          <t xml:space="preserve"/>
        </is>
      </c>
      <c r="K150" s="2">
        <f>I150</f>
        <v>0</v>
      </c>
      <c r="L150" t="inlineStr">
        <is>
          <t xml:space="preserve"/>
        </is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</row>
    <row r="151">
      <c r="A151" t="inlineStr">
        <is>
          <t xml:space="preserve"/>
        </is>
      </c>
      <c r="B151" t="inlineStr">
        <is>
          <t xml:space="preserve"/>
        </is>
      </c>
      <c r="C151" t="inlineStr">
        <is>
          <t xml:space="preserve">Прямые: Прочие прямые</t>
        </is>
      </c>
      <c r="D151" t="inlineStr">
        <is>
          <t xml:space="preserve"/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/>
        </is>
      </c>
      <c r="H151" t="inlineStr">
        <is>
          <t xml:space="preserve"/>
        </is>
      </c>
      <c r="I151" s="2">
        <f>SUM(M151:X151)</f>
        <v>0</v>
      </c>
      <c r="J151" t="inlineStr">
        <is>
          <t xml:space="preserve"/>
        </is>
      </c>
      <c r="K151" s="2">
        <f>I151</f>
        <v>0</v>
      </c>
      <c r="L151" t="inlineStr">
        <is>
          <t xml:space="preserve"/>
        </is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</row>
    <row r="152">
      <c r="A152" t="inlineStr">
        <is>
          <t xml:space="preserve"/>
        </is>
      </c>
      <c r="B152" t="inlineStr">
        <is>
          <t xml:space="preserve"/>
        </is>
      </c>
      <c r="C152" t="inlineStr">
        <is>
          <t xml:space="preserve">Косвенные: Заработная плата</t>
        </is>
      </c>
      <c r="D152" t="inlineStr">
        <is>
          <t xml:space="preserve"/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/>
        </is>
      </c>
      <c r="H152" t="inlineStr">
        <is>
          <t xml:space="preserve"/>
        </is>
      </c>
      <c r="I152" s="2">
        <f>SUM(M152:X152)</f>
        <v>0.04788353194237501</v>
      </c>
      <c r="J152" t="inlineStr">
        <is>
          <t xml:space="preserve"/>
        </is>
      </c>
      <c r="K152" s="2">
        <f>I152</f>
        <v>0.04788353194237501</v>
      </c>
      <c r="L152" t="inlineStr">
        <is>
          <t xml:space="preserve"/>
        </is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0.04788353194237501</v>
      </c>
    </row>
    <row r="153">
      <c r="A153" t="inlineStr">
        <is>
          <t xml:space="preserve"/>
        </is>
      </c>
      <c r="B153" t="inlineStr">
        <is>
          <t xml:space="preserve"/>
        </is>
      </c>
      <c r="C153" t="inlineStr">
        <is>
          <t xml:space="preserve">Косвенные: НДФЛ</t>
        </is>
      </c>
      <c r="D153" t="inlineStr">
        <is>
          <t xml:space="preserve"/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/>
        </is>
      </c>
      <c r="H153" t="inlineStr">
        <is>
          <t xml:space="preserve"/>
        </is>
      </c>
      <c r="I153" s="2">
        <f>SUM(M153:X153)</f>
        <v>0.007155010520125003</v>
      </c>
      <c r="J153" t="inlineStr">
        <is>
          <t xml:space="preserve"/>
        </is>
      </c>
      <c r="K153" s="2">
        <f>I153</f>
        <v>0.007155010520125003</v>
      </c>
      <c r="L153" t="inlineStr">
        <is>
          <t xml:space="preserve"/>
        </is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0.007155010520125003</v>
      </c>
    </row>
    <row r="154">
      <c r="A154" t="inlineStr">
        <is>
          <t xml:space="preserve"/>
        </is>
      </c>
      <c r="B154" t="inlineStr">
        <is>
          <t xml:space="preserve"/>
        </is>
      </c>
      <c r="C154" t="inlineStr">
        <is>
          <t xml:space="preserve">Косвенные: Страховые взносы</t>
        </is>
      </c>
      <c r="D154" t="inlineStr">
        <is>
          <t xml:space="preserve"/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/>
        </is>
      </c>
      <c r="H154" t="inlineStr">
        <is>
          <t xml:space="preserve"/>
        </is>
      </c>
      <c r="I154" s="2">
        <f>SUM(M154:X154)</f>
        <v>0.017006909620912503</v>
      </c>
      <c r="J154" t="inlineStr">
        <is>
          <t xml:space="preserve"/>
        </is>
      </c>
      <c r="K154" s="2">
        <f>I154</f>
        <v>0.017006909620912503</v>
      </c>
      <c r="L154" t="inlineStr">
        <is>
          <t xml:space="preserve"/>
        </is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0.017006909620912503</v>
      </c>
    </row>
    <row r="155">
      <c r="A155" t="inlineStr">
        <is>
          <t xml:space="preserve"/>
        </is>
      </c>
      <c r="B155" t="inlineStr">
        <is>
          <t xml:space="preserve"/>
        </is>
      </c>
      <c r="C155" t="inlineStr">
        <is>
          <t xml:space="preserve">Косвенные: Резерв на отпуска</t>
        </is>
      </c>
      <c r="D155" t="inlineStr">
        <is>
          <t xml:space="preserve"/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/>
        </is>
      </c>
      <c r="H155" t="inlineStr">
        <is>
          <t xml:space="preserve"/>
        </is>
      </c>
      <c r="I155" s="2">
        <f>SUM(M155:X155)</f>
        <v>0.045968190664680005</v>
      </c>
      <c r="J155" t="inlineStr">
        <is>
          <t xml:space="preserve"/>
        </is>
      </c>
      <c r="K155" s="2">
        <f>I155</f>
        <v>0.045968190664680005</v>
      </c>
      <c r="L155" t="inlineStr">
        <is>
          <t xml:space="preserve"/>
        </is>
      </c>
      <c r="M155" s="2">
        <v>0.0038306825553900007</v>
      </c>
      <c r="N155" s="2">
        <v>0.0038306825553900007</v>
      </c>
      <c r="O155" s="2">
        <v>0.0038306825553900007</v>
      </c>
      <c r="P155" s="2">
        <v>0.0038306825553900007</v>
      </c>
      <c r="Q155" s="2">
        <v>0.0038306825553900007</v>
      </c>
      <c r="R155" s="2">
        <v>0.0038306825553900007</v>
      </c>
      <c r="S155" s="2">
        <v>0.0038306825553900007</v>
      </c>
      <c r="T155" s="2">
        <v>0.0038306825553900007</v>
      </c>
      <c r="U155" s="2">
        <v>0.0038306825553900007</v>
      </c>
      <c r="V155" s="2">
        <v>0.0038306825553900007</v>
      </c>
      <c r="W155" s="2">
        <v>0.0038306825553900007</v>
      </c>
      <c r="X155" s="2">
        <v>0.0038306825553900007</v>
      </c>
    </row>
    <row r="156">
      <c r="A156" t="inlineStr">
        <is>
          <t xml:space="preserve"/>
        </is>
      </c>
      <c r="B156" t="inlineStr">
        <is>
          <t xml:space="preserve"/>
        </is>
      </c>
      <c r="C156" t="inlineStr">
        <is>
          <t xml:space="preserve">Косвенные: Питание</t>
        </is>
      </c>
      <c r="D156" t="inlineStr">
        <is>
          <t xml:space="preserve"/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/>
        </is>
      </c>
      <c r="H156" t="inlineStr">
        <is>
          <t xml:space="preserve"/>
        </is>
      </c>
      <c r="I156" s="2">
        <f>SUM(M156:X156)</f>
        <v>0.012414809797287627</v>
      </c>
      <c r="J156" t="inlineStr">
        <is>
          <t xml:space="preserve"/>
        </is>
      </c>
      <c r="K156" s="2">
        <f>I156</f>
        <v>0.012414809797287627</v>
      </c>
      <c r="L156" t="inlineStr">
        <is>
          <t xml:space="preserve"/>
        </is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0.012414809797287627</v>
      </c>
    </row>
    <row r="157">
      <c r="A157" t="inlineStr">
        <is>
          <t xml:space="preserve"/>
        </is>
      </c>
      <c r="B157" t="inlineStr">
        <is>
          <t xml:space="preserve"/>
        </is>
      </c>
      <c r="C157" t="inlineStr">
        <is>
          <t xml:space="preserve">Косвенные: Проживание</t>
        </is>
      </c>
      <c r="D157" t="inlineStr">
        <is>
          <t xml:space="preserve"/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/>
        </is>
      </c>
      <c r="H157" t="inlineStr">
        <is>
          <t xml:space="preserve"/>
        </is>
      </c>
      <c r="I157" s="2">
        <f>SUM(M157:X157)</f>
        <v>0.009549853690221252</v>
      </c>
      <c r="J157" t="inlineStr">
        <is>
          <t xml:space="preserve"/>
        </is>
      </c>
      <c r="K157" s="2">
        <f>I157</f>
        <v>0.009549853690221252</v>
      </c>
      <c r="L157" t="inlineStr">
        <is>
          <t xml:space="preserve"/>
        </is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0.009549853690221252</v>
      </c>
    </row>
    <row r="158">
      <c r="A158" t="inlineStr">
        <is>
          <t xml:space="preserve"/>
        </is>
      </c>
      <c r="B158" t="inlineStr">
        <is>
          <t xml:space="preserve"/>
        </is>
      </c>
      <c r="C158" t="inlineStr">
        <is>
          <t xml:space="preserve">Косвенные: Аренда автобусов</t>
        </is>
      </c>
      <c r="D158" t="inlineStr">
        <is>
          <t xml:space="preserve"/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/>
        </is>
      </c>
      <c r="H158" t="inlineStr">
        <is>
          <t xml:space="preserve"/>
        </is>
      </c>
      <c r="I158" s="2">
        <f>SUM(M158:X158)</f>
        <v>0.01598360655737705</v>
      </c>
      <c r="J158" t="inlineStr">
        <is>
          <t xml:space="preserve"/>
        </is>
      </c>
      <c r="K158" s="2">
        <f>I158</f>
        <v>0.01598360655737705</v>
      </c>
      <c r="L158" t="inlineStr">
        <is>
          <t xml:space="preserve"/>
        </is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0.01598360655737705</v>
      </c>
    </row>
    <row r="159">
      <c r="A159" t="inlineStr">
        <is>
          <t xml:space="preserve"/>
        </is>
      </c>
      <c r="B159" t="inlineStr">
        <is>
          <t xml:space="preserve"/>
        </is>
      </c>
      <c r="C159" t="inlineStr">
        <is>
          <t xml:space="preserve">Косвенные: Аренда автомобиля</t>
        </is>
      </c>
      <c r="D159" t="inlineStr">
        <is>
          <t xml:space="preserve"/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/>
        </is>
      </c>
      <c r="H159" t="inlineStr">
        <is>
          <t xml:space="preserve"/>
        </is>
      </c>
      <c r="I159" s="2">
        <f>SUM(M159:X159)</f>
        <v>0.047950819672131155</v>
      </c>
      <c r="J159" t="inlineStr">
        <is>
          <t xml:space="preserve"/>
        </is>
      </c>
      <c r="K159" s="2">
        <f>I159</f>
        <v>0.047950819672131155</v>
      </c>
      <c r="L159" t="inlineStr">
        <is>
          <t xml:space="preserve"/>
        </is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0.047950819672131155</v>
      </c>
    </row>
    <row r="160">
      <c r="A160" t="inlineStr">
        <is>
          <t xml:space="preserve"/>
        </is>
      </c>
      <c r="B160" t="inlineStr">
        <is>
          <t xml:space="preserve"/>
        </is>
      </c>
      <c r="C160" t="inlineStr">
        <is>
          <t xml:space="preserve">Косвенные: Аренда опалубки</t>
        </is>
      </c>
      <c r="D160" t="inlineStr">
        <is>
          <t xml:space="preserve"/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/>
        </is>
      </c>
      <c r="H160" t="inlineStr">
        <is>
          <t xml:space="preserve"/>
        </is>
      </c>
      <c r="I160" s="2">
        <f>SUM(M160:X160)</f>
        <v>0</v>
      </c>
      <c r="J160" t="inlineStr">
        <is>
          <t xml:space="preserve"/>
        </is>
      </c>
      <c r="K160" s="2">
        <f>I160</f>
        <v>0</v>
      </c>
      <c r="L160" t="inlineStr">
        <is>
          <t xml:space="preserve"/>
        </is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</row>
    <row r="161">
      <c r="A161" t="inlineStr">
        <is>
          <t xml:space="preserve"/>
        </is>
      </c>
      <c r="B161" t="inlineStr">
        <is>
          <t xml:space="preserve"/>
        </is>
      </c>
      <c r="C161" t="inlineStr">
        <is>
          <t xml:space="preserve">Косвенные: СИЗы</t>
        </is>
      </c>
      <c r="D161" t="inlineStr">
        <is>
          <t xml:space="preserve"/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/>
        </is>
      </c>
      <c r="H161" t="inlineStr">
        <is>
          <t xml:space="preserve"/>
        </is>
      </c>
      <c r="I161" s="2">
        <f>SUM(M161:X161)</f>
        <v>0.00098991355766875</v>
      </c>
      <c r="J161" t="inlineStr">
        <is>
          <t xml:space="preserve"/>
        </is>
      </c>
      <c r="K161" s="2">
        <f>I161</f>
        <v>0.00098991355766875</v>
      </c>
      <c r="L161" t="inlineStr">
        <is>
          <t xml:space="preserve"/>
        </is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0.00098991355766875</v>
      </c>
    </row>
    <row r="162">
      <c r="A162" t="inlineStr">
        <is>
          <t xml:space="preserve"/>
        </is>
      </c>
      <c r="B162" t="inlineStr">
        <is>
          <t xml:space="preserve"/>
        </is>
      </c>
      <c r="C162" t="inlineStr">
        <is>
          <t xml:space="preserve">Косвенные: Приобретение билетов</t>
        </is>
      </c>
      <c r="D162" t="inlineStr">
        <is>
          <t xml:space="preserve"/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/>
        </is>
      </c>
      <c r="H162" t="inlineStr">
        <is>
          <t xml:space="preserve"/>
        </is>
      </c>
      <c r="I162" s="2">
        <f>SUM(M162:X162)</f>
        <v>0.0053686409177149995</v>
      </c>
      <c r="J162" t="inlineStr">
        <is>
          <t xml:space="preserve"/>
        </is>
      </c>
      <c r="K162" s="2">
        <f>I162</f>
        <v>0.0053686409177149995</v>
      </c>
      <c r="L162" t="inlineStr">
        <is>
          <t xml:space="preserve"/>
        </is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0.0053686409177149995</v>
      </c>
    </row>
    <row r="163">
      <c r="A163" t="inlineStr">
        <is>
          <t xml:space="preserve"/>
        </is>
      </c>
      <c r="B163" t="inlineStr">
        <is>
          <t xml:space="preserve"/>
        </is>
      </c>
      <c r="C163" t="inlineStr">
        <is>
          <t xml:space="preserve">Косвенные: Разрешение на работу</t>
        </is>
      </c>
      <c r="D163" t="inlineStr">
        <is>
          <t xml:space="preserve"/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/>
        </is>
      </c>
      <c r="H163" t="inlineStr">
        <is>
          <t xml:space="preserve"/>
        </is>
      </c>
      <c r="I163" s="2">
        <f>SUM(M163:X163)</f>
        <v>0.00047515850768099993</v>
      </c>
      <c r="J163" t="inlineStr">
        <is>
          <t xml:space="preserve"/>
        </is>
      </c>
      <c r="K163" s="2">
        <f>I163</f>
        <v>0.00047515850768099993</v>
      </c>
      <c r="L163" t="inlineStr">
        <is>
          <t xml:space="preserve"/>
        </is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0.00047515850768099993</v>
      </c>
    </row>
    <row r="164">
      <c r="A164" t="inlineStr">
        <is>
          <t xml:space="preserve"/>
        </is>
      </c>
      <c r="B164" t="inlineStr">
        <is>
          <t xml:space="preserve"/>
        </is>
      </c>
      <c r="C164" t="inlineStr">
        <is>
          <t xml:space="preserve">Косвенные: Медицинские услуги</t>
        </is>
      </c>
      <c r="D164" t="inlineStr">
        <is>
          <t xml:space="preserve"/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/>
        </is>
      </c>
      <c r="H164" t="inlineStr">
        <is>
          <t xml:space="preserve"/>
        </is>
      </c>
      <c r="I164" s="2">
        <f>SUM(M164:X164)</f>
        <v>0.0018483587787525002</v>
      </c>
      <c r="J164" t="inlineStr">
        <is>
          <t xml:space="preserve"/>
        </is>
      </c>
      <c r="K164" s="2">
        <f>I164</f>
        <v>0.0018483587787525002</v>
      </c>
      <c r="L164" t="inlineStr">
        <is>
          <t xml:space="preserve"/>
        </is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0.0018483587787525002</v>
      </c>
    </row>
    <row r="165">
      <c r="A165" t="inlineStr">
        <is>
          <t xml:space="preserve"/>
        </is>
      </c>
      <c r="B165" t="inlineStr">
        <is>
          <t xml:space="preserve"/>
        </is>
      </c>
      <c r="C165" t="inlineStr">
        <is>
          <t xml:space="preserve">Косвенные: ВЗиС для ОР</t>
        </is>
      </c>
      <c r="D165" t="inlineStr">
        <is>
          <t xml:space="preserve"/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/>
        </is>
      </c>
      <c r="H165" t="inlineStr">
        <is>
          <t xml:space="preserve"/>
        </is>
      </c>
      <c r="I165" s="2">
        <f>SUM(M165:X165)</f>
        <v>0.00008557216568298614</v>
      </c>
      <c r="J165" t="inlineStr">
        <is>
          <t xml:space="preserve"/>
        </is>
      </c>
      <c r="K165" s="2">
        <f>I165</f>
        <v>0.00008557216568298614</v>
      </c>
      <c r="L165" t="inlineStr">
        <is>
          <t xml:space="preserve"/>
        </is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0.00008557216568298614</v>
      </c>
    </row>
    <row r="166">
      <c r="A166" t="inlineStr">
        <is>
          <t xml:space="preserve"/>
        </is>
      </c>
      <c r="B166" t="inlineStr">
        <is>
          <t xml:space="preserve"/>
        </is>
      </c>
      <c r="C166" t="inlineStr">
        <is>
          <t xml:space="preserve">Косвенные: Аренда офиса</t>
        </is>
      </c>
      <c r="D166" t="inlineStr">
        <is>
          <t xml:space="preserve"/>
        </is>
      </c>
      <c r="E166" t="inlineStr">
        <is>
          <t xml:space="preserve"/>
        </is>
      </c>
      <c r="F166" t="inlineStr">
        <is>
          <t xml:space="preserve"/>
        </is>
      </c>
      <c r="G166" t="inlineStr">
        <is>
          <t xml:space="preserve"/>
        </is>
      </c>
      <c r="H166" t="inlineStr">
        <is>
          <t xml:space="preserve"/>
        </is>
      </c>
      <c r="I166" s="2">
        <f>SUM(M166:X166)</f>
        <v>0.09</v>
      </c>
      <c r="J166" t="inlineStr">
        <is>
          <t xml:space="preserve"/>
        </is>
      </c>
      <c r="K166" s="2">
        <f>I166</f>
        <v>0.09</v>
      </c>
      <c r="L166" t="inlineStr">
        <is>
          <t xml:space="preserve"/>
        </is>
      </c>
      <c r="M166" s="2">
        <v>0.0075</v>
      </c>
      <c r="N166" s="2">
        <v>0.0075</v>
      </c>
      <c r="O166" s="2">
        <v>0.0075</v>
      </c>
      <c r="P166" s="2">
        <v>0.0075</v>
      </c>
      <c r="Q166" s="2">
        <v>0.0075</v>
      </c>
      <c r="R166" s="2">
        <v>0.0075</v>
      </c>
      <c r="S166" s="2">
        <v>0.0075</v>
      </c>
      <c r="T166" s="2">
        <v>0.0075</v>
      </c>
      <c r="U166" s="2">
        <v>0.0075</v>
      </c>
      <c r="V166" s="2">
        <v>0.0075</v>
      </c>
      <c r="W166" s="2">
        <v>0.0075</v>
      </c>
      <c r="X166" s="2">
        <v>0.0075</v>
      </c>
    </row>
    <row r="167">
      <c r="A167" t="inlineStr">
        <is>
          <t xml:space="preserve"/>
        </is>
      </c>
      <c r="B167" t="inlineStr">
        <is>
          <t xml:space="preserve"/>
        </is>
      </c>
      <c r="C167" t="inlineStr">
        <is>
          <t xml:space="preserve">Косвенные: Аренда склада</t>
        </is>
      </c>
      <c r="D167" t="inlineStr">
        <is>
          <t xml:space="preserve"/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/>
        </is>
      </c>
      <c r="H167" t="inlineStr">
        <is>
          <t xml:space="preserve"/>
        </is>
      </c>
      <c r="I167" s="2">
        <f>SUM(M167:X167)</f>
        <v>0.24</v>
      </c>
      <c r="J167" t="inlineStr">
        <is>
          <t xml:space="preserve"/>
        </is>
      </c>
      <c r="K167" s="2">
        <f>I167</f>
        <v>0.24</v>
      </c>
      <c r="L167" t="inlineStr">
        <is>
          <t xml:space="preserve"/>
        </is>
      </c>
      <c r="M167" s="2">
        <v>0.02</v>
      </c>
      <c r="N167" s="2">
        <v>0.02</v>
      </c>
      <c r="O167" s="2">
        <v>0.02</v>
      </c>
      <c r="P167" s="2">
        <v>0.02</v>
      </c>
      <c r="Q167" s="2">
        <v>0.02</v>
      </c>
      <c r="R167" s="2">
        <v>0.02</v>
      </c>
      <c r="S167" s="2">
        <v>0.02</v>
      </c>
      <c r="T167" s="2">
        <v>0.02</v>
      </c>
      <c r="U167" s="2">
        <v>0.02</v>
      </c>
      <c r="V167" s="2">
        <v>0.02</v>
      </c>
      <c r="W167" s="2">
        <v>0.02</v>
      </c>
      <c r="X167" s="2">
        <v>0.02</v>
      </c>
    </row>
    <row r="168">
      <c r="A168" t="inlineStr">
        <is>
          <t xml:space="preserve"/>
        </is>
      </c>
      <c r="B168" t="inlineStr">
        <is>
          <t xml:space="preserve"/>
        </is>
      </c>
      <c r="C168" t="inlineStr">
        <is>
          <t xml:space="preserve">Косвенные: Интернет</t>
        </is>
      </c>
      <c r="D168" t="inlineStr">
        <is>
          <t xml:space="preserve"/>
        </is>
      </c>
      <c r="E168" t="inlineStr">
        <is>
          <t xml:space="preserve"/>
        </is>
      </c>
      <c r="F168" t="inlineStr">
        <is>
          <t xml:space="preserve"/>
        </is>
      </c>
      <c r="G168" t="inlineStr">
        <is>
          <t xml:space="preserve"/>
        </is>
      </c>
      <c r="H168" t="inlineStr">
        <is>
          <t xml:space="preserve"/>
        </is>
      </c>
      <c r="I168" s="2">
        <f>SUM(M168:X168)</f>
        <v>0</v>
      </c>
      <c r="J168" t="inlineStr">
        <is>
          <t xml:space="preserve"/>
        </is>
      </c>
      <c r="K168" s="2">
        <f>I168</f>
        <v>0</v>
      </c>
      <c r="L168" t="inlineStr">
        <is>
          <t xml:space="preserve"/>
        </is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</row>
    <row r="169">
      <c r="A169" t="inlineStr">
        <is>
          <t xml:space="preserve"/>
        </is>
      </c>
      <c r="B169" t="inlineStr">
        <is>
          <t xml:space="preserve"/>
        </is>
      </c>
      <c r="C169" t="inlineStr">
        <is>
          <t xml:space="preserve">Косвенные: Обращение с ТБО и ЖБО</t>
        </is>
      </c>
      <c r="D169" t="inlineStr">
        <is>
          <t xml:space="preserve"/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/>
        </is>
      </c>
      <c r="H169" t="inlineStr">
        <is>
          <t xml:space="preserve"/>
        </is>
      </c>
      <c r="I169" s="2">
        <f>SUM(M169:X169)</f>
        <v>0</v>
      </c>
      <c r="J169" t="inlineStr">
        <is>
          <t xml:space="preserve"/>
        </is>
      </c>
      <c r="K169" s="2">
        <f>I169</f>
        <v>0</v>
      </c>
      <c r="L169" t="inlineStr">
        <is>
          <t xml:space="preserve"/>
        </is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</row>
    <row r="170">
      <c r="A170" t="inlineStr">
        <is>
          <t xml:space="preserve"/>
        </is>
      </c>
      <c r="B170" t="inlineStr">
        <is>
          <t xml:space="preserve"/>
        </is>
      </c>
      <c r="C170" t="inlineStr">
        <is>
          <t xml:space="preserve">Косвенные: Охрана труда</t>
        </is>
      </c>
      <c r="D170" t="inlineStr">
        <is>
          <t xml:space="preserve"/>
        </is>
      </c>
      <c r="E170" t="inlineStr">
        <is>
          <t xml:space="preserve"/>
        </is>
      </c>
      <c r="F170" t="inlineStr">
        <is>
          <t xml:space="preserve"/>
        </is>
      </c>
      <c r="G170" t="inlineStr">
        <is>
          <t xml:space="preserve"/>
        </is>
      </c>
      <c r="H170" t="inlineStr">
        <is>
          <t xml:space="preserve"/>
        </is>
      </c>
      <c r="I170" s="2">
        <f>SUM(M170:X170)</f>
        <v>0.00059394813460125</v>
      </c>
      <c r="J170" t="inlineStr">
        <is>
          <t xml:space="preserve"/>
        </is>
      </c>
      <c r="K170" s="2">
        <f>I170</f>
        <v>0.00059394813460125</v>
      </c>
      <c r="L170" t="inlineStr">
        <is>
          <t xml:space="preserve"/>
        </is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0.00059394813460125</v>
      </c>
    </row>
    <row r="171">
      <c r="A171" t="inlineStr">
        <is>
          <t xml:space="preserve"/>
        </is>
      </c>
      <c r="B171" t="inlineStr">
        <is>
          <t xml:space="preserve"/>
        </is>
      </c>
      <c r="C171" t="inlineStr">
        <is>
          <t xml:space="preserve">Косвенные: Страхование от НС</t>
        </is>
      </c>
      <c r="D171" t="inlineStr">
        <is>
          <t xml:space="preserve"/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/>
        </is>
      </c>
      <c r="H171" t="inlineStr">
        <is>
          <t xml:space="preserve"/>
        </is>
      </c>
      <c r="I171" s="2">
        <f>SUM(M171:X171)</f>
        <v>0.0002567164970489584</v>
      </c>
      <c r="J171" t="inlineStr">
        <is>
          <t xml:space="preserve"/>
        </is>
      </c>
      <c r="K171" s="2">
        <f>I171</f>
        <v>0.0002567164970489584</v>
      </c>
      <c r="L171" t="inlineStr">
        <is>
          <t xml:space="preserve"/>
        </is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0.0002567164970489584</v>
      </c>
    </row>
    <row r="172">
      <c r="A172" t="inlineStr">
        <is>
          <t xml:space="preserve"/>
        </is>
      </c>
      <c r="B172" t="inlineStr">
        <is>
          <t xml:space="preserve"/>
        </is>
      </c>
      <c r="C172" t="inlineStr">
        <is>
          <t xml:space="preserve">Косвенные: IT-материалы</t>
        </is>
      </c>
      <c r="D172" t="inlineStr">
        <is>
          <t xml:space="preserve"/>
        </is>
      </c>
      <c r="E172" t="inlineStr">
        <is>
          <t xml:space="preserve"/>
        </is>
      </c>
      <c r="F172" t="inlineStr">
        <is>
          <t xml:space="preserve"/>
        </is>
      </c>
      <c r="G172" t="inlineStr">
        <is>
          <t xml:space="preserve"/>
        </is>
      </c>
      <c r="H172" t="inlineStr">
        <is>
          <t xml:space="preserve"/>
        </is>
      </c>
      <c r="I172" s="2">
        <f>SUM(M172:X172)</f>
        <v>0</v>
      </c>
      <c r="J172" t="inlineStr">
        <is>
          <t xml:space="preserve"/>
        </is>
      </c>
      <c r="K172" s="2">
        <f>I172</f>
        <v>0</v>
      </c>
      <c r="L172" t="inlineStr">
        <is>
          <t xml:space="preserve"/>
        </is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</row>
    <row r="173">
      <c r="A173" t="inlineStr">
        <is>
          <t xml:space="preserve"/>
        </is>
      </c>
      <c r="B173" t="inlineStr">
        <is>
          <t xml:space="preserve"/>
        </is>
      </c>
      <c r="C173" t="inlineStr">
        <is>
          <t xml:space="preserve">Косвенные: Приобретение контейнеров</t>
        </is>
      </c>
      <c r="D173" t="inlineStr">
        <is>
          <t xml:space="preserve"/>
        </is>
      </c>
      <c r="E173" t="inlineStr">
        <is>
          <t xml:space="preserve"/>
        </is>
      </c>
      <c r="F173" t="inlineStr">
        <is>
          <t xml:space="preserve"/>
        </is>
      </c>
      <c r="G173" t="inlineStr">
        <is>
          <t xml:space="preserve"/>
        </is>
      </c>
      <c r="H173" t="inlineStr">
        <is>
          <t xml:space="preserve"/>
        </is>
      </c>
      <c r="I173" s="2">
        <f>SUM(M173:X173)</f>
        <v>0</v>
      </c>
      <c r="J173" t="inlineStr">
        <is>
          <t xml:space="preserve"/>
        </is>
      </c>
      <c r="K173" s="2">
        <f>I173</f>
        <v>0</v>
      </c>
      <c r="L173" t="inlineStr">
        <is>
          <t xml:space="preserve"/>
        </is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</row>
    <row r="174">
      <c r="A174" t="inlineStr">
        <is>
          <t xml:space="preserve"/>
        </is>
      </c>
      <c r="B174" t="inlineStr">
        <is>
          <t xml:space="preserve"/>
        </is>
      </c>
      <c r="C174" t="inlineStr">
        <is>
          <t xml:space="preserve">Косвенные: Приобретение модульного офиса</t>
        </is>
      </c>
      <c r="D174" t="inlineStr">
        <is>
          <t xml:space="preserve"/>
        </is>
      </c>
      <c r="E174" t="inlineStr">
        <is>
          <t xml:space="preserve"/>
        </is>
      </c>
      <c r="F174" t="inlineStr">
        <is>
          <t xml:space="preserve"/>
        </is>
      </c>
      <c r="G174" t="inlineStr">
        <is>
          <t xml:space="preserve"/>
        </is>
      </c>
      <c r="H174" t="inlineStr">
        <is>
          <t xml:space="preserve"/>
        </is>
      </c>
      <c r="I174" s="2">
        <f>SUM(M174:X174)</f>
        <v>0</v>
      </c>
      <c r="J174" t="inlineStr">
        <is>
          <t xml:space="preserve"/>
        </is>
      </c>
      <c r="K174" s="2">
        <f>I174</f>
        <v>0</v>
      </c>
      <c r="L174" t="inlineStr">
        <is>
          <t xml:space="preserve"/>
        </is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</row>
    <row r="175">
      <c r="A175" t="inlineStr">
        <is>
          <t xml:space="preserve"/>
        </is>
      </c>
      <c r="B175" t="inlineStr">
        <is>
          <t xml:space="preserve"/>
        </is>
      </c>
      <c r="C175" t="inlineStr">
        <is>
          <t xml:space="preserve">Косвенные: Транспортные услуги</t>
        </is>
      </c>
      <c r="D175" t="inlineStr">
        <is>
          <t xml:space="preserve"/>
        </is>
      </c>
      <c r="E175" t="inlineStr">
        <is>
          <t xml:space="preserve"/>
        </is>
      </c>
      <c r="F175" t="inlineStr">
        <is>
          <t xml:space="preserve"/>
        </is>
      </c>
      <c r="G175" t="inlineStr">
        <is>
          <t xml:space="preserve"/>
        </is>
      </c>
      <c r="H175" t="inlineStr">
        <is>
          <t xml:space="preserve"/>
        </is>
      </c>
      <c r="I175" s="2">
        <f>SUM(M175:X175)</f>
        <v>0</v>
      </c>
      <c r="J175" t="inlineStr">
        <is>
          <t xml:space="preserve"/>
        </is>
      </c>
      <c r="K175" s="2">
        <f>I175</f>
        <v>0</v>
      </c>
      <c r="L175" t="inlineStr">
        <is>
          <t xml:space="preserve"/>
        </is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</row>
    <row r="176">
      <c r="A176" t="inlineStr">
        <is>
          <t xml:space="preserve"/>
        </is>
      </c>
      <c r="B176" t="inlineStr">
        <is>
          <t xml:space="preserve"/>
        </is>
      </c>
      <c r="C176" t="inlineStr">
        <is>
          <t xml:space="preserve">Косвенные: Прочие косвенные расходы</t>
        </is>
      </c>
      <c r="D176" t="inlineStr">
        <is>
          <t xml:space="preserve"/>
        </is>
      </c>
      <c r="E176" t="inlineStr">
        <is>
          <t xml:space="preserve"/>
        </is>
      </c>
      <c r="F176" t="inlineStr">
        <is>
          <t xml:space="preserve"/>
        </is>
      </c>
      <c r="G176" t="inlineStr">
        <is>
          <t xml:space="preserve"/>
        </is>
      </c>
      <c r="H176" t="inlineStr">
        <is>
          <t xml:space="preserve"/>
        </is>
      </c>
      <c r="I176" s="2">
        <f>SUM(M176:X176)</f>
        <v>0.016304217644306958</v>
      </c>
      <c r="J176" t="inlineStr">
        <is>
          <t xml:space="preserve"/>
        </is>
      </c>
      <c r="K176" s="2">
        <f>I176</f>
        <v>0.016304217644306958</v>
      </c>
      <c r="L176" t="inlineStr">
        <is>
          <t xml:space="preserve"/>
        </is>
      </c>
      <c r="M176" s="2">
        <v>0.00047515850768099993</v>
      </c>
      <c r="N176" s="2">
        <v>0.00047515850768099993</v>
      </c>
      <c r="O176" s="2">
        <v>0.00047515850768099993</v>
      </c>
      <c r="P176" s="2">
        <v>0.00047515850768099993</v>
      </c>
      <c r="Q176" s="2">
        <v>0.00047515850768099993</v>
      </c>
      <c r="R176" s="2">
        <v>0.00047515850768099993</v>
      </c>
      <c r="S176" s="2">
        <v>0.00047515850768099993</v>
      </c>
      <c r="T176" s="2">
        <v>0.00047515850768099993</v>
      </c>
      <c r="U176" s="2">
        <v>0.00047515850768099993</v>
      </c>
      <c r="V176" s="2">
        <v>0.00047515850768099993</v>
      </c>
      <c r="W176" s="2">
        <v>0.00047515850768099993</v>
      </c>
      <c r="X176" s="2">
        <v>0.011077474059815958</v>
      </c>
    </row>
    <row r="177"/>
  </sheetData>
</worksheet>
</file>

<file path=xl/worksheets/sheet5.xml><?xml version="1.0" encoding="utf-8"?>
<worksheet xmlns="http://schemas.openxmlformats.org/spreadsheetml/2006/main">
  <sheetViews>
    <sheetView workbookViewId="0" showGridLines="0"/>
  </sheetViews>
  <sheetData>
    <row r="1">
      <c r="A1" t="inlineStr">
        <is>
          <t xml:space="preserve">Служебные данные приложения</t>
        </is>
      </c>
    </row>
    <row r="2">
      <c r="A2" t="inlineStr">
        <is>
          <t xml:space="preserve">{"application":"financial-economic-model","fileType":"contractor","schemaVersion":2,"savedAt":"2026-09-25T14:52:17.081Z","contractor":{"id":"c_mugvjjiee42h","name":"Подрядчик 2 · расчётный сценарий","sourceMapping":{"schemaVersion":"1.0.0","editable":true,"matching":{"normalizeHeaders":true,"ignoreCase":true,"ignoreWhitespace":true,"ignorePunctuation":true,"minimumAutomaticConfidence":0.9,"requireConfirmationBelowConfidence":0.98},"sources":{"boq":{"enabled":true,"required":true,"currency":"USD","path":"data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KQ-2"]}},"ksg":{"enabled":true,"required":true,"path":"data/sources/ksg.xlsx","sheetAliases":["КСГ","Календарный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окончания"]}},"personnel":{"enabled":true,"required":true,"path":"data/contractors/c_mugvjjiee42h/sources/personnel.xlsx","sheetAliases":["Персонал","График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персонала"]}},"equipment":{"enabled":true,"required":true,"path":"data/contractors/c_mugvjjiee42h/sources/equipment.xlsx","sheetAliases":["Техника","График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KQ"],"discipline":["Дисциплина"]}},"primary_documents":{"enabled":true,"required":true,"path":"data/contractors/c_mugvjjiee42h/sources/parameters.xlsx","sheetAliases":["Первичка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,"Подрядчик"],"contractor_code":["Код КА"],"legal_entity":["ЮЛ","Юридическое лицо"],"expense_type":["Вид расхода"],"contract_number":["Договор с КА","Договор","Номер договора"],"project":["Проект"],"currency":["Валюта"],"vat_rate":["Ставка НДС","НДС"],"document_number":["№ КС-3, ПУД, ТОРГ-12","Номер КС-3","Номер документа"],"document_date":["Дата КС-3","Дата подписания КС"],"amount_without_vat":["Сумма без НДС"],"services_without_vat":["Услуги без НДС"],"materials_without_vat":["МТР П без НДС"],"amount_with_vat":["Сумма с НДС"],"guarantee_rate":["% ГУ"],"guarantee_without_vat":["сумма ГУ без НДС"],"advance_offset_without_vat":["Аванс зачет без НДС","Аванс зачёт без НДС"],"planned_payment_date":["ПЛАН ОПЛАТЫ ДАТА","Плановая дата оплаты"],"actual_payment_without_vat":["Факт оплаты по КС без НДС"],"actual_payment_date":["Дата оплаты факт"]}},"payments":{"enabled":true,"required":true,"path":"data/contractors/c_mugvjjiee42h/sources/payments.xlsx","sheetAliases":["Платежи","Реестр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платежа"],"contractor":["Контрагент","Имя 1","КА"],"contract_number":["Номер договора","Договор"],"currency":["Валюта транзакции"],"amount_with_vat":["Финансирование, с НДС, Влт","Финансирование, руб. экв, с НДС"],"amount_without_vat":["Финансирование, без НДС, Влт","Финансирование, руб. экв, без НДС"],"payment_purpose":["Назначение платежа"],"payment_type":["Вид оплаты (аванс, оплата по факту)"],"expense_type":["Вид расхода-формулу снизу протянуть","Вид расхода"]}},"factoring":{"enabled":true,"required":false,"path":"data/contractors/c_mugvjjiee42h/sources/factoring.xlsx","sheetAliases":["Факторинг","Реестр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,"Подрядчик"],"project":["Проект"],"factoring_contract":["Договор на факторинге"],"contract_number":["Договор","Номер договора"],"bank":["Банк"],"financed_amount":["Оплаченная сумма банком"],"document_number":["Номер КС-3"],"document_date":["Дата КС-3"],"financing_start_date":["Дата начала начисления Процентов за пользование коммерческим кредитом3"],"financing_end_date":["Дата окончания периода коммерческого кредита6"],"amount_with_vat_currency":["Сумма в евро / Доллар с НДС"],"exchange_rate":["курс евро / доллар","Курс"],"amount_without_vat_currency":["Сумма в евро / Доллар без НДС"],"payment_date":["Дата платежа"],"amount_without_vat_rub":["Оплачено без НДС в руб."]}}}},"contracts":[{"id":"d_mugvk5lsgiiq","number":"4700134228","name":"Расчётный договор 4700134228 · +5 месяцев, ставка и объём ×2","sourceIdentityConfirmed":true,"sourceProfiles":{"boq":{"enabled":true,"required":true,"currency":"USD","path":"data/contractors/derived-4700134228/sources/boq.xlsx","sheetAliases":["BOQ","Ведомость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KQ-2"]},"overrides":{"item_code":{"mode":"header","value":"Шифр ЕР"},"item_name":{"mode":"header","value":"Наименование ЕР"},"unit":{"mode":"header","value":"Ед. изм."},"contract_quantity":{"mode":"header","value":"Кол-во по BoQ"},"labor_hours_unit":{"mode":"header","value":"Трудозатраты за ед., чел.-час."},"labor_hours_total":{"mode":"header","value":"Трудозатраты всего, чел.-час"},"machine_hours_unit":{"mode":"header","value":"Машины и механизмы за ед., маш.-час."},"machine_hours_total":{"mode":"header","value":"Машины и механизмы всего, маш.-час"},"smr_unit_rate":{"mode":"header","value":"Един. расценка на СМР прямые затраты, USD"},"materials_unit_rate":{"mode":"header","value":"Един. расценка стоимости материалов и оборудования, USD"},"kq_code":{"mode":"header","value":"Код KQ-1"},"kq_name":{"mode":"header","value":"Наименование KQ-1"}},"sheet":"BOQ","startRow":0,"endRow":0},"ksg":{"enabled":true,"required":true,"path":"data/contractors/derived-4700134228/sources/ksg.xlsx","sheetAliases":["КСГ","Календарный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окончания"]},"overrides":{"kq_code":{"mode":"header","value":"Ключевые работы"},"work_name":{"mode":"header","value":"Название работы"},"work_id":{"mode":"header","value":"Идентификатор работы"},"smr_rate":{"mode":"header","value":"Расценка СМР"},"materials_rate":{"mode":"header","value":"Расценка МТР"},"contract_quantity":{"mode":"header","value":"Контрактные объемы"},"planned_quantity":{"mode":"header","value":"Кол-во по завершении"},"actual_quantity":{"mode":"header","value":"Фактическое количество"},"remaining_quantity":{"mode":"header","value":"Оставшееся количество"},"start_date":{"mode":"header","value":"Начало"},"finish_date":{"mode":"header","value":"Окончание"}},"sheet":"КСГ","startRow":0,"endRow":0},"personnel":{"enabled":true,"required":true,"path":"data/contractors/derived-4700134228/sources/personnel_plan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,"overrides":{"source_key":{"mode":"header","value":"Ключ"},"contractor":{"mode":"header","value":"Подрядчик"},"facility":{"mode":"header","value":"Установка"},"title":{"mode":"header","value":"Титул"},"category":{"mode":"header","value":"Категория"},"kq_code":{"mode":"header","value":"KQ"},"discipline":{"mode":"header","value":"Дисциплина"},"work_name":{"mode":"header","value":"Наименование работ"},"personnel_type":{"mode":"header","value":"Персонал"}},"sheet":"Персонал","startRow":0,"endRow":0},"equipment":{"enabled":true,"required":true,"path":"data/contractors/derived-4700134228/sources/equipment_plan.xlsx?rev=2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,"overrides":{"source_key":{"mode":"header","value":"Ключ"},"contractor":{"mode":"header","value":"Подрядчик"},"facility":{"mode":"header","value":"Установка"},"title":{"mode":"header","value":"Титул"},"category":{"mode":"header","value":"Категория"},"equipment_type":{"mode":"header","value":"Тип техники"},"equipment_name":{"mode":"header","value":"Техника"},"work_name":{"mode":"header","value":"Наименование работ"},"kq_code":{"mode":"header","value":"KQ"},"discipline":{"mode":"header","value":"Дисциплина"}},"sheet":"Техника","startRow":0,"endRow":0},"primary_documents":{"enabled":true,"required":true,"path":"data/contractors/derived-4700134228/sources/primary_document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документы"],"headerRow":{"mode":"auto","fallback":1,"searchRows":20},"requiredFields":["contractor","contract_number","currency","document_number","document_date","amount_without_vat"],"fields":{"contractor":["Контрагент"],"contract_number":["Договор с КА"],"project":["Проект"],"currency":["Валюта"],"document_date":["Дата подписания КС"],"amount_without_vat":["Сумма без НДС"],"guarantee_without_vat":["сумма ГУ без НДС"],"advance_offset_without_vat":["Аванс зачет без НДС"],"penalty":["Штрафы / претензии без НДС - удержано"],"discount":["Дисконт после КС за досрочную оплату без НДС"],"otherDeduction":["Прочая ДЗ к удержанию без НДС"]},"overrides":{"contractor":{"mode":"header","value":"Контрагент"},"contract_number":{"mode":"header","value":"Договор с КА"},"project":{"mode":"header","value":"Проект"},"currency":{"mode":"header","value":"Валюта"},"document_date":{"mode":"header","value":"Дата подписания КС"},"amount_without_vat":{"mode":"header","value":"Сумма без НДС"},"guarantee_without_vat":{"mode":"header","value":"сумма ГУ без НДС"},"advance_offset_without_vat":{"mode":"header","value":"Аванс зачет без НДС"},"penalty":{"mode":"header","value":"Штрафы / претензии без НДС - удержано"},"discount":{"mode":"header","value":"Дисконт после КС за досрочную оплату без НДС"},"otherDeduction":{"mode":"header","value":"Прочая ДЗ к удержанию без НДС"}},"sheet":"Первичка в вал.контракта","startRow":0,"endRow":0},"payments":{"enabled":true,"required":true,"path":"data/contractors/derived-4700134228/sources/payments.xlsx","sheetAliases":["Платежи","Реестр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платежа"],"contractor":["Имя 1"],"contract_number":["Номер договора"],"project":["Зона -протянуть формулу"],"currency":["Валюта транзакции"],"amount_with_vat":["Финансирование, с НДС, Влт"],"amount_without_vat":["Финансирование, без НДС, Влт"],"payment_purpose":["Назначение платежа"],"payment_type":["Вид оплаты (аванс, оплата по факту)"]},"overrides":{"payment_date":{"mode":"header","value":"Дата платежа"},"contractor":{"mode":"header","value":"Имя 1"},"contract_number":{"mode":"header","value":"Номер договора"},"project":{"mode":"header","value":"Зона -протянуть формулу"},"currency":{"mode":"header","value":"Валюта транзакции"},"amount_with_vat":{"mode":"header","value":"Финансирование, с НДС, Влт"},"amount_without_vat":{"mode":"header","value":"Финансирование, без НДС, Влт"},"payment_purpose":{"mode":"header","value":"Назначение платежа"},"payment_type":{"mode":"header","value":"Вид оплаты (аванс, оплата по факту)"}},"sheet":"Платежи","startRow":0,"endRow":0},"factoring":{"enabled":true,"required":false,"path":"data/contractors/derived-4700134228/sources/factoring.xlsx","sheetAliases":["Факторинг","Реестр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],"project":["Проект"],"contract_number":["Договор"],"amount_without_vat_currency":["Сумма в евро / Доллар без НДС"],"payment_date":["Дата платежа"]},"overrides":{"contractor":{"mode":"header","value":"Контрагент"},"project":{"mode":"header","value":"Проект"},"contract_number":{"mode":"header","value":"Договор"},"amount_without_vat_currency":{"mode":"header","value":"Сумма в евро / Доллар без НДС"},"payment_date":{"mode":"header","value":"Дата платежа"}},"sheet":"Факторинг","startRow":0,"endRow":0}},"sources":{},"versions":[{"id":"v_mugvk5ls02v0","name":"Без исходных данных","created":"2026-09-25","year":2026,"currency":"USD","fxRate":80,"dataMode":"imported","parameters":{"payroll":{"value":3750,"method":"monthly","enabled":true,"lag":0,"cash":true,"vat":false,"rateCurrency":"USD","rateBasis":"","rateSource":"Расчётный сценарий 4700134228: Исходная модель, Детальная модель!E25 · ВКС; прочие категории E26:E29 требуют отдельных драйверов"},"payrollTax":{"value":13,"method":"rate","enabled":true,"lag":0,"cash":true,"vat":false,"rateCurrency":"","rateBasis":"","rateSource":"Расчётный сценарий 4700134228: Исходная модель, строка 48 · Расчётное допущение приложения; проверьте формулу НДФЛ"},"insurance":{"value":30.9,"method":"rate","enabled":true,"lag":0,"cash":true,"vat":false,"rateCurrency":"","rateBasis":"","rateSource":"Расчётный сценарий 4700134228: Исходная модель, Детальная модель!F26:F29 · Для ВКС F25 = 0,9%; нужен раздельный персонал"},"vacation":{"value":8,"method":"rate","enabled":true,"lag":0,"cash":false,"vat":false,"rateCurrency":"","rateBasis":"","rateSource":"Решение пользователя: 8% годового ФОТ начисляются ежемесячно; ставка процента не удваивается."},"subcontract":{"value":0,"method":"percentRevenue","enabled":true,"lag":0,"cash":true,"vat":true,"rateCurrency":"","rateBasis":"","rateSource":"Расчётный сценарий 4700134228: Исходная модель, Детальная модель!F51 · Ставка отсутствует; факт только по первичке"},"equipment":{"value":125,"method":"unit","enabled":true,"lag":0,"cash":true,"vat":true,"rateCurrency":"USD","rateBasis":"","rateSource":"Расчётный сценарий 4700134228: Исходная модель, Детальная модель!F52"},"scaffolding":{"value":0,"method":"manual","enabled":true,"lag":0,"cash":true,"vat":true,"rateCurrency":"USD","rateBasis":"","rateSource":"Расчётный сценарий 4700134228: Исходная модель, Детальная модель!F53 · Ставка отсутствует; факт по первичке"},"scaffoldLabor":{"value":37.5,"method":"unit","enabled":true,"lag":0,"cash":true,"vat":true,"rateCurrency":"USD","rateBasis":"","rateSource":"Расчётный сценарий 4700134228: Исходная модель, Детальная модель!F54"},"projectMaterials":{"value":10,"method":"materials","enabled":true,"lag":0,"cash":true,"vat":true,"rateCurrency":"","rateBasis":"","rateSource":"Расчётный сценарий 4700134228: Исходная модель, Детальная модель!F55 · F55=10%; проверить состав базы МТР"},"consumables":{"value":10,"method":"percentPayroll","enabled":true,"lag":0,"cash":true,"vat":true,"rateCurrency":"","rateBasis":"","rateSource":"Расчётный сценарий 4700134228: Исходная модель, Детальная модель!F56"},"nrk":{"value":100,"method":"unit","enabled":true,"lag":0,"cash":true,"vat":true,"rateCurrency":"USD","rateBasis":"","rateSource":"Расчётный сценарий 4700134228: Исходная модель, Детальная модель!F57"},"otherDirect":{"value":0,"method":"manual","enabled":true,"lag":0,"cash":true,"vat":true,"rateCurrency":"USD","rateBasis":"","rateSource":"Расчётный сценарий 4700134228: Исходная модель, Детальная модель!F58 · Ставка отсутствует; факт по первичке"},"indirectPayroll":{"value":5437.5,"method":"monthly","enabled":true,"lag":0,"cash":true,"vat":false,"rateCurrency":"USD","rateBasis":"","rateSource":"Расчётный сценарий 4700134228: Исходная модель, Детальная модель!E31 · ВКС; прочие категории E32:E35 требуют отдельных драйверов"},"indirectTax":{"value":13,"method":"rate","enabled":true,"lag":0,"cash":true,"vat":false,"rateCurrency":"","rateBasis":"","rateSource":"Расчётный сценарий 4700134228: Исходная модель, строка 61 · Расчётное допущение приложения; проверьте формулу НДФЛ"},"indirectInsurance":{"value":30.9,"method":"rate","enabled":true,"lag":0,"cash":true,"vat":false,"rateCurrency":"","rateBasis":"","rateSource":"Расчётный сценарий 4700134228: Исходная модель, Детальная модель!F32:F35 · Для ВКС F31 = 0,9%; нужен раздельный персонал"},"indirectVacation":{"value":8,"method":"rate","enabled":true,"lag":0,"cash":false,"vat":false,"rateCurrency":"","rateBasis":"","rateSource":"Решение пользователя: 8% годового ФОТ начисляются ежемесячно; ставка процента не удваивается."},"food":{"value":16.25,"method":"day","enabled":true,"lag":0,"cash":true,"vat":true,"rateCurrency":"USD","rateBasis":"","rateSource":"Расчётный сценарий 4700134228: Исходная модель, Детальная модель!F64"},"housing":{"value":12.5,"method":"day","enabled":true,"lag":0,"cash":true,"vat":true,"rateCurrency":"USD","rateBasis":"","rateSource":"Расчётный сценарий 4700134228: Исходная модель, Детальная модель!F65"},"bus":{"value":15983.60655737705,"method":"unit","enabled":true,"lag":0,"cash":true,"vat":true,"rateCurrency":"USD","rateBasis":"","rateSource":"Расчётный сценарий 4700134228: Исходная модель, Детальная модель!F66"},"car":{"value":7991.803278688525,"method":"unit","enabled":true,"lag":0,"cash":true,"vat":true,"rateCurrency":"USD","rateBasis":"","rateSource":"Расчётный сценарий 4700134228: Исходная модель, Детальная модель!F67"},"formwork":{"value":0,"method":"manual","enabled":true,"lag":0,"cash":true,"vat":true,"rateCurrency":"USD","rateBasis":"","rateSource":"Расчётный сценарий 4700134228: Исходная модель, строка 53 · Нет отдельной ставки; факт по первичке"},"ppe":{"value":750,"method":"annualPerPerson","enabled":true,"lag":0,"cash":true,"vat":true,"rateCurrency":"USD","rateBasis":"","rateSource":"Расчётный сценарий 4700134228: Исходная модель, Детальная модель!F68"},"tickets":{"value":1000,"method":"rotation","enabled":true,"lag":0,"cash":true,"vat":true,"rateCurrency":"USD","rateBasis":"","rateSource":"Расчётный сценарий 4700134228: Исходная модель, Детальная модель!F69"},"permit":{"value":200,"method":"perPerson","enabled":true,"lag":0,"cash":true,"vat":true,"rateCurrency":"USD","rateBasis":"","rateSource":"Расчётный сценарий 4700134228: Исходная модель, Детальная модель!F70"},"medical":{"value":75,"method":"perPerson","enabled":true,"lag":0,"cash":true,"vat":true,"rateCurrency":"USD","rateBasis":"","rateSource":"Расчётный сценарий 4700134228: Исходная модель, Детальная модель!F71"},"vziz":{"value":41.66666666666667,"method":"annualPerPerson","enabled":true,"lag":0,"cash":true,"vat":true,"rateCurrency":"USD","rateBasis":"","rateSource":"Расчётный сценарий 4700134228: Исходная модель, Детальная модель!F72"},"office":{"value":7500,"method":"monthly","enabled":true,"lag":0,"cash":true,"vat":true,"rateCurrency":"USD","rateBasis":"","rateSource":"Расчётный сценарий 4700134228: Исходная модель, Детальная модель!F73"},"warehouse":{"value":20000,"method":"monthly","enabled":true,"lag":0,"cash":true,"vat":true,"rateCurrency":"USD","rateBasis":"","rateSource":"Расчётный сценарий 4700134228: Исходная модель, Детальная модель!F74"},"internet":{"value":0,"method":"monthly","enabled":true,"lag":0,"cash":true,"vat":true,"rateCurrency":"USD","rateBasis":"","rateSource":"Расчётный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первичка"},"waste":{"value":0,"method":"monthly","enabled":true,"lag":0,"cash":true,"vat":true,"rateCurrency":"USD","rateBasis":"","rateSource":"Расчётный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первичка"},"safety":{"value":1,"method":"percentPayroll","enabled":true,"lag":0,"cash":true,"vat":true,"rateCurrency":"","rateBasis":"","rateSource":"Расчётный сценарий 4700134228: Исходная модель, Детальная модель!F75"},"accident":{"value":125,"method":"annualPerPerson","enabled":true,"lag":0,"cash":true,"vat":true,"rateCurrency":"USD","rateBasis":"","rateSource":"Расчётный сценарий 4700134228: Исходная модель, Детальная модель!F76"},"it":{"value":0,"method":"manual","enabled":true,"lag":0,"cash":true,"vat":true,"rateCurrency":"USD","rateBasis":"","rateSource":"Расчётный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первичка"},"containers":{"value":0,"method":"manual","enabled":true,"lag":0,"cash":true,"vat":true,"rateCurrency":"USD","rateBasis":"","rateSource":"Расчётный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первичка"},"modularOffice":{"value":0,"method":"manual","enabled":true,"lag":0,"cash":true,"vat":true,"rateCurrency":"USD","rateBasis":"","rateSource":"Расчётный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первичка"},"transport":{"value":0,"method":"manual","enabled":true,"lag":0,"cash":true,"vat":true,"rateCurrency":"USD","rateBasis":"","rateSource":"Расчётный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первичка"},"otherIndirect":{"value":10,"method":"percentDirect","enabled":true,"lag":0,"cash":true,"vat":true,"rateCurrency":"","rateBasis":"","rateSource":"Расчётный сценарий 4700134228: Исходная модель, Детальная модель!F77 · Базу прочих косвенных нужно сверить"}},"drivers":{"physicalVolume":[8880.160000000002,7032.24,10582.28,9278.360000000002,4727.799999999999,6371.719999999999,2176.54,7165.499999999999,6542.160000000001,19045.679999999997,59445.10000000001,59872.15999999999],"boqRate":[0,0,0,0,0,0,0,0,0,0,0,0],"revenue":[0,0,0,0,0,0,0,0,0,0,0,0],"otherRevenue":[0,0,0,0,0,0,0,0,0,0,0,0],"materials":[0,0,0,0,0,0,0,0,0,0,0,0],"directPeople":[29.193224499599985,25.595205623299993,34.78888620889999,31.5190365958,15.54248198110001,21.645040271999996,7.155301351800004,23.556337965899992,22.22403317570001,62.61202635840003,201.93787289369996,196.82769321199999],"auxiliaryPeople":[0,0,0,0,0,0,0,0,0,0,0,0],"indirectPeople":[16.231240736100002,14.230765915099996,19.342391828099995,17.524376958199994,8.641517714999999,12.034499971099995,3.9783004710999994,13.097168913000004,12.356416215900007,34.81187468040002,112.27612861729996,109.43490233830006],"laborIntensity":[0,0,0,0,0,0,0,0,0,0,0,0],"sourceDays":[0,0,0,0,0,0,0,0,0,0,0,0],"passivePeople":[0,0,0,0,0,0,0,0,0,0,0,0],"scaffoldPeople":[1.9616232791000012,1.7198563038,2.3376208079999983,2.1179049926999993,1.0443688559,1.4544270323999988,0.4807966897,1.5828556700000005,1.4933321542999993,4.207181993899997,13.569108558399993,13.22573273760001],"equipmentHours":[900.5778617679998,789.5830606820001,1073.1976783060004,972.3265267559995,479.46793918400033,667.724940298,220.73293039199987,726.686306164,685.586214612,1931.5099919440008,6229.554319404002,6071.911072734],"nrkVolume":[0,0,0,0,0,0,0,0,0,0,0,0],"payments":[0,0,0,0,0,0,0,0,0,0,0,0],"advances":[0,0,0,0,0,0,0,0,0,0,0,0],"advanceOffset":[0,0,0,0,0,0,0,0,0,0,0,0],"factoring":[0,0,0,0,0,0,0,0,0,0,0,0],"ksgRevenue":[6009188.245655865,6326310.065261915,7192962.040909068,7719049.553621543,5505821.553424569,9987823.64153884,6691447.283210083,5821714.1066337265,7166557.134399284,10354368.854407901,15683364.331498714,14091759.611429863],"ksgMaterialsRevenue":[2153783.374,1539868.2479999997,1581686.1979999999,1159164.011,604570.4280000001,765789.0929999999,395388.4235,326947.8805,475291.4724999999,749195.7699999999,1230678.6764999996,718619.413],"ks2Accepted":[831903.5372417906,5500703.147450478,6294597.88330131,7106296.843344353,7666440.802350296,5727144.353444267,9539623.432727411,7021084.919042958,5908687.424291363,7032072.831622728,10035587.68240704,15150464.783789633],"primaryExecuted":[0,0,0,0,0,0,0,0,0,0,0,0],"primaryDeductions":[0,0,0,0,0,0,0,0,0,0,0,0],"primaryAdvanceOffset":[0,0,0,0,0,0,0,0,0,0,0,0],"primaryGuaranteeHold":[0,0,0,0,0,0,0,0,0,0,0,0],"paymentVat":[0,0,0,0,0,0,0,0,0,0,0,0],"advanceVat":[0,0,0,0,0,0,0,0,0,0,0,0]},"workItems":[{"sourceKind":"ksg","sourceRow":5,"sourceKey":"auto-354faac6","workId":"","name":"Демонтаж дорог, площадок и тротуаров","unit":"м3","kq1":"","kq2":"KQ-01-01","stableKey":"auto-c2627ef2","plannedQuantity":4512.92,"scheduleQuantity":3792.62,"volumes":[321.64,58.48,104.7,190.04,66.56,40.02,13.48,286.06,892.3,549.8,1198.24,71.3],"matchRule":"exact","matchConfidence":1,"contractRate":360.398813535099,"currentRate":0,"actualRate":0,"rate":360.398813535099},{"sourceKind":"ksg","sourceRow":8,"sourceKey":"auto-d3ba77bf","workId":"","name":"Демонтаж элементов металлоконструкций","unit":"т","kq1":"","kq2":"KQ-03-01","stableKey":"auto-18aa5086","plannedQuantity":41.5,"scheduleQuantity":3.2,"volumes":[0,0,0,0,0,0.28,0,0,0.32,0,0,2.6],"matchRule":"exact","matchConfidence":1,"contractRate":4959.555693795231,"currentRate":0,"actualRate":0,"rate":4959.555693795231},{"sourceKind":"ksg","sourceRow":10,"sourceKey":"auto-1e17fbd2","workId":"","name":"Демонтаж кровельных покрытий","unit":"м2","kq1":"","kq2":"KQ-111-11","stableKey":"auto-736d9865","plannedQuantity":12891.5,"scheduleQuantity":73.64,"volumes":[0,0,0,73.64,0,0,0,0,0,0,0,0],"matchRule":"exact","matchConfidence":1,"contractRate":214.7967168924523,"currentRate":0,"actualRate":0,"rate":214.7967168924523},{"sourceKind":"ksg","sourceRow":12,"sourceKey":"auto-50b56ba7","workId":"","name":"Демонтаж легковозводимых перегородок","unit":"м2","kq1":"","kq2":"KQ-111-11","stableKey":"auto-d17fa40d","plannedQuantity":1549,"scheduleQuantity":1549,"volumes":[0,0,0,0,0,0,0,0,0,1549,0,0],"matchRule":"exact","matchConfidence":1,"contractRate":214.7967168924523,"currentRate":0,"actualRate":0,"rate":214.7967168924523},{"sourceKind":"ksg","sourceRow":13,"sourceKey":"auto-d98dc6be","workId":"","name":"Демонтаж элементов заполнения проемов зданий и сооружений","unit":"м2","kq1":"","kq2":"KQ-111-11","stableKey":"auto-9b742e9b","plannedQuantity":27.54,"scheduleQuantity":27.54,"volumes":[0,0,0,8</t>
        </is>
      </c>
    </row>
    <row r="3">
      <c r="A3" t="inlineStr">
        <is>
          <t xml:space="preserve">.64,0,0,0,0,0,18.9,0,0],"matchRule":"exact","matchConfidence":1,"contractRate":214.7967168924523,"currentRate":0,"actualRate":0,"rate":214.7967168924523},{"sourceKind":"ksg","sourceRow":14,"sourceKey":"auto-eb2d111d","workId":"","name":"Демонтаж черновой отделки","unit":"м2","kq1":"","kq2":"KQ-03-08","stableKey":"auto-8868b569","plannedQuantity":1008.9,"scheduleQuantity":1008.9,"volumes":[0,0,0,0,0,0,0,0,0,1006.56,2.34,0],"matchRule":"exact","matchConfidence":1,"contractRate":123.9962934310013,"currentRate":0,"actualRate":0,"rate":123.9962934310013},{"sourceKind":"ksg","sourceRow":16,"sourceKey":"auto-b1e30d56","workId":"","name":"Демонтаж инженерного и технологического оборудования","unit":"т","kq1":"","kq2":"KQ-03-10","stableKey":"auto-55c90949","plannedQuantity":143.2,"scheduleQuantity":0.6,"volumes":[0,0,0,0,0,0,0,0,0,0,0,0.6],"matchRule":"exact","matchConfidence":1,"contractRate":14411.402896313515,"currentRate":0,"actualRate":0,"rate":14411.402896313515},{"sourceKind":"ksg","sourceRow":17,"sourceKey":"auto-362f0704","workId":"","name":"Демонтаж инженерных и технологических трубопроводов","unit":"м","kq1":"","kq2":"KQ-03-13","stableKey":"auto-cc0b3eae","plannedQuantity":6980.06,"scheduleQuantity":10,"volumes":[0,0,8.34,1.66,0,0,0,0,0,0,0,0],"matchRule":"exact","matchConfidence":1,"contractRate":141.14832227563883,"currentRate":0,"actualRate":0,"rate":141.14832227563883},{"sourceKind":"ksg","sourceRow":18,"sourceKey":"auto-fb844880","workId":"","name":"Демонтаж ЗРА и встраиваемых линейных элементов","unit":"шт.","kq1":"","kq2":"KQ-03-14","stableKey":"auto-f276eeb9","plannedQuantity":608,"scheduleQuantity":2,"volumes":[0,0,0,0,0,0,0,0,0,0,0,2],"matchRule":"exact","matchConfidence":1,"contractRate":120.35523838936848,"currentRate":0,"actualRate":0,"rate":120.35523838936848},{"sourceKind":"ksg","sourceRow":19,"sourceKey":"auto-25098f7e","workId":"","name":"Демонтаж отопительных приборов","unit":"шт.","kq1":"","kq2":"KQ-03-16","stableKey":"auto-0cb17892","plannedQuantity":8,"scheduleQuantity":4,"volumes":[0,0,3.34,0.66,0,0,0,0,0,0,0,0],"matchRule":"exact","matchConfidence":1,"contractRate":224.7485771415027,"currentRate":0,"actualRate":0,"rate":224.7485771415027},{"sourceKind":"ksg","sourceRow":20,"sourceKey":"auto-423c47b3","workId":"","name":"Демонтаж воздуховодов","unit":"м2","kq1":"","kq2":"KQ-03-17","stableKey":"auto-89985a66","plannedQuantity":4826,"scheduleQuantity":267.08,"volumes":[0,0,6.66,1.34,0,0,0,0,0,0,0,259.08],"matchRule":"exact","matchConfidence":1,"contractRate":23.30249216338736,"currentRate":0,"actualRate":0,"rate":23.30249216338736},{"sourceKind":"ksg","sourceRow":21,"sourceKey":"auto-f0e34c47","workId":"","name":"Демонтаж элементов воздухозабора и воздухораспредения","unit":"шт.","kq1":"","kq2":"KQ-03-18","stableKey":"auto-e1428e17","plannedQuantity":466,"scheduleQuantity":14,"volumes":[0,0,8.34,1.66,0,0,0,0,0,0,0,4],"matchRule":"exact","matchConfidence":1,"contractRate":210.81250630027313,"currentRate":0,"actualRate":0,"rate":210.81250630027313},{"sourceKind":"ksg","sourceRow":23,"sourceKey":"auto-1a39258f","workId":"","name":"Демонтаж кабелей и проводов","unit":"м","kq1":"","kq2":"KQ-03-25","stableKey":"auto-5c698f34","plannedQuantity":88228,"scheduleQuantity":9780.48,"volumes":[0,0,150,30,0,0,0,0,0,0,0,9600.48],"matchRule":"exact","matchConfidence":1,"contractRate":13.44387804297205,"currentRate":0,"actualRate":0,"rate":13.44387804297205},{"sourceKind":"ksg","sourceRow":24,"sourceKey":"auto-c1b21b42","workId":"","name":"Демонтаж электроустановочных изделий и компонентов КИПиА и слаботочных систем","unit":"шт.","kq1":"","kq2":"KQ-03-26","stableKey":"auto-eded81fa","plannedQuantity":88,"scheduleQuantity":10,"volumes":[0,0,8.34,1.66,0,0,0,0,0,0,0,0],"matchRule":"exact","matchConfidence":1,"contractRate":216.78976297059668,"currentRate":0,"actualRate":0,"rate":216.78976297059668},{"sourceKind":"ksg","sourceRow":25,"sourceKey":"auto-6f5b857a","workId":"","name":"Демонтаж изоляции","unit":"м2","kq1":"","kq2":"KQ-03-27","stableKey":"auto-443435c5","plannedQuantity":148.62,"scheduleQuantity":0.62,"volumes":[0,0,0.52,0.1,0,0,0,0,0,0,0,0],"matchRule":"exact","matchConfidence":1,"contractRate":127.21945755435625,"currentRate":0,"actualRate":0,"rate":127.21945755435625},{"sourceKind":"ksg","sourceRow":26,"sourceKey":"auto-cdb6cb8d","workId":"","name":"Расчистка и планировка площадки строительства","unit":"м2","kq1":"","kq2":"KQ-05-01","stableKey":"auto-342c9105","plannedQuantity":6892,"scheduleQuantity":6892,"volumes":[0,0,0,0,0,0,0,0,0,0,6892,0],"matchRule":"exact","matchConfidence":1,"contractRate":15.751339785853075,"currentRate":0,"actualRate":0,"rate":15.751339785853075},{"sourceKind":"ksg","sourceRow":28,"sourceKey":"auto-5c9fd88a","workId":"","name":"Разработка грунта с погрузкой","unit":"м3","kq1":"","kq2":"KQ-09-01","stableKey":"auto-5cca581c","plannedQuantity":22322.76,"scheduleQuantity":18768.460000000003,"volumes":[4881.74,4655.58,4220.68,1229.2,184.08,232.12,127.52,238.48,266.7,492.14,2240.22,0],"matchRule":"exact","matchConfidence":1,"contractRate":165.43106173163682,"currentRate":0,"actualRate":0,"rate":165.43106173163682},{"sourceKind":"ksg","sourceRow":29,"sourceKey":"auto-eb2f3763","workId":"","name":"Шпунтовое ограждение котлованов и траншей","unit":"т","kq1":"","kq2":"KQ-09-02","stableKey":"auto-79d57782","plannedQuantity":225.8,"scheduleQuantity":225.8,"volumes":[225.8,0,0,0,0,0,0,0,0,0,0,0],"matchRule":"exact","matchConfidence":1,"contractRate":2092.9053417709124,"currentRate":0,"actualRate":0,"rate":2092.9053417709124},{"sourceKind":"ksg","sourceRow":30,"sourceKey":"auto-711cd4a3","workId":"","name":"Обратная засыпка грунта с уплотнением","unit":"м3","kq1":"","kq2":"KQ-10-01","stableKey":"auto-e7274e25","plannedQuantity":18907.36,"scheduleQuantity":18073.14,"volumes":[1896.04,1229.8,5047.82,5258.98,992.74,234.26,54.02,369.14,241.28,668.64,2080.42,0],"matchRule":"exact","matchConfidence":1,"contractRate":137.08336598764066,"currentRate":0,"actualRate":0,"rate":137.08336598764066},{"sourceKind":"ksg","sourceRow":31,"sourceKey":"auto-261e11f2","workId":"","name":"Устройство подбетонки","unit":"м3","kq1":"","kq2":"KQ-12-01","stableKey":"auto-12587403","plannedQuantity":665.3,"scheduleQuantity":628.64,"volumes":[169.54,20.5,93.06,101.22,121.76,8.64,15.7,4.88,1.54,48.88,42.92,0],"matchRule":"exact","matchConfidence":1,"contractRate":667.3760717519363,"currentRate":0,"actualRate":0,"rate":667.3760717519363},{"sourceKind":"ksg","sourceRow":32,"sourceKey":"auto-c328a90f","workId":"","name":"Устройство монолитных конструкций ниже 0 (за исключением колодцев)","unit":"м3","kq1":"","kq2":"KQ-12-02","stableKey":"auto-53e20f97","plannedQuantity":3796.78,"scheduleQuantity":3623.9600000000005,"volumes":[1320.7,621.58,426.54,352.66,155.08,236.34,179.84,31.62,11.3,49.48,196.5,42.32],"matchRule":"exact","matchConfidence":1,"contractRate":2287.940073339134,"currentRate":0,"actualRate":0,"rate":2287.940073339134},{"sourceKind":"ksg","sourceRow":33,"sourceKey":"auto-31c62935","workId":"","name":"Утепление строительных конструкций ниже 0","unit":"м3","kq1":"","kq2":"KQ-12-03","stableKey":"auto-02074cc8","plannedQuantity":48.14,"scheduleQuantity":41.98,"volumes":[0,0,0,0,0,0,0,12.2,21.12,4.84,3.82,0],"matchRule":"exact","matchConfidence":1,"contractRate":964.6744417641229,"currentRate":0,"actualRate":0,"rate":964.6744417641229},{"sourceKind":"ksg","sourceRow":34,"sourceKey":"auto-0c3bce1f","workId":"","name":"Устройство монолитных конструкций выше 0","unit":"м3","kq1":"","kq2":"KQ-13-01","stableKey":"auto-e2614a75","plannedQuantity":2037.08,"scheduleQuantity":2017.4600000000003,"volumes":[64.7,446.3,491.18,298.14,30.62,399.16,4.76,0.16,188.64,74.54,17.26,2],"matchRule":"exact","matchConfidence":1,"contractRate":6508.426604401696,"currentRate":0,"actualRate":0,"rate":6508.426604401696},{"sourceKind":"ksg","sourceRow":36,"sourceKey":"auto-3a699703","workId":"","name":"Устройство безусадочной подливки","unit":"м3","kq1":"","kq2":"KQ-16-01","stableKey":"auto-f7db543f","plannedQuantity":259.16,"scheduleQuantity":153.34,"volumes":[0,0,0,0,0.36,0,0,20.82,38.9,24.98,33.66,34.62],"matchRule":"exact","matchConfidence":1,"contractRate":8909.408241974581,"currentRate":0,"actualRate":0,"rate":8909.408241974581},{"sourceKind":"ksg","sourceRow":37,"sourceKey":"auto-b63b73f2","workId":"","name":"Устройство монолитных колодцев","unit":"м3","kq1":"","kq2":"KQ-18-02","stableKey":"auto-a62a1299","plannedQuantity":8.74,"scheduleQuantity":8.32,"volumes":[0,0,0,0,0.6,0,0,1.44,1.9,0,4.38,0],"matchRule":"exact","matchConfidence":1,"contractRate":3672.093020927322,"currentRate":0,"actualRate":0,"rate":3672.093020927322},{"sourceKind":"ksg","sourceRow":40,"sourceKey":"auto-aadbfc22","workId":"","name":"Устройство открытого подземного перехода (футляра)","unit":"м","kq1":"","kq2":"KQ-20-02","stableKey":"auto-234979cf","plannedQuantity":10.2,"scheduleQuantity":10.2,"volumes":[0,0,0,0,0,0,0,0,0,10.2,0,0],"matchRule":"exact","matchConfidence":1,"contractRate":1366.5650051137702,"currentRate":0,"actualRate":0,"rate":1366.5650051137702},{"sourceKind":"ksg","sourceRow":41,"sourceKey":"auto-0bf6a858","workId":"","name":"Протаскивание труб в футляр","unit":"м","kq1":"","kq2":"KQ-20-03","stableKey":"auto-a278e614","plannedQuantity":10.2,"scheduleQuantity":10.2,"volumes":[0,0,0,0,0,0,0,0,0,10.2,0,0],"matchRule":"exact","matchConfidence":1,"contractRate":253.56588262631885,"currentRate":0,"actualRate":0,"rate":253.56588262631885},{"sourceKind":"ksg","sourceRow":42,"sourceKey":"auto-c7ed0d14","workId":"","name":"Монтаж основных металлоконструкций зданий","unit":"т","kq1":"","kq2":"KQ-22-01","stableKey":"auto-27d04a17","plannedQuantity":3.72,"scheduleQuantity":3.72,"volumes":[0,0,0,0,0,0,0,0,0,0,0,3.72],"matchRule":"exact","matchConfidence":1,"contractRate":5322.63230331369,"currentRate":0,"actualRate":0,"rate":5322.63230331369},{"sourceKind":"ksg","sourceRow":43,"sourceKey":"auto-e77919d4","workId":"","name":"Монтаж основных металлоконструкций этажерок и структур","unit":"т","kq1":"","kq2":"KQ-22-02","stableKey":"auto-6c8b96f6","plannedQuantity":1757.16,"scheduleQuantity":1505.3,"volumes":[0,0,10.62,115.54,115.04,290.64,272,157.8,121.32,121.06,191.52,109.76],"matchRule":"exact","matchConfidence":1,"contractRate":5954.9924785855455,"currentRate":0,"actualRate":0,"rate":5954.9924785855455},{"sourceKind":"ksg","sourceRow":44,"sourceKey":"auto-3de79f0f","workId":"","name":"Монтаж основных металлоконструкций эстакад","unit":"т","kq1":"","kq2":"KQ-22-03","stableKey":"auto-718e5d8c","plannedQuantity":79.16,"scheduleQuantity":71.6,"volumes":[0,0,0,0,0,0,0,69.22,2.38,0,0,0],"matchRule":"exact","matchConfidence":1,"contractRate":7059.054751229442,"currentRate":0,"actualRate":0,"rate":7059.054751229442},{"sourceKind":"ksg","sourceRow":45,"sourceKey":"auto-6f174092","workId":"","name":"Монтаж второстепенных металлоконструкций","unit":"т","kq1":"","kq2":"KQ-23-01","stableKey":"auto-28b5b412","plannedQuantity":510.02,"scheduleQuantity":399.56,"volumes":[0,0,2.14,11.92,5.12,68.88,74.54,96.74,79.22,28.14,18.08,14.78],"matchRule":"exact","matchConfidence":1,"contractRate":12130.175427305585,"currentRate":0,"actualRate":0,"rate":12130.175427305585},{"sourceKind":"ksg","sourceRow":47,"sourceKey":"auto-8b6d1f60","workId":"","name":"Монтаж решетчатого настила","unit":"м2","kq1":"","kq2":"KQ-24-01","stableKey":"auto-8e2cdbdf","plannedQuantity":576.46,"scheduleQuantity":371.5,"volumes":[0,0,0,0,0,0,0,0,0,0,364.78,6.72],"matchRule":"exact","matchConfidence":1,"contractRate":259.3611160029091,"currentRate":0,"actualRate":0,"rate":259.3611160029091},{"sourceKind":"ksg","sourceRow":48,"sourceKey":"auto-a61bc320","workId":"","name":"Монтаж стеновых сэндвич панелей","unit":"м2","kq1":"","kq2":"KQ-25-01","stableKey":"auto-06aa4a3e","plannedQuantity":5090.8,"scheduleQuantity":3935.86,"volumes":[0,0,0,0,0,0,0,0,0,3615.92,319.94,0],"matchRule":"exact","matchConfidence":1,"contractRate":636.1886010254491,"currentRate":0,"actualRate":0,"rate":636.1886010254491},{"sourceKind":"ksg","sourceRow":50,"sourceKey":"auto-eaf48c8d","workId":"","name":"HeavyLift блочных и комплектных установок","unit":"т","kq1":"","kq2":"KQ-26-01","stableKey":"auto-20de318e","plannedQuantity":221.8,"scheduleQuantity":221.8,"volumes":[0,0,0,221.8,0,0,0,0,0,0,0,0],"matchRule":"exact","matchConfidence":1,"contractRate":5398.751748663549,"currentRate":0,"actualRate":0,"rate":5398.751748663549},{"sourceKind":"ksg","sourceRow":51,"sourceKey":"auto-c59b8407","workId":"","name":"Монтаж статического колонного и емкостного оборудования","unit":"т","kq1":"","kq2":"KQ-27-02","stableKey":"auto-598d25d1","plannedQuantity":266.16,"scheduleQuantity":246.68,"volumes":[0,0,0,44.28,37.62,102.56,40.16,19.3,2.28,0.48,0,0],"matchRule":"exact","matchConfidence":1,"contractRate":2916.338281208439,"currentRate":0,"actualRate":0,"rate":2916.338281208439},{"sourceKind":"ksg","sourceRow":52,"sourceKey":"auto-a64573a2","workId":"","name":"Монтаж динамического колонного и емкостного оборудования","unit":"т","kq1":"","kq2":"KQ-27-03","stableKey":"auto-cf3b42c6","plannedQuantity":26.22,"scheduleQuantity":24.72,"volumes":[0,0,0,21.8,0,0,0,2.92,0,0,0,0],"matchRule":"exact","matchConfidence":1,"contractRate":1171.2817703858193,"currentRate":0,"actualRate":0,"rate":1171.2817703858193},{"sourceKind":"ksg","sourceRow":53,"sourceKey":"auto-14c90564","workId":"","name":"Монтаж теплообменников, холодильников и пароводяных подогревателей","unit":"т","kq1":"","kq2":"KQ-27-04","stableKey":"auto-689d51cd","plannedQuantity":95.48,"scheduleQuantity":95.47999999999999,"volumes":[0,0,0,0,0,39.96,27.36,6.58,19.62,1.96,0,0],"matchRule":"exact","matchConfidence":1,"contractRate":4905.320131165876,"currentRate":0,"actualRate":0,"rate":4905.320131165876},{"sourceKind":"ksg","sourceRow":54,"sourceKey":"auto-91a3a268","workId":"","name":"Монтаж блочных и комплектных установок","unit":"т","kq1":"","kq2":"KQ-27-05","stableKey":"auto-fec7646a","plannedQuantity":1199.8,"scheduleQuantity":880.72,"volumes":[0,0,0,0,0,66.42,198.12,32.02,310.54,10.78,105.5,157.34],"matchRule":"exact","matchConfidence":1,"contractRate":7299.9714780561835,"currentRate":0,"actualRate":0,"rate":7299.9714780561835},{"sourceKind":"ksg","sourceRow":57,"sourceKey":"auto-01aa5cee","workId":"","name":"Монтаж насосов","unit":"т","kq1":"","kq2":"KQ-27-13","stableKey":"auto-69e24529","plannedQuantity":102.02,"scheduleQuantity":94.88,"volumes":[0,0,0,0,0,22.8,0,10.18,0,3.8,11.68,46.42],"matchRule":"exact","matchConfidence":1,"contractRate":9798.447916736199,"currentRate":0,"actualRate":0,"rate":9798.447916736199},{"sourceKind":"ksg","sourceRow":58,"sourceKey":"auto-63322ab7","workId":"","name":"Монтаж механических фильтров и циклонов","unit":"т","kq1":"","kq2":"KQ-27-14","stableKey":"auto-8c113199","plannedQuantity":29.98,"scheduleQuantity":29.98,"volumes":[0,0,0,5.68,0,2.28,20.68,1.34,0,0,0,0],"matchRule":"exact","matchConfidence":1,"contractRate":5435.823517622587,"currentRate":0,"actualRate":0,"rate":5435.823517622587},{"sourceKind":"ksg","sourceRow":59,"sourceKey":"auto-a6452dfd","workId":"","name":"Монтаж ВКУ технологического оборудования","unit":"т","kq1":"","kq2":"KQ-27-19","stableKey":"auto-ad0edfca","plannedQuantity":6.84,"scheduleQuantity":3.64,"volumes":[0,0,0,0,0,0,0,0,0,3.64,0,0],"matchRule":"exact","matchConfidence":1,"contractRate":29864.946689120345,"currentRate":0,"actualRate":0,"rate":29864.946689120345},{"sourceKind":"ksg","sourceRow":62,"sourceKey":"auto-cf93248b","workId":"","name":"Сварка технологических трубопроводов (черн. стали)","unit":"DI","kq1":"","kq2":"KQ-32-01","stableKey":"auto-c10d2dae","plannedQuantity":67996.62,"scheduleQuantity":7437.24,"volumes":[0,0,0,0,0,0,0,0,123.02,631.62,1204.94,5477.66],"matchRule":"exact","matchConfidence":1,"contractRate":316.47347638580953,"currentRate":0,"actualRate":0,"rate":316.47347638580953},{"sourceKind":"ksg","sourceRow":63,"sourceKey":"auto-da20e48a","workId":"","name":"Монтаж технологических трубопроводов обвязки этажерок и структур (стальные)","unit":"м","kq1":"","kq2":"KQ-33-01","stableKey":"auto-a0558f66","plannedQuantity":65990.8,"scheduleQuantity":8861.88,"volumes":[0,0,0,0,0,0,0,0,0,943.04,3910.86,4007.98],"matchRule":"exact","matchConfidence":1,"contractRate":723.0802245228149,"currentRate":0,"actualRate":0,"rate":723.0802245228149},{"sourceKind":"ksg","sourceRow":64,"sourceKey":"auto-94948d9f","workId":"","name":"Монтаж опор технологических трубопроводов","unit":"т","kq1":"","kq2":"KQ-33-06","stableKey":"auto-bb932eb4","plannedQuantity":115.66,"scheduleQuantity":0.14,"volumes":[0,0,0,0,0,0,0,0,0,0.14,0,0],"matchRule":"exact","matchConfidence":1,"contractRate":40681.88253197282,"currentRate":0,"actualRate":0,"rate":40681.88253197282},{"sourceKind":"ksg","sourceRow":71,"sourceKey":"auto-fae08ea1","workId":"","name":"Монтаж стальных трубопроводов теплых полов технологических зон","unit":"м","kq1":"","kq2":"KQ-34-03","stableKey":"auto-98d8e61d","plannedQuantity":10318.4,"scheduleQuantity":8149.96,"volumes":[0,0,0,0,0,0,0,3516.48,2585.4,1344,704.08,0],"matchRule":"exact","matchConfidence":1,"contractRate":217.83150074132828,"currentRate":0,"actualRate":0,"rate":217.83150074132828},{"sourceKind":"ksg","sourceRow":72,"sourceKey":"auto-2e4f2433","workId":"","name":"Неразрушающий контроль стыков (РК)","unit":"стык","kq1":"","kq2":"KQ-35-01","stableKey":"auto-cb8b6838","plannedQuantity":111243.4,"scheduleQuantity":13677.32,"volumes":[0,0,0,0,0,0,0,0,0,0,8753.98,4923.34],"matchRule":"exact","matchConfidence":1,"contractRate":187.31322759344675,"currentRate":0,"actualRate":0,"rate":187.31322759344675},{"sourceKind":"ksg","sourceRow":75,"sourceKey":"auto-d3f7d420","workId":"","name":"ОГЗ металлоконструкций (окрасочная)","unit":"м2","kq1":"","kq2":"KQ-37-02","stableKey":"auto-c2d1f0b8","plannedQuantity":10379.88,"scheduleQuantity":9329.9,"volumes":[0,0,0,1099.96,3000.24,4601.38,628.32,0,0,0,0,0],"matchRule":"exact","matchConfidence":1,"contractRate":836.4704645800064,"currentRate":0,"actualRate":0,"rate":836.4704645800064},{"sourceKind":"ksg","sourceRow":76,"sourceKey":"auto-fde84ba4","workId":"","name":"АКЗ трубопроводов","unit":"м2","kq1":"","kq2":"KQ-38-02","stableKey":"auto-e963e9db","plannedQuantity":20096.78,"scheduleQuantity":1708.56,"volumes":[0,0,0,0,0,0,0,623.36,767.28,317.92,0,0],"matchRule":"exact","matchConfidence":1,"contractRate":205.72212936717014,"currentRate":0,"actualRate":0,"rate":205.72212936717014},{"sourceKind":"ksg","sourceRow":77,"sourceKey":"auto-f0b0daec","workId":"","name":"АКЗ металлоконструкций","unit":"м2","kq1":"","kq2":"KQ-38-03","stableKey":"auto-a93205de","plannedQuantity":15100.54,"scheduleQuantity":1068.34,"volumes":[0,0,0,0,0,0,0,5.8,0,0,1062.54,0],"matchRule":"exact","matchConfidence":1,"contractRate":431.50828943570804,"currentRate":0,"actualRate":0,"rate":431.50828943570804},{"sourceKind":"ksg","sourceRow":88,"sourceKey":"auto-6fc8133d","workId":"","name":"Монтаж вспомогательных опорных металлоконструкций для кабеленесущих систем и оборудования ЭОМ и КИПиА","unit":"т","kq1":"","kq2":"KQ-44-01","stableKey":"auto-85d5ff46","plannedQuantity":28.1,"scheduleQuantity":3.78,"volumes":[0,0,0,0,0,0,0,0,0,0,0,3.78],"matchRule":"exact","matchConfidence":1,"contractRate":18536.399185027512,"currentRate":0,"actualRate":0,"rate":18536.399185027512},{"sourceKind":"ksg","sourceRow":89,"sourceKey":"auto-62e99016","workId":"","name":"Монтаж кабельных лотков","unit":"м","kq1":"","kq2":"KQ-45-01","stableKey":"auto-0d268162","plannedQuantity":60046.02,"scheduleQuantity":10551.32,"volumes":[0,0,0,0,0,0,0,0,0,2012.04,3117.82,5421.46],"matchRule":"exact","matchConfidence":1,"contractRate":170.30311518858326,"currentRate":0,"actualRate":0,"rate":170.30311518858326},{"sourceKind":"ksg","sourceRow":93,"sourceKey":"auto-c0af49fe","workId":"","name":"Монтаж металлорукавов","unit":"м","kq1":"","kq2":"KQ-46-02","stableKey":"auto-17426b35","plannedQuantity":33687.72,"scheduleQuantity":324.21999999999997,"volumes":[0,0,0,0,0,0,0,0,0,0,108.08,216.14],"matchRule":"exact","matchConfidence":1,"contractRate":30.660274124178198,"currentRate":0,"actualRate":0,"rate":30.660274124178198},{"sourceKind":"ksg","sourceRow":95,"sourceKey":"auto-6307265d","workId":"","name":"Монтаж кабеля КИПиА","unit":"м","kq1":"","kq2":"KQ-48-01","stableKey":"auto-4f691479","plannedQuantity":632758,"scheduleQuantity":14693.96,"volumes":[0,0,0,0,0,0,0,0,0,0,50,14643.96],"matchRule":"exact","matchConfidence":1,"contractRate":30.27664999051171,"currentRate":0,"actualRate":0,"rate":30.27664999051171},{"sourceKind":"ksg","sourceRow":98,"sourceKey":"auto-7093b9e4","workId":"","name":"Расключение кабеля КИПиА","unit":"шт. (конец кабеля)","kq1":"","kq2":"KQ-48-04","stableKey":"auto-1b7e2a92","plannedQuantity":18416,"scheduleQuantity":409.7,"volumes":[0,0,0,0,0,0,0,0,0,0,20,389.7],"matchRule":"exact","matchConfidence":1,"contractRate":283.470095667944,"currentRate":0,"actualRate":0,"rate":283.470095667944},{"sourceKind":"ksg","sourceRow":100,"sourceKey":"auto-d1fe45b2","workId":"","name":"Монтаж силового кабеля до 1 кВ","unit":"м","kq1":"","kq2":"KQ-49-01","stableKey":"auto-f9b1607d","plannedQuantity":195684.6,"scheduleQuantity":26674.199999999997,"volumes":[0,0,0,0,0,0,0,0,0,58.02,13954.22,12661.96],"matchRule":"exact","matchConfidence":1,"contractRate":27.767371100723437,"currentRate":0,"actualRate":0,"rate":27.767371100723437},{"sourceKind":"ksg","sourceRow":102,"sourceKey":"auto-622f5568","workId":"","name":"Расключение силового кабеля до 1 кВ","unit":"шт. (конец кабеля)","kq1":"","kq2":"KQ-49-04","stableKey":"auto-01e1e89c","plannedQuantity":18180,"scheduleQuantity":6.12,"volumes":[0,0,0,0,0,0,0,0,0,0,0,6.12],"matchRule":"exact","matchConfidence":1,"contractRate":123.43750676957525,"currentRate":0,"actualRate":0,"rate":123.43750676957525},{"sourceKind":"ksg","sourceRow":106,"sourceKey":"auto-22116b12","workId":"","name":"Монтаж проводника заземления (провод)","unit":"м","kq1":"","kq2":"KQ-51-01","stableKey":"auto-7b0989df","plannedQuantity":14835.7,"scheduleQuantity":204,"volumes":[0,0,0,0,0,0,0,0,0,0,89.94,114.06],"matchRule":"exact","matchConfidence":1,"contractRate":67.79404878786701,"currentRate":0,"actualRate":0,"rate":67.79404878786701},{"sourceKind":"ksg","sourceRow":107,"sourceKey":"auto-21f25120","workId":"","name":"Монтаж проводника заземления (полоса)","unit":"м","kq1":"","kq2":"KQ-51-02","stableKey":"auto-40ad0cba","plannedQuantity":6953.36,"scheduleQuantity":3374.94,"volumes":[0,0,0,200,0,0,424.02,1545.28,491.84,158,348.7,207.1],"matchRule":"exact","matchConfidence":1,"contractRate":24.233211730751655,"currentRate":0,"actualRate":0,"rate":24.233211730751655},{"sourceKind":"ksg","sourceRow":112,"sourceKey":"auto-0b42709c","workId":"","name":"Монтаж малых силовых шкафов","unit":"шт.","kq1":"","kq2":"KQ-57-01","stableKey":"auto-0b81602b","plannedQuantity":174,"scheduleQuantity":2,"volumes":[0,0,0,0,0,0,0,0,0,2,0,0],"matchRule":"exact","matchConfidence":1,"contractRate":338.3121241996865,"currentRate":0,"actualRate":0,"rate":338.3121241996865},{"sourceKind":"ksg","sourceRow":114,"sourceKey":"auto-12919134","workId":"","name":"Монтаж щитового оборудования РУ, ВРУ","unit":"шт.","kq1":"","kq2":"KQ-57-03","stableKey":"auto-3260498c","plannedQuantity":120,"scheduleQuantity":13.34,"volumes":[0,0,0,0,0,0,0,0,0,0,0,13.34],"matchRule":"exact","matchConfidence":1,"contractRate":3610.688456336083,"currentRate":0,"actualRate":0,"rate":3610.688456336083},{"sourceKind":"ksg","sourceRow":115,"sourceKey":"auto-11cbc547","workId":"","name":"Монтаж щитового оборудования КИПиА","unit":"шт.","kq1":"","kq2":"KQ-58-01","stableKey":"auto-277dc6cc","plannedQuantity":232,"scheduleQuantity":22,"volumes":[0,0,0,0,0,0,0,0,0,0,0,22],"matchRule":"exact","matchConfidence":1,"contractRate":3198.7201830223016,"currentRate":0,"actualRate":0,"rate":3198.7201830223016},{"sourceKind":"ksg","sourceRow":118,"sourceKey":"auto-20c6d5c0","workId":"","name":"Монтаж оконечных и распределительных устройств слаботочных сетей","unit":"шт.","kq1":"","kq2":"KQ-59-02","stableKey":"auto-59e7d61e","plannedQuantity":1202,"scheduleQuantity":1.94,"volumes":[0,0,0,0,0,0,0,0,0,0,0,1.94],"matchRule":"exact","matchConfidence":1,"contractRate":126.98430955743038,"currentRate":0,"actualRate":0,"rate":126.98430955743038},{"sourceKind":"ksg","sourceRow":119,"sourceKey":"auto-b67c0b20","workId":"","name":"Монтаж приборов КИПиА","unit":"шт.","kq1":"","kq2":"KQ-60-01","stableKey":"auto-1a3aa973","plannedQuantity":2240,"scheduleQuantity":12,"volumes":[0,0,0,0,0,0,0,0,0,0,4,8],"matchRule":"exact","matchConfidence":1,"contractRate":678.8017962028557,"currentRate":0,"actualRate":0,"rate":678.8017962028557},{"sourceKind":"ksg","sourceRow":127,"sourceKey":"auto-2e4b4108","workId":"","name":"Монтаж воздуховодов","unit":"м2","kq1":"","kq2":"KQ-62-01","stableKey":"auto-fd0fd071","plannedQuantity":6386.64,"scheduleQuantity":68.08,"volumes":[0,0,0,0,0,0,0,0,0,0,0,68.08],"matchRule":"exact","matchConfidence":1,"contractRate":250.8522693300239,"currentRate":0,"actualRate":0,"rate":250.8522693300239},{"sourceKind":"ksg","sourceRow":128,"sourceKey":"auto-07b33e4e","workId":"","name":"Монтаж вентиляционных клапанов и заслонок","unit":"шт.","kq1":"","kq2":"KQ-62-02","stableKey":"auto-f7115d1e","plannedQuantity":390,"scheduleQuantity":2,"volumes":[0,0,0,0,0,0,0,0,0,0,0,2],"matchRule":"exact","matchConfidence":1,"contractRate":224.29123275843202,"currentRate":0,"actualRate":0,"rate":224.29123275843202},{"sourceKind":"ksg","sourceRow":134,"sourceKey":"auto-6e880ffc","workId":"","name":"Монтаж пластиковых трубопроводов внутренних инженерных сетей","unit":"м","kq1":"","kq2":"KQ-64-01","stableKey":"auto-1ebc70e3","plannedQuantity":242.18,"scheduleQuantity":84,"volumes":[0,0,0,0,0,0,0,0,0,84,0,0],"matchRule":"exact","matchConfidence":1,"contractRate":241.86521076828024,"currentRate":0,"actualRate":0,"rate":241.86521076828024},{"sourceKind":"ksg","sourceRow":155,"sourceKey":"auto-37e66121","workId":"","name":"Кладка стен и перегородок","unit":"м3","kq1":"","kq2":"KQ-69-01","stableKey":"auto-929bba11","plannedQuantity":451.08,"scheduleQuantity":451.06,"volumes":[0,0,0,0,17.98,25.98,96.02,113.32,174.84,7.32,3.54,12.06],"matchRule":"exact","matchConfidence":1,"contractRate":1187.8688605859122,"currentRate":0,"actualRate":0,"rate":1187.8688605859122},{"sourceKind":"ksg","sourceRow":156,"sourceKey":"auto-4ebac79f","workId":"","name":"Отделка стен","unit":"м2","kq1":"","kq2":"KQ-69-02","stableKey":"auto-d42fdda0","plannedQuantity":3653,"scheduleQuantity":333.98,"volumes":[0,0,0,0,0,0,0,0,0,0,0,333.98],"matchRule":"exact","matchConfidence":1,"contractRate":276.1001359976449,"currentRate":0,"actualRate":0,"rate":276.1001359976449},{"sourceKind":"ksg","sourceRow":157,"sourceKey":"auto-b484d088","workId":"","name":"Устройство полов","unit":"м2","kq1":"","kq2":"KQ-69-03","stableKey":"auto-1880c90c","plannedQuantity":5213.94,"scheduleQuantity":3653.68,"volumes":[0,0,0,7.78,0,0,0,0,200.42,1852.96,1057.46,535.06],"matchRule":"exact","matchConfidence":1,"contractRate":1826.46258370269,"currentRate":0,"actualRate":0,"rate":1826.46258370269},{"sourceKind":"ksg","sourceRow":162,"sourceKey":"auto-afc1b623","workId":"","name":"Укладка геоматериалов","unit":"м2","kq1":"","kq2":"KQ-71-01","stableKey":"auto-42cb0c23","plannedQuantity":11122.2,"scheduleQuantity":10997.720000000001,"volumes":[0,0,0,0,0,0,0,0,0,2584.1,8413.62,0],"matchRule":"exact","matchConfidence":1,"contractRate":19.30843262215975,"currentRate":0,"actualRate":0,"rate":19.30843262215975},{"sourceKind":"ksg","sourceRow":163,"sourceKey":"auto-da8b7338","workId":"","name":"Устройство щебеночных оснований и покрытий","unit":"м3","kq1":"","kq2":"KQ-71-02","stableKey":"auto-2af92db9","plannedQuantity":2349.92,"scheduleQuantity":2326.66,"volumes":[0,0,0,0,0,0,0,0.36,0,546.86,1779.44,0],"matchRule":"exact","matchConfidence":1,"contractRate":166.77422536084194,"currentRate":0,"actualRate":0,"rate":166.77422536084194},{"sourceKind":"ksg","sourceRow":164,"sourceKey":"auto-ba92fa9b","workId":"","name":"Устройство бетонных покрытий","unit":"м3","kq1":"","kq2":"KQ-71-03","stableKey":"auto-3d9d5109","plannedQuantity":2129.8,"scheduleQuantity":1793.04,"volumes":[0,0,0,0,0,0,0,0,0,209.72,1138.62,444.7],"matchRule":"exact","matchConfidence":1,"contractRate":2709.3377930190486,"currentRate":0,"actualRate":0,"rate":2709.3377930190486}],"sourceFiles":{"boq":"data/contractors/derived-4700134228/sources/boq.xlsx","ksg":"data/contractors/derived-4700134228/sources/ksg.xlsx","personnel":"data/contractors/derived-4700134228/sources/personnel_plan.xlsx","equipment":"data/contractors/derived-4700134228/sources/equipment_plan.xlsx?rev=2","primary_documents":"data/contractors/derived-4700134228/sources/primary_documents.xlsx","payments":"data/contractors/derived-4700134228/sources/payments.xlsx","factoring":"data/contractors/derived-4700134228/sources/factoring.xlsx"},"workSourceMeta":{"blockers":[],"loading":false,"error":null,"currency":"USD","sourceContractNumber":"4700134228","primarySourceContract":"4700134228","bankSourceContract":"4700134228","primaryRows":0,"primaryPaymentMatches":0,"bankRows":0,"factoringRows":0,"sourcePaths":{"boq":"data/contractors/derived-4700134228/sources/boq.xlsx","ksg":"data/contractors/derived-4700134228/sources/ksg.xlsx","personnel":"data/contractors/derived-4700134228/sources/personnel_plan.xlsx","equipment":"data/contractors/derived-4700134228/sources/equipment_plan.xlsx?rev=2","primary_documents":"data/contractors/derived-4700134228/sources/primary_documents.xlsx","payments":"data/contractors/derived-4700134228/sources/payments.xlsx","factoring":"data/contractors/derived-4700134228/sources/factoring.xlsx"},"resourceSources":{"personnel":{"path":"data/contractors/derived-4700134228/sources/personnel_plan.xlsx","sheet":"Персонал","through":12,"complete":[true,true,true,true,true,true,true,true,true,true,true,true]},"equipment":{"path":"data/contractors/derived-4700134228/sources/equipment_pl</t>
        </is>
      </c>
    </row>
    <row r="4">
      <c r="A4" t="inlineStr">
        <is>
          <t xml:space="preserve">an.xlsx?rev=2","sheet":"Техника","through":12,"complete":[true,true,true,true,true,true,true,true,true,true,true,true]}},"receiptSource":"Платежи H (без НДС) + Факторинг R (без НДС), Авансы H, зачёты Первичка AD","boqFile":"data/contractors/derived-4700134228/sources/boq.xlsx","ksgFile":"data/contractors/derived-4700134228/sources/ksg.xlsx","boqRows":888,"kq2Rows":146,"ksgRows":72,"matchedRows":72,"unmatchedRows":0,"ignoredRows":10,"boqCost":255840353.09750876,"scheduledCost":96377429.63794604,"contractQuantity":1333633.7165260015,"scheduledQuantity":201119.70000000004,"loadedAt":"2026-09-25T14:51:59.145Z"},"portfolioYearMissing":false,"vatRate":22,"vacationBasis":"annual","actualThroughMonth":0,"bindings":{"boq":{"target":"driver:physicalVolume","mode":"cells","cells":"","date":"","value":"","scale":1,"filterCol":"","filterValue":"","scope":true},"ksg":{"target":"driver:physicalVolume","mode":"cells","cells":"","date":"","value":"","scale":1,"filterCol":"","filterValue":"","scope":true},"personnel":{"target":"driver:physicalVolume","mode":"cells","cells":"","date":"","value":"","scale":1,"filterCol":"","filterValue":"","scope":true},"equipment":{"target":"driver:physicalVolume","mode":"cells","cells":"","date":"","value":"","scale":1,"filterCol":"","filterValue":"","scope":true},"primary_documents":{"target":"driver:physicalVolume","mode":"cells","cells":"","date":"","value":"","scale":1,"filterCol":"","filterValue":"","scope":true},"payments":{"target":"driver:physicalVolume","mode":"cells","cells":"","date":"","value":"","scale":1,"filterCol":"","filterValue":"","scope":true},"factoring":{"target":"driver:physicalVolume","mode":"cells","cells":"","date":"","value":"","scale":1,"filterCol":"","filterValue":"","scope":true}},"costSourceBasis":{"projectMaterialsForecast":true,"materialMarkupPercent":10},"materialKinds":{},"manualCosts":{},"manualPayments":{},"sourceCurrency":"USD","expectNoActuals":true,"kqEstimate":[{"code":"KQ-32-01","name":"Сварка технологических трубопроводов (черн. стали), DI","unit":"ед.","quantity":144402.65399999992,"laborHours":482087.6463381562,"machineHours":59664.31776290354,"cost":45699609.9107172,"materialsCost":0,"materialsRows":65,"sourceRows":65,"sourceKeys":["auto-db2f2c19","auto-da2f2a86","auto-e52f3bd7","auto-e42f3a44","auto-e3317748","auto-e43178db","auto-e5317a6e","auto-e6317c01","auto-e7317d94","auto-e8317f27","auto-e93180ba","auto-ea31824d","auto-db316ab0","auto-dc316c43","auto-e933bf51","auto-e833bdbe","auto-e733bc2b","auto-e633ba98","auto-ed33c59d","auto-ec33c40a","auto-eb33c277","auto-ea33c0e4","auto-e133b2b9","auto-e033b126","auto-6b6c8b0d","auto-6a6c897a","auto-696c87e7","auto-686c8654","auto-8cb5fd0f","auto-8bb5fb7c","auto-8eb60035","auto-8db5fea2","auto-90b6035b","auto-8fb601c8","auto-9ea4d044","auto-9fa4d1d7","auto-a0a4d36a","auto-a1a4d4fd","auto-9aa4c9f8","auto-9ba4cb8b","auto-9ca4cd1e","auto-9da4ceb1","auto-96a4c3ac","auto-97a4c53f","auto-a4a7184d","auto-a3a716ba","auto-a2a71527","auto-a1a71394","auto-a0a71201","auto-9fa7106e","auto-9ea70edb","auto-9da70d48","auto-9ca70bb5","auto-9ba70a22","auto-86b7d8b9","auto-85b7d726","auto-84b7d593","auto-83b7d400","auto-8ab7df05","auto-89b7dd72","auto-88b7dbdf","auto-87b7da4c","auto-8eb7e551","auto-8db7e3be","auto-80b590b0"],"stableKey":"auto-b0b87459","rate":316.47347638580953,"scheduledQuantity":7437.24,"scheduledCost":2353689.197515598,"quantityVariance":-136965.41399999993,"scheduleRows":1},{"code":"KQ-33-01","name":"Монтаж технологических трубопроводов на эстакаде (стальные), м","unit":"ед.","quantity":54099.19200000029,"laborHours":400239.15997065156,"machineHours":54908.035655235,"cost":39118055.897863075,"materialsCost":0,"materialsRows":23,"sourceRows":23,"sourceKeys":["auto-6c99b078","auto-6d99b20b","auto-6a9bebe9","auto-699bea56","auto-689be8c3","auto-679be730","auto-6e9bf235","auto-6d9bf0a2","auto-29003f14","auto-aff8c4d4","auto-b0f8c667","auto-b1f8c7fa","auto-b2f8c98d","auto-abf8be88","auto-acf8c01b","auto-adf8c1ae","auto-aef8c341","auto-a7f8b83c","auto-a8f8b9cf","auto-b5fb0cdd","auto-b4fb0b4a","auto-b3fb09b7","auto-b2fb0824"],"stableKey":"auto-dc5998b8","rate":723.0802245228149,"scheduledQuantity":8861.88,"scheduledCost":6407850.180094242,"quantityVariance":-45237.31200000029,"scheduleRows":1},{"code":"KQ-13-01","name":"Устройство монолитных конструкций выше 0, м3","unit":"ед.","quantity":2618.9,"laborHours":224007.2929183797,"machineHours":15565.125889427727,"cost":17044918.434267603,"materialsCost":0,"materialsRows":22,"sourceRows":22,"sourceKeys":["auto-e2ea1e4d","auto-dfea1994","auto-e0ea1b27","auto-ddea166e","auto-53f18bf5","auto-5af196fa","auto-4def43ec","auto-4eef457f","auto-4fef4712","auto-90aa19ca","auto-8faa1837","auto-8eaa16a4","auto-8daa1511","auto-f8acfc19","auto-05af4f27","auto-04af4d94","auto-f39de9b0","auto-f49deb43","auto-dd125608","auto-dc125475","auto-db1252e2","auto-de101904"],"stableKey":"auto-afdcb29a","rate":6508.426604401696,"scheduledQuantity":2017.4600000000003,"scheduledCost":13130490.337316247,"quantityVariance":-601.4399999999998,"scheduleRows":1},{"code":"KQ-48-01","name":"Монтаж кабеля КИПиА, м","unit":"ед.","quantity":449848,"laborHours":198493.70572689566,"machineHours":19035.097904715203,"cost":13619890.444931712,"materialsCost":0,"materialsRows":45,"sourceRows":45,"sourceKeys":["auto-cee863f2","auto-cfe86585","auto-c8e85a80","auto-c9e85c13","auto-cae85da6","auto-cbe85f39","auto-d4e86d64","auto-d5e86ef7","auto-5ef00267","auto-5df000d4","auto-60f0058d","auto-5ff003fa","auto-5aeffc1b","auto-59effa88","auto-5cefff41","auto-5beffdae","auto-56eff5cf","auto-55eff43c","auto-58edba5e","auto-59edbbf1","auto-56edb738","auto-57edb8cb","auto-5cedc0aa","auto-5dedc23d","auto-5aedbd84","auto-5bedbf17","auto-50edadc6","auto-1b52854c","auto-1c5286df","auto-19528226","auto-1a5283b9","auto-17527f00","auto-18528093","auto-2552950a","auto-2652969d","auto-af5a2a0d","auto-ae5a287a","auto-ad5a26e7","auto-ac5a2554","auto-ab5a23c1","auto-aa5a222e","auto-a95a209b","auto-a85a1f08","auto-a75a1d75","auto-a65a1be2"],"stableKey":"auto-3684a862","rate":30.27664999051171,"scheduledQuantity":14693.96,"scheduledCost":444883.8838945794,"quantityVariance":-435154.04,"scheduleRows":1},{"code":"KQ-45-01","name":"Монтаж кабельных лотков, м","unit":"ед.","quantity":58462.87199999999,"laborHours":159087.25492590867,"machineHours":6250.152890355096,"cost":9956409.224471398,"materialsCost":0,"materialsRows":18,"sourceRows":18,"sourceKeys":["auto-dc22e10e","auto-db22df7b","auto-da22dde8","auto-d922dc55","auto-d822dac2","auto-40f24bde","auto-41f24d71","auto-3ef248b8","auto-3ff24a4b","auto-4b7650c3","auto-507658a2","auto-51765a35","auto-4e76557c","auto-4f76570f","auto-54765eee","auto-55766081","auto-dd7df25e","auto-dc7df0cb"],"stableKey":"auto-5236faa7","rate":170.30311518858326,"scheduledQuantity":10551.32,"scheduledCost":1796922.6653516022,"quantityVariance":-47911.55199999999,"scheduleRows":1},{"code":"KQ-23-02","name":"Монтаж металлоконструкций усиления, т","unit":"ед.","quantity":383.68,"laborHours":120081.43270752639,"machineHours":9366.836498719638,"cost":8503089.41918018,"materialsCost":0,"materialsRows":1,"sourceRows":1,"sourceKeys":["auto-179bf886"],"stableKey":"auto-093f384e","rate":22161.930304368696,"scheduledQuantity":0,"scheduledCost":0,"quantityVariance":-383.68,"scheduleRows":0},{"code":"KQ-12-02","name":"Устройство монолитных конструкций ниже 0 (за исключением колодцев), м3","unit":"ед.","quantity":3556.9400000000005,"laborHours":91442.94496422901,"machineHours":16450.11845030557,"cost":8138065.564462901,"materialsCost":0,"materialsRows":15,"sourceRows":15,"sourceKeys":["auto-535bd878","auto-57605bf2","auto-56605a5f","auto-556058cc","auto-52605413","auto-60606a1d","auto-ef1b7b9f","auto-6020aab0","auto-6120ac43","auto-6620b422","auto-6720b5b5","auto-6420b0fc","auto-6520b28f","auto-6822f5df","auto-6522f126"],"stableKey":"auto-0e54ddd6","rate":2287.940073339134,"scheduledQuantity":3623.9600000000005,"scheduledCost":8291403.308178089,"quantityVariance":67.01999999999998,"scheduleRows":1},{"code":"KQ-48-04","name":"Расключение кабеля КИПиА, шт. (конец кабеля)","unit":"ед.","quantity":24740,"laborHours":116878.32139475917,"machineHours":3727.1315027104342,"cost":7013050.166824934,"materialsCost":0,"materialsRows":35,"sourceRows":35,"sourceKeys":["auto-7b7b38f5","auto-7a7b3762","auto-757b2f83","auto-747b2df0","auto-777b32a9","auto-767b3116","auto-817b4267","auto-807b40d4","auto-7378edc6","auto-7478ef59","auto-7178eaa0","auto-7278ec33","auto-7778f412","auto-7878f5a5","auto-7578f0ec","auto-7678f27f","auto-7b78fa5e","auto-7c78fbf1","auto-0d760e9d","auto-0c760d0a","auto-09760851","auto-3bffe2f1","auto-38ffde38","auto-39ffdfcb","auto-36ffdb12","auto-37ffdca5","auto-38fd9fa1","auto-37fd9e0e","auto-36fd9c7b","auto-35fd9ae8","auto-3cfda5ed","auto-3bfda45a","auto-3afda2c7","auto-39fda134","auto-b3fa8fab"],"stableKey":"auto-3384a3a9","rate":283.470095667944,"scheduledQuantity":409.7,"scheduledCost":116137.69819515666,"quantityVariance":-24330.3,"scheduleRows":1},{"code":"KQ-33-07","name":"Монтаж арматуры технологических трубопроводов, шт.","unit":"ед.","quantity":8144,"laborHours":58183.42494472238,"machineHours":12710.127840177589,"cost":6370784.264247858,"materialsCost":0,"materialsRows":37,"sourceRows":37,"sourceKeys":["auto-eaa98960","auto-eda98e19","auto-eca98c86","auto-f7a99dd7","auto-f6a99c44","auto-e9a74936","auto-eaa74ac9","auto-e7a74610","auto-e8a747a3","auto-eda74f82","auto-eea75115","auto-eba74c5c","auto-eca74def","auto-f1a755ce","auto-f2a75761","auto-83a46a0d","auto-82a4687a","auto-81a466e7","auto-543811ec","auto-5538137f","auto-52380ec6","auto-53381059","auto-50380ba0","auto-51380d33","auto-5e3821aa","auto-5f38233d","auto-5035cd09","auto-4f35cb76","auto-4e35c9e3","auto-4d35c850","auto-5435d355","auto-5335d1c2","auto-5235d02f","auto-5135ce9c","auto-5835d9a1","auto-5735d80e","auto-ca32bb80"],"stableKey":"auto-e259a22a","rate":782.267223016682,"scheduledQuantity":0,"scheduledCost":0,"quantityVariance":-8144,"scheduleRows":0},{"code":"KQ-22-02","name":"Монтаж основных металлоконструкций этажерок и структур, т","unit":"ед.","quantity":1069.5776460000002,"laborHours":59795.407209627956,"machineHours":14815.611872802976,"cost":6369326.837193234,"materialsCost":1390.3152920000005,"materialsRows":3,"sourceRows":3,"sourceKeys":["auto-d1cfe051","auto-0e2cab11","auto-0f397897"],"stableKey":"auto-09c60f9f","rate":5954.9924785855455,"scheduledQuantity":1505.3,"scheduledCost":8964050.178014822,"quantityVariance":435.72235399999977,"scheduleRows":1},{"code":"KQ-27-05","name":"Монтаж блочных и комплектных установок, т","unit":"ед.","quantity":672.16,"laborHours":31820.981203173462,"machineHours":7360.983768129044,"cost":4906748.828690244,"materialsCost":0,"materialsRows":5,"sourceRows":5,"sourceKeys":["auto-c703647e","auto-c8036611","auto-c5036158","auto-c60362eb","auto-d7669176"],"stableKey":"auto-ac586773","rate":7299.9714780561835,"scheduledQuantity":880.72,"scheduledCost":6429230.880153642,"quantityVariance":208.56000000000006,"scheduleRows":1},{"code":"KQ-22-03","name":"Монтаж основных металлоконструкций эстакад, т","unit":"ед.","quantity":636.74,"laborHours":42270.3811757845,"machineHours":10452.70333410333,"cost":4494782.522297835,"materialsCost":0,"materialsRows":2,"sourceRows":2,"sourceKeys":["auto-d5ac7d3d","auto-c3aa2250"],"stableKey":"auto-08c60e0c","rate":7059.054751229442,"scheduledQuantity":71.6,"scheduledCost":505428.32018802804,"quantityVariance":-565.14,"scheduleRows":1},{"code":"KQ-49-01","name":"Монтаж силового кабеля до 1 кВ, м","unit":"ед.","quantity":155546.60000000003,"laborHours":61539.26604969505,"machineHours":6618.815508104845,"cost":4319120.165655789,"materialsCost":0,"materialsRows":27,"sourceRows":27,"sourceKeys":["auto-c2339d72","auto-c3339f05","auto-c433a098","auto-c533a22b","auto-56595747","auto-555955b4","auto-58595a6d","auto-575958da","auto-525950fb","auto-51594f68","auto-54595421","auto-5359528e","auto-4e594aaf","auto-4d59491c","auto-d05645be","auto-d1564751","auto-588f135b","auto-55914d39","auto-54914ba6","auto-53914a13","auto-52914880","auto-59915385","auto-589151f2","auto-5791505f","auto-56914ecc","auto-5d9159d1","auto-5c91583e"],"stableKey":"auto-fa5031ab","rate":27.767371100723437,"scheduledQuantity":26674.199999999997,"scheduledCost":740672.410214917,"quantityVariance":-128872.40000000004,"scheduleRows":1},{"code":"KQ-40-02","name":"Тепловая изоляция технологических трубопроводов, м2","unit":"ед.","quantity":12487.019999999997,"laborHours":81267.80685073567,"machineHours":1702.2180696315736,"cost":4030584.783062427,"materialsCost":0,"materialsRows":6,"sourceRows":6,"sourceKeys":["auto-303559de","auto-2f3796e2","auto-30379875","auto-eccfc3dd","auto-ebcfc24a","auto-6ad2c8ce"],"stableKey":"auto-8f6d3227","rate":322.7819594316681,"scheduledQuantity":0,"scheduledCost":0,"quantityVariance":-12487.019999999997,"scheduleRows":0},{"code":"KQ-23-01","name":"Монтаж второстепенных металлоконструкций, т","unit":"ед.","quantity":330.68,"laborHours":45968.7224452249,"machineHours":7186.204449851053,"cost":4011206.410301411,"materialsCost":0,"materialsRows":5,"sourceRows":5,"sourceKeys":["auto-8c89c28a","auto-8087710f","auto-9ae25f00","auto-14e9dad3","auto-13e9d940"],"stableKey":"auto-083f36bb","rate":12130.175427305585,"scheduledQuantity":399.56,"scheduledCost":4846732.8937342195,"quantityVariance":68.88,"scheduleRows":1},{"code":"KQ-38-03","name":"АКЗ металлоконструкций, м2","unit":"ед.","quantity":8863.16,"laborHours":68830.55015835894,"machineHours":1770.8629051305588,"cost":3824527.01059499,"materialsCost":0,"materialsRows":4,"sourceRows":4,"sourceKeys":["auto-6073e679","auto-0556b5cb","auto-8e5e493b","auto-8d5e47a8"],"stableKey":"auto-73d48649","rate":431.50828943570804,"scheduledQuantity":1068.34,"scheduledCost":460997.56593574426,"quantityVariance":-7794.82,"scheduleRows":1},{"code":"KQ-34-01","name":"Монтаж теплоспутников трубопроводов, м","unit":"ед.","quantity":10882.85,"laborHours":41830.653337276206,"machineHours":5306.0435583039325,"cost":3745892.985160243,"materialsCost":0,"materialsRows":2,"sourceRows":2,"sourceKeys":["auto-c72f5fc5","auto-89917aa5"],"stableKey":"auto-e14295af","rate":344.20147159615755,"scheduledQuantity":0,"scheduledCost":0,"quantityVariance":-10882.85,"scheduleRows":0},{"code":"KQ-09-03","name":"Щитовое ограждение котлованов и траншей, м2","unit":"ед.","quantity":5666.3,"laborHours":31438.921216246657,"machineHours":10231.67709582767,"cost":3678343.801654447,"materialsCost":0,"materialsRows":2,"sourceRows":2,"sourceKeys":["auto-05eb93e0","auto-a6185009"],"stableKey":"auto-da7f2485","rate":649.1614989771891,"scheduledQuantity":0,"scheduledCost":0,"quantityVariance":-5666.3,"scheduleRows":0},{"code":"KQ-09-01","name":"Разработка грунта с погрузкой, м3","unit":"ед.","quantity":22166.120000000003,"laborHours":15915.50926030692,"machineHours":17110.449126041305,"cost":3666964.7660708698,"materialsCost":0,"materialsRows":11,"sourceRows":11,"sourceKeys":["auto-5b7613af","auto-60761b8e","auto-61761d21","auto-f2732fcd","auto-f1732e3a","auto-360f4073","auto-370f4206","auto-380f4399","auto-390f452c","auto-3a0f46bf","auto-3b0f4852"],"stableKey":"auto-d87f215f","rate":165.43106173163682,"scheduledQuantity":18768.460000000003,"scheduledCost":3104886.264867757,"quantityVariance":-3397.66,"scheduleRows":1},{"code":"KQ-11-02","name":"Устройство буронабивных свай, м","unit":"ед.","quantity":6546,"laborHours":29065.142223138922,"machineHours":19673.25043504216,"cost":3546886.813369462,"materialsCost":0,"materialsRows":6,"sourceRows":6,"sourceKeys":["auto-83bd6596","auto-84bd6729","auto-0db172e1","auto-6453653c","auto-655366cf","auto-66536862"],"stableKey":"auto-500d00c9","rate":541.8403320148888,"scheduledQuantity":0,"scheduledCost":0,"quantityVariance":-6546,"scheduleRows":0},{"code":"KQ-71-03","name":"Устройство бетонных покрытий, м3","unit":"ед.","quantity":1221.18,"laborHours":27817.010039823363,"machineHours":9458.98515684444,"cost":3308589.126079002,"materialsCost":0,"materialsRows":8,"sourceRows":8,"sourceKeys":["auto-868b1051","auto-007f046c","auto-ac5c81ae","auto-ab5ebeb2","auto-3061cea8","auto-3561d687","auto-3461d4f4","auto-3761d9ad"],"stableKey":"auto-3f49dbe8","rate":2709.3377930190486,"scheduledQuantity":1793.04,"scheduledCost":4857951.036394875,"quantityVariance":571.8599999999999,"scheduleRows":1},{"code":"KQ-25-01","name":"Монтаж стеновых сэндвич панелей, м2","unit":"ед.","quantity":5023.18,"laborHours":13142.627945281885,"machineHours":5519.393757972179,"cost":3195689.8568990156,"materialsCost":0,"materialsRows":2,"sourceRows":2,"sourceKeys":["auto-6b8511fa","auto-2d8d62c8"],"stableKey":"auto-e55d1e2d","rate":636.1886010254491,"scheduledQuantity":3935.86,"scheduledCost":2503949.267232024,"quantityVariance":-1087.3200000000002,"scheduleRows":1},{"code":"KQ-38-02","name":"АКЗ трубопроводов, м2","unit":"ед.","quantity":15160.459999999768,"laborHours":48244.14691713749,"machineHours":5041.818841841151,"cost":3118842.1133857607,"materialsCost":0,"materialsRows":13,"sourceRows":13,"sourceKeys":["auto-434fbedc","auto-464fc395","auto-454fc202","auto-404fba23","auto-1f8b9d07","auto-1e8b9b74","auto-1d8b99e1","auto-1c8b984e","auto-1b8b96bb","auto-1a8b9528","auto-198b9395","auto-188b9202","auto-9b888ea4"],"stableKey":"auto-72d484b6","rate":205.72212936717014,"scheduledQuantity":1708.56,"scheduledCost":351488.6013515722,"quantityVariance":-13451.899999999769,"scheduleRows":1},{"code":"KQ-10-01","name":"Обратная засыпка грунта с уплотнением, м3","unit":"ед.","quantity":18143,"laborHours":18394.046531585118,"machineHours":8470.965615489924,"cost":2487103.5091137644,"materialsCost":0,"materialsRows":10,"sourceRows":10,"sourceKeys":["auto-a7be0ab3","auto-a6be0920","auto-adbe1425","auto-acbe1292","auto-21f85939","auto-2af86764","auto-2bf868f7","auto-b91299a2","auto-ba129b35","auto-b712967c"],"stableKey":"auto-c16b4091","rate":137.08336598764066,"scheduledQuantity":18073.14,"scheduledCost":2477526.865165868,"quantityVariance":-69.86000000000058,"scheduleRows":1},{"code":"KQ-35-01","name":"Неразрушающий контроль стыков (РК), стык","unit":"ед.","quantity":12653.600000000903,"laborHours":23807.895812945375,"machineHours":1367.1928397919212,"cost":2370186.6566766067,"materialsCost":0,"materialsRows":21,"sourceRows":21,"sourceKeys":["auto-a4b71c67","auto-a5b71dfa","auto-a6b71f8d","auto-97b707f0","auto-98b70983","auto-a5b95c91","auto-a4b95afe","auto-a3b9596b","auto-a2b957d8","auto-a9b962dd","auto-a8b9614a","auto-602e5b43","auto-612e5cd6","auto-622e5e69","auto-6b2e6c94","auto-6c2e6e27","auto-6930a805","auto-6830a672","auto-6730a4df","auto-6630a34c","auto-6530a1b9"],"stableKey":"auto-637a87c6","rate":187.31322759344675,"scheduledQuantity":13677.32,"scheduledCost":2561942.954028401,"quantityVariance":1023.7199999990971,"scheduleRows":1},{"code":"KQ-49-04","name":"Расключение силового кабеля до 1 кВ, шт. (конец кабеля)","unit":"ед.","quantity":14154.800000000001,"laborHours":28131.54379885252,"machineHours":1337.4452036264838,"cost":1747233.2208219839,"materialsCost":0,"materialsRows":39,"sourceRows":39,"sourceKeys":["auto-50ef0622","auto-51ef07b5","auto-4aeefcb0","auto-4beefe43","auto-4ceeffd6","auto-4def0169","auto-56ef0f94","auto-57ef1127","auto-97aa670c","auto-98aa689f","auto-99aa6a32","auto-9aaa6bc5","auto-93aa60c0","auto-94aa6253","auto-95aa63e6","auto-96aa6579","auto-9faa73a4","auto-a0aa7537","auto-1dad7895","auto-1cad7702","auto-1bad756f","auto-1aad73dc","auto-19ad7249","auto-18ad70b6","auto-17ad6f23","auto-16ad6d90","auto-ec239f88","auto-ed23a11b","auto-ee23a2ae","auto-ef23a441","auto-f023a5d4","auto-f123a767","auto-f223a8fa","auto-f323aa8d","auto-e42392f0","auto-e5239483","auto-f225e791","auto-f125e5fe","auto-f025e46b"],"stableKey":"auto-fd503664","rate":123.43750676957525,"scheduledQuantity":6.12,"scheduledCost":755.4375414298006,"quantityVariance":-14148.68,"scheduleRows":1},{"code":"KQ-33-06","name":"Монтаж опор технологических трубопроводов, т","unit":"ед.","quantity":37.04088000000074,"laborHours":18387.46950952642,"machineHours":702.4497218590182,"cost":1506892.7290409314,"materialsCost":0,"materialsRows":4,"sourceRows":4,"sourceKeys":["auto-54860eb2","auto-4f8606d3","auto-89cf46b5","auto-86cf41fc"],"stableKey":"auto-e359a3bd","rate":40681.88253197282,"scheduledQuantity":0.14,"scheduledCost":5695.463554476195,"quantityVariance":-36.90088000000074,"scheduleRows":1},{"code":"KQ-34-03","name":"Монтаж стальных трубопроводов теплых полов технологических зон, м","unit":"ед.","quantity":6720,"laborHours":26294.098110383147,"machineHours":256.3073206145964,"cost":1463827.684981726,"materialsCost":0,"materialsRows":2,"sourceRows":2,"sourceKeys":["auto-31f3c180","auto-fe44a2fd"],"stableKey":"auto-e34298d5","rate":217.83150074132828,"scheduledQuantity":8149.96,"scheduledCost":1775318.017781796,"quantityVariance":1429.96,"scheduleRows":1},{"code":"KQ-48-02","name":"Монтаж оптического кабеля, м","unit":"ед.","quantity":32034,"laborHours":14256.575992024707,"machineHours":3816.8600884131965,"cost":1307870.5610207007,"materialsCost":0,"materialsRows":5,"sourceRows":5,"sourceKeys":["auto-84fc582b","auto-860da2df","auto-4b9254ba","auto-4c92564d","auto-49925194"],"stableKey":"auto-3584a6cf","rate":40.82757573268093,"scheduledQuantity":0,"scheduledCost":0,"quantityVariance":-32034,"scheduleRows":0},{"code":"KQ-24-01","name":"Монтаж решетчатого настила, м2","unit":"ед.","quantity":4894.6,"laborHours":14822.970754576032,"machineHours":2203.080126552659,"cost":1269468.918387839,"materialsCost":0,"materialsRows":2,"sourceRows":2,"sourceKeys":["auto-11a3ed4c","auto-0846db87"],"stableKey":"auto-aaaae2ec","rate":259.3611160029091,"scheduledQuantity":371.5,"scheduledCost":96352.65459508073,"quantityVariance":-4523.1,"scheduleRows":1},{"code":"KQ-60-01","name":"Монтаж приборов КИПиА, шт.","unit":"ед.","quantity":1846,"laborHours":16573.528387806196,"machineHours":2450.3341192226058,"cost":1253068.1157904717,"materialsCost":0,"materialsRows":38,"sourceRows":38,"sourceKeys":["auto-fbf12c64","auto-c2f98511","auto-c1f9837e","auto-bcf97b9f","auto-bbf97a0c","auto-bef7402e","auto-bff741c1","auto-bcf73d08","auto-bdf73e9b","auto-c1f744e7","auto-b6f73396","auto-b7f73529","auto-b0d6d679","auto-afd6d4e6","auto-aed6d353","auto-add6d1c0","auto-b2d6d99f","auto-b1d6d80c","auto-b8d6e311","auto-aad48e70","auto-abd49003","auto-acd49196","auto-7336b2c2","auto-e92f1dbf","auto-e62f1906","auto-e72f1a99","auto-e42f15e0","auto-e52f1773","auto-f22f2bea","auto-f32f2d7d","auto-694a2abc","auto-684a2929","auto-674a2796","auto-664a2603","auto-654a2470","auto-744a3c0d","auto-734a3a7a","auto-6947ec25"],"stableKey":"auto-711d7d34","rate":678.8017962028557,"scheduledQuantity":12,"scheduledCost":8145.621554434269,"quantityVariance":-1834,"scheduleRows":1},{"code":"KQ-97-11","name":"Контурные тестирования КИПиА (технологические системы), шт.","unit":"ед.","quantity":1968,"laborHours":13533.215509183276,"machineHours":210.23053613871224,"cost":1250704.4855983849,"materialsCost":0,"materialsRows":4,"sourceRows":4,"sourceKeys":["auto-416f091b","auto-406f0788","auto-7bba8794","auto-6aa923b0"],"stableKey":"auto-b2abe653","rate":635.5205719503988,"scheduledQuantity":0,"scheduledCost":0,"quantityVariance":-1968,"scheduleRows":0},{"code":"KQ-16-01","name":"Устройство безусадочной подливки, м3","unit":"ед.","quantity":122.29999999999998,"laborHours":17778.346132191113,"machineHours":1233.085467445822,"cost":1089620.627993491,"materialsCost":0,"materialsRows":6,"sourceRows":6,"sourceKeys":["auto-5194a81f","auto-5294a9b2","auto-5394ab45","auto-20b22b94","auto-23b2304d","auto-22b22eba"],"stableKey":"auto-71a67987","rate":8909.408241974581,"scheduledQuantity":153.34,"scheduledCost":1366168.6598243823,"quantityVariance":31.04000000000002,"scheduleRows":1},{"code":"KQ-41-02","name":"Холодоизоляция технологических трубопроводов (пеностеклом), м2","unit":"ед.","quantity":1900.34,"laborHours":19261.834789083834,"machineHours":289.76263909906083,"cost":938487.6739240232,"materialsCost":0,"materialsRows":7,"sourceRows":7,"sourceKeys":["auto-7912c0ce","auto-7a12c261","auto-7b12c3f4","auto-3cc73f2f","auto-3dc740c2","auto-3ec74255","auto-37c73750"],"stableKey":"auto-6da8f3f6","rate":493.85250740605534,"scheduledQuantity":0,"scheduledCost":0,"quantityVariance":-1900.34,"scheduleRows":0},{"code":"KQ-27-02","name":"Монтаж статического колонного и емкостного оборудования, т","unit":"ед.","quantity":292.37999999999994,"laborHours":7508.413025387681,"machineHours":679.6070813319632,"cost":852678.9866597233,"materialsCost":0,"materialsRows":11,"sourceRows":11,"sourceKeys":["auto-263fb46f","auto-233fafb6","auto-243fb149","auto-213fac90","auto-223fae23","auto-2f3fc29a","auto-5b9eb2c1","auto-2784810b","auto-2884829e","auto-2b848757","auto-2a8485c4"],"stableKey":"auto-b1586f52","rate":2916.338281208439,"scheduledQuantity":246.68,"scheduledCost":719402.3272084978,"quantityVariance":-45.69999999999993,"scheduleRows":1},{"code":"KQ-58-01","name":"Монтаж щитового оборудования КИПиА, шт.","unit":"ед.","quantity":266,"laborHours":9671.07253716272,"machineHours":2319.0983358366866,"cost":850859.5686839322,"materialsCost":0,"materialsRows":8,"sourceRows":8,"sourceKeys":["auto-a4a9765f","auto-a3a974cc","auto-a7a97b18","auto-561a8106","auto-541a7de0","auto-5a1a8752","auto-f69911f7","auto-719c122f"],"stableKey":"auto-90ab64f5","rate":3198.7201830223016,"scheduledQuantity":22,"scheduledCost":70371.84402649064,"quantityVariance":-244,"scheduleRows":1},{"code":"KQ-04-02","name":"Транспортировка отходов на полигон или площадку складирования, т*км","unit":"ед.","quantity":88890.71133333334,"laborHours":0,"machineHours":3693.0092605563923,"cost":844804.2124429859,"materialsCost":0,"materialsRows":4,"sourceRows":4,"sourceKeys":["auto-7d1a9ea0","auto-759582ec","auto-7695847f","auto-77958612"],"stableKey":"auto-c445b657","rate":9.503852537246946,"scheduledQuantity":0,"scheduledCost":0,"quantityVariance":-88890.71133333334,"scheduleRows":0},{"code":"KQ-59-01","name":"Монтаж оконечных и распределительных устройств силовых сетей, шт.","unit":"ед.","quantity":4428,"laborHours":12147.833412864615,"machineHours":987.7635066743237,"cost":809695.7969134757,"materialsCost":0,"materialsRows":10,"sourceRows":10,"sourceKeys":["auto-def283f1","auto-dbf27f38","auto-dff4c41b","auto-e0f4c5ae","auto-b068af9d","auto-ae68ac77","auto-ad68aae4","auto-a4689cb9","auto-f618c6cd","auto-f418c3a7"],"stableKey":"auto-76490df4","rate":182.85812938425377,"scheduledQuantity":0,"scheduledCost":0,"quantityVariance":-4428,"scheduleRows":0},{"code":"KQ-69-02","name":"Отделка стен, м2","unit":"ед.","quantity":2806.22,"laborHours":10238.368972884244,"machineHours":507.2295692483764,"cost":774797.723639311,"materialsCost":0,"materialsRows":3,"sourceRows":3,"sourceKeys":["auto-c292da43","auto-cf92eeba","auto-d092f04d"],"stableKey":"auto-4fd4ab04","rate":276.1001359976449,"scheduledQuantity":333.98,"scheduledCost":92211.92342049345,"quantityVariance":-2472.24,"scheduleRows":1},{"code":"KQ-69-03","name":"Устройство полов, м2","unit":"ед.","quantity":404.84,"laborHours":9302.066802380741,"machineHours":539.3221742401262,"cost":739425.112386197,"materialsCost":0,"materialsRows":9,"sourceRows":9,"sourceKeys":["auto-1c9b4bec","auto-9393b87c","auto-9493ba0f","auto-8f93b230","auto-9093b3c3","auto-9193b556","auto-9395f713","auto-9295f580","auto-86a993d7"],"stableKey":"auto-50d4ac97","rate":1826.46258370269,"scheduledQuantity":3653.68,"scheduledCost":6673309.812822844,"quantityVariance":3248.8399999999997,"scheduleRows":1},{"code":"KQ-27-13","name":"Монтаж насосов, т","unit":"ед.","quantity":66.60000000000001,"laborHours":7088.438045676793,"machineHours":784.7585866575497,"cost":652576.631254631,"materialsCost":0,"materialsRows":6,"sourceRows":6,"sourceKeys":["auto-4bb442c9","auto-4ab44136","auto-55b45287","auto-54b450f4","auto-a4549101","auto-a3548f6e"],"stableKey":"auto-b25aaf7c","rate":9798.447916736199,"scheduledQuantity":94.88,"scheduledCost":929676.7383399305,"quantityVariance":28.279999999999987,"scheduleRows":1},{"code":"KQ-03-25","name":"Демонтаж кабелей и проводов, м","unit":"ед.","quantity":46704,"laborHours":1245.2708396369362,"machineHours":2441.5994360829013,"cost":627882.8801189667,"materialsCost":0,"materialsRows":9,"sourceRows":9,"sourceKeys":["auto-d07623c6","auto-cf762233","auto-ce7620a0","auto-d5762ba5","auto-d4762a12","auto-148cac01","auto-138caa6e","auto-168caf27","auto-158cad94"],"stableKey":"auto-6b30e4bf","rate":13.44387804297205,"scheduledQuantity":9780.48,"scheduledCost":131487.58032172726,"quantityVariance":-36923.520000000004,"scheduleRows":1},{"code":"KQ-64-02","name":"Монтаж стальных трубопроводов внутренних инженерных сетей, м","unit":"ед.","quantity":1631.58,"laborHours":9953.099152072084,"machineHours":509.0136887841692,"cost":615085.5479953561,"materialsCost":0,"materialsRows":6,"sourceRows":6,"sourceKeys":["auto-58ced946","auto-63ceea97","auto-62cee904","auto-55cc95f6","auto-a21eec8a","auto-a11eeaf7"],"stableKey":"auto-f25745c9","rate":376.9876732954291,"scheduledQuantity":0,"scheduledCost":0,"quantityVariance":-1631.58,"scheduleRows":0},{"code":"KQ-69-06","name":"Устройство фальшпола, м2","unit":"ед.","quantity":1400,"laborHours":8159.730471330137,"machineHours":389.34757988244087,"cost":610757.2042530945,"materialsCost":0,"materialsRows":2,"sourceRows":2,"sourceKeys":["auto-a27e91ca","auto-a17e9037"],"stableKey":"auto-4bd4a4b8","rate":436.2551458950675,"scheduledQuantity":0,"scheduledCost":0,"quantityVariance":-1400,"scheduleRows":0},{"code":"KQ-35-02","name":"Неразрушающий контроль стыков (все виды, кроме РК), стык","unit":"ед.","quantity":4633,"laborHours":5961.620545575828,"machineHours":383.52170424816416,"cost":603478.8638859574,"materialsCost":0,"materialsRows":5,"sourceRows":5,"sourceKeys":["auto-121298b9","auto-11129726","auto-dbc7208c","auto-dec72545","auto-ddc723b2"],"stableKey":"auto-627a8633","rate":130.25660778889647,"scheduledQuantity":0,"scheduledCost":0,"quantityVariance":-4633,"scheduleRows":0</t>
        </is>
      </c>
    </row>
    <row r="5">
      <c r="A5" t="inlineStr">
        <is>
          <t xml:space="preserve">},{"code":"KQ-19-01","name":"Монтаж трубопроводов подземных сетей (стальные), м","unit":"ед.","quantity":782.6,"laborHours":7680.795633667002,"machineHours":1200.123244167782,"cost":594159.7757999678,"materialsCost":0,"materialsRows":7,"sourceRows":7,"sourceKeys":["auto-c154ecb5","auto-ba54e1b0","auto-bb54e343","auto-bc54e4d6","auto-bd54e669","auto-c654f494","auto-c754f627"],"stableKey":"auto-769cbd58","rate":759.2125936621106,"scheduledQuantity":0,"scheduledCost":0,"quantityVariance":-782.6,"scheduleRows":0},{"code":"KQ-71-02","name":"Устройство щебеночных оснований и покрытий, м3","unit":"ед.","quantity":3389.1400000000003,"laborHours":3511.9353271243112,"machineHours":1962.1347062145192,"cost":565221.1981394439,"materialsCost":0,"materialsRows":4,"sourceRows":4,"sourceKeys":["auto-0631d790","auto-1531ef2d","auto-b1d3b62a","auto-b2d3b7bd"],"stableKey":"auto-4049dd7b","rate":166.77422536084194,"scheduledQuantity":2326.66,"scheduledCost":388026.9191780565,"quantityVariance":-1062.4800000000005,"scheduleRows":1},{"code":"KQ-71-05","name":"Устройство покрытий из сборных ж/б плит, м2","unit":"ед.","quantity":4078.368,"laborHours":6283.200000000001,"machineHours":799.6800000000001,"cost":532839.9892752132,"materialsCost":0,"materialsRows":1,"sourceRows":1,"sourceKeys":["auto-3e3a99d6"],"stableKey":"auto-4549e55a","rate":130.65029670574435,"scheduledQuantity":0,"scheduledCost":0,"quantityVariance":-4078.368,"scheduleRows":0},{"code":"KQ-69-01","name":"Кладка стен и перегородок, м3","unit":"ед.","quantity":432.8,"laborHours":5137.336,"machineHours":527.1504,"cost":514109.6428615828,"materialsCost":865.6,"materialsRows":1,"sourceRows":1,"sourceKeys":["auto-6db5e2a4"],"stableKey":"auto-52d4afbd","rate":1187.8688605859122,"scheduledQuantity":451.06,"scheduledCost":535800.1282558816,"quantityVariance":18.25999999999999,"scheduleRows":1},{"code":"KQ-03-13","name":"Демонтаж инженерных и технологических трубопроводов, м","unit":"ед.","quantity":3615.8999999999996,"laborHours":2092.2153639919325,"machineHours":1721.7529220573724,"cost":510378.21851648245,"materialsCost":0,"materialsRows":5,"sourceRows":5,"sourceKeys":["auto-43c0589e","auto-d0c64b5d","auto-c1c633c0","auto-c2c63553","auto-4fc951e1"],"stableKey":"auto-f938800e","rate":141.14832227563883,"scheduledQuantity":10,"scheduledCost":1411.4832227563884,"quantityVariance":-3605.8999999999996,"scheduleRows":1},{"code":"KQ-27-10","name":"Монтаж градирен, т","unit":"ед.","quantity":104,"laborHours":7037.394312166562,"machineHours":104.57111970888003,"cost":510073.3769819844,"materialsCost":0,"materialsRows":1,"sourceRows":1,"sourceKeys":["auto-92ea2c4e"],"stableKey":"auto-b55ab435","rate":4904.5517017498505,"scheduledQuantity":0,"scheduledCost":0,"quantityVariance":-104,"scheduleRows":0},{"code":"KQ-28-01","name":"Монтаж грузоподъемного оборудования, шт.","unit":"ед.","quantity":24,"laborHours":4859.8621105750235,"machineHours":595.1937697211937,"cost":503180.4078379804,"materialsCost":0,"materialsRows":1,"sourceRows":1,"sourceKeys":["auto-944c8ed4"],"stableKey":"auto-bb8bb8c0","rate":20965.850326582517,"scheduledQuantity":0,"scheduledCost":0,"quantityVariance":-24,"scheduleRows":0},{"code":"KQ-97-19","name":"Дополнительная очистка трубопроводов, м","unit":"ед.","quantity":840,"laborHours":4968.574521096618,"machineHours":99.36622234780457,"cost":463063.10925193375,"materialsCost":0,"materialsRows":1,"sourceRows":1,"sourceKeys":["auto-7ee1ed87"],"stableKey":"auto-baabf2eb","rate":551.2656062523021,"scheduledQuantity":0,"scheduledCost":0,"quantityVariance":-840,"scheduleRows":0},{"code":"KQ-01-01","name":"Демонтаж дорог, площадок и тротуаров, м3","unit":"ед.","quantity":1277.9479999999999,"laborHours":6071.928677056932,"machineHours":535.1927306488255,"cost":460570.94295955263,"materialsCost":0,"materialsRows":3,"sourceRows":3,"sourceKeys":["auto-e860ea3f","auto-cb899a5c","auto-cc899bef"],"stableKey":"auto-41f98617","rate":360.398813535099,"scheduledQuantity":3792.62,"scheduledCost":1366855.7481894873,"quantityVariance":2514.672,"scheduleRows":1},{"code":"KQ-57-03","name":"Монтаж щитового оборудования РУ, ВРУ, шт.","unit":"ед.","quantity":112,"laborHours":5380.604731697435,"machineHours":777.5767461732659,"cost":404397.1071096413,"materialsCost":0,"materialsRows":7,"sourceRows":7,"sourceKeys":["auto-659aa5af","auto-629aa0f6","auto-639aa289","auto-609a9dd0","auto-619a9f63","auto-6c9cef4b","auto-a31e8172"],"stableKey":"auto-894d88dc","rate":3610.688456336083,"scheduledQuantity":13.34,"scheduledCost":48166.58400752335,"quantityVariance":-98.66,"scheduleRows":1},{"code":"KQ-68-03","name":"Устройство вентилируемых фасадов с облицовкой, м2","unit":"ед.","quantity":1232,"laborHours":4890.492632779954,"machineHours":242.28492625212775,"cost":370092.4013764364,"materialsCost":0,"materialsRows":1,"sourceRows":1,"sourceKeys":["auto-126c0182"],"stableKey":"auto-6075a4e2","rate":300.3996764419127,"scheduledQuantity":0,"scheduledCost":0,"quantityVariance":-1232,"scheduleRows":0},{"code":"KQ-12-01","name":"Устройство подбетонки, м3","unit":"ед.","quantity":522.5400000000001,"laborHours":5034.987825799066,"machineHours":384.4321803321059,"cost":348730.69253325684,"materialsCost":0,"materialsRows":4,"sourceRows":4,"sourceKeys":["auto-33284e38","auto-303992a0","auto-18198923","auto-9712024b"],"stableKey":"auto-0d54dc43","rate":667.3760717519363,"scheduledQuantity":628.64,"scheduledCost":419539.2937461372,"quantityVariance":106.09999999999991,"scheduleRows":1},{"code":"KQ-18-02","name":"Монтаж сборных ж/б колодцев, м3","unit":"ед.","quantity":85.96,"laborHours":4154.578187383801,"machineHours":447.4129771580479,"cost":315653.1160789126,"materialsCost":0,"materialsRows":1,"sourceRows":1,"sourceKeys":["auto-82a78b19"],"stableKey":"auto-47fb9440","rate":3672.093020927322,"scheduledQuantity":8.32,"scheduledCost":30551.81393411532,"quantityVariance":-77.63999999999999,"scheduleRows":1},{"code":"KQ-09-02","name":"Шпунтовое ограждение котлованов и траншей, т","unit":"ед.","quantity":143.6,"laborHours":2169.2050713102226,"machineHours":683.2355435267862,"cost":300541.207078303,"materialsCost":0,"materialsRows":2,"sourceRows":2,"sourceKeys":["auto-5be93906","auto-7504b3e0"],"stableKey":"auto-d97f22f2","rate":2092.9053417709124,"scheduledQuantity":225.8,"scheduledCost":472578.02617187204,"quantityVariance":82.20000000000002,"scheduleRows":1},{"code":"KQ-27-04","name":"Монтаж теплообменников, холодильников и пароводяных подогревателей, т","unit":"ед.","quantity":61.22,"laborHours":2218.245294688743,"machineHours":510.2626364005381,"cost":300303.6984299749,"materialsCost":0,"materialsRows":7,"sourceRows":7,"sourceKeys":["auto-c18f6fe3","auto-c08f6e50","auto-c38f7309","auto-c28f7176","auto-c58f762f","auto-6d2c98b0","auto-702c9d69"],"stableKey":"auto-ab5865e0","rate":4905.320131165876,"scheduledQuantity":95.47999999999999,"scheduledCost":468359.9661237178,"quantityVariance":34.25999999999999,"scheduleRows":1},{"code":"KQ-51-01","name":"Монтаж проводника заземления (провод), м","unit":"ед.","quantity":4352,"laborHours":3873.7185960557053,"machineHours":588.7742287099283,"cost":295039.70032479725,"materialsCost":0,"materialsRows":5,"sourceRows":5,"sourceKeys":["auto-de90e8e3","auto-dd90e750","auto-608de3f2","auto-e73dffb3","auto-ec3e0792"],"stableKey":"auto-63a1327c","rate":67.79404878786701,"scheduledQuantity":204,"scheduledCost":13829.98595272487,"quantityVariance":-4148,"scheduleRows":1},{"code":"KQ-22-01","name":"Монтаж основных металлоконструкций зданий, т","unit":"ед.","quantity":54.239999999999995,"laborHours":2855.7092061072963,"machineHours":707.3881368940206,"cost":288699.5761317345,"materialsCost":0,"materialsRows":1,"sourceRows":1,"sourceKeys":["auto-c27e2ee2"],"stableKey":"auto-0ac61132","rate":5322.63230331369,"scheduledQuantity":3.72,"scheduledCost":19800.192168326925,"quantityVariance":-50.519999999999996,"scheduleRows":1},{"code":"KQ-67-01","name":"Монтаж кровли из профлиста, м2","unit":"ед.","quantity":733.5799999999999,"laborHours":1386.7794950283612,"machineHours":454.104846911816,"cost":279198.207299694,"materialsCost":0,"materialsRows":3,"sourceRows":3,"sourceKeys":["auto-95785226","auto-1f7b69fb","auto-8689ad2d"],"stableKey":"auto-af9f2143","rate":380.5968092092124,"scheduledQuantity":0,"scheduledCost":0,"quantityVariance":-733.5799999999999,"scheduleRows":0},{"code":"KQ-97-14","name":"Конфигурирование и настройка оборудования, шт.","unit":"ед.","quantity":108,"laborHours":3089.1554356857346,"machineHours":11.923946681736547,"cost":279182.88333694433,"materialsCost":0,"materialsRows":11,"sourceRows":11,"sourceKeys":["auto-625b9e8e","auto-635ba021","auto-605b9b68","auto-b7fbe80d","auto-b4fbe354","auto-b5fbe4e7","auto-b2fbe02e","auto-b3fbe1c1","auto-b0fbdd08","auto-b1fbde9b","auto-aefbd9e2"],"stableKey":"auto-b5abeb0c","rate":2585.0266975642994,"scheduledQuantity":0,"scheduledCost":0,"quantityVariance":-108,"scheduleRows":0},{"code":"KQ-45-02","name":"Монтаж стальных кабелепроводов, м","unit":"ед.","quantity":6387,"laborHours":4245.465282479299,"machineHours":207.07496206926797,"cost":272746.6447467703,"materialsCost":0,"materialsRows":6,"sourceRows":6,"sourceKeys":["auto-245cf583","auto-295cfd62","auto-2a5cfef5","auto-275cfa3c","auto-2469c176","auto-2b69cc7b"],"stableKey":"auto-5336fc3a","rate":42.70340453213877,"scheduledQuantity":0,"scheduledCost":0,"quantityVariance":-6387,"scheduleRows":0},{"code":"KQ-66-03","name":"Монтаж ворот на зданиях, м2","unit":"ед.","quantity":196.98,"laborHours":3479.899939857786,"machineHours":172.4013026094593,"cost":263344.5384743579,"materialsCost":0,"materialsRows":1,"sourceRows":1,"sourceKeys":["auto-112dfdfe"],"stableKey":"auto-5026f474","rate":1336.9100338834294,"scheduledQuantity":0,"scheduledCost":0,"quantityVariance":-196.98,"scheduleRows":0},{"code":"KQ-12-04","name":"Мощение, м3","unit":"ед.","quantity":305.48,"laborHours":2822.0906402950413,"machineHours":449.8961835327333,"cost":241915.61638832168,"materialsCost":0,"materialsRows":2,"sourceRows":2,"sourceKeys":["auto-81bec0b6","auto-b1940c79"],"stableKey":"auto-1054e0fc","rate":791.9196555857067,"scheduledQuantity":0,"scheduledCost":0,"quantityVariance":-305.48,"scheduleRows":0},{"code":"KQ-66-02","name":"Монтаж дверей, люков и решеток, м2","unit":"ед.","quantity":203.48,"laborHours":3114.7290776939217,"machineHours":154.3099972845589,"cost":235709.90707034225,"materialsCost":0,"materialsRows":3,"sourceRows":3,"sourceKeys":["auto-4bda0a1e","auto-4ada088b","auto-8597e322"],"stableKey":"auto-5126f607","rate":1158.393488649215,"scheduledQuantity":0,"scheduledCost":0,"quantityVariance":-203.48,"scheduleRows":0},{"code":"KQ-46-02","name":"Монтаж металлорукавов, м","unit":"ед.","quantity":7210,"laborHours":3452.7072546648565,"machineHours":164.08429230754447,"cost":221060.5764353248,"materialsCost":0,"materialsRows":7,"sourceRows":7,"sourceKeys":["auto-26e4cf2e","auto-27e4d0c1","auto-24e4cc08","auto-77483701","auto-7648356e","auto-754833db","auto-74483248"],"stableKey":"auto-b263be0d","rate":30.660274124178198,"scheduledQuantity":324.21999999999997,"scheduledCost":9940.674076541054,"quantityVariance":-6885.78,"scheduleRows":1},{"code":"KQ-60-03","name":"Монтаж приборов охранно-пожарной сигнализации, оповещения и связи, шт.","unit":"ед.","quantity":982,"laborHours":2900.212747648993,"machineHours":343.78530980486823,"cost":207837.3001212693,"materialsCost":0,"materialsRows":17,"sourceRows":17,"sourceKeys":["auto-79b76cde","auto-7ab76e71","auto-77b769b8","auto-78b76b4b","auto-75b76692","auto-76b76825","auto-63b988d3","auto-62b98740","auto-65b98bf9","auto-64b98a66","auto-66b98d8c","auto-446bf644","auto-456bf7d7","auto-3a6be686","auto-486e3b27","auto-476e3994","auto-496e3cba"],"stableKey":"auto-731d805a","rate":211.64694513367547,"scheduledQuantity":0,"scheduledCost":0,"quantityVariance":-982,"scheduleRows":0},{"code":"KQ-71-11","name":"Устройство щебеночных оснований, м3","unit":"ед.","quantity":1376,"laborHours":853.12,"machineHours":825.6,"cost":203043.3502184942,"materialsCost":0,"materialsRows":1,"sourceRows":1,"sourceKeys":["auto-0c44a8ab"],"stableKey":"auto-bd46d0ab","rate":147.56057428669635,"scheduledQuantity":0,"scheduledCost":0,"quantityVariance":-1376,"scheduleRows":0},{"code":"KQ-62-01","name":"Монтаж воздуховодов, м2","unit":"ед.","quantity":797.64,"laborHours":3109.758008500356,"machineHours":246.94363274753715,"cost":200089.80410840025,"materialsCost":0,"materialsRows":9,"sourceRows":9,"sourceKeys":["auto-689aac31","auto-679aaa9e","auto-27601259","auto-266010c6","auto-25600f33","auto-6affce0b","auto-69ffcc78","auto-6cffd131","auto-6bffcf9e"],"stableKey":"auto-40935bde","rate":250.8522693300239,"scheduledQuantity":68.08,"scheduledCost":17078.022495988025,"quantityVariance":-729.56,"scheduleRows":1},{"code":"KQ-63-07","name":"Монтаж устройств пожаротушения, шт.","unit":"ед.","quantity":862,"laborHours":2582.811330795098,"machineHours":218.7760510225768,"cost":193794.53771902644,"materialsCost":0,"materialsRows":3,"sourceRows":3,"sourceKeys":["auto-9d82d02a","auto-9e82d1bd","auto-41b79c32"],"stableKey":"auto-11f0bb61","rate":224.81964932601676,"scheduledQuantity":0,"scheduledCost":0,"quantityVariance":-862,"scheduleRows":0},{"code":"KQ-49-02","name":"Монтаж силового кабеля от 1 до 35 кВ, м","unit":"ед.","quantity":3872.0000000000005,"laborHours":2651.977922050999,"machineHours":322.5053344561421,"cost":191144.15851513908,"materialsCost":0,"materialsRows":3,"sourceRows":3,"sourceKeys":["auto-502fec2e","auto-512fedc1","auto-f05ad4c6"],"stableKey":"auto-fb50333e","rate":49.365743418166076,"scheduledQuantity":0,"scheduledCost":0,"quantityVariance":-3872.0000000000005,"scheduleRows":0},{"code":"KQ-27-14","name":"Монтаж механических фильтров и циклонов, т","unit":"ед.","quantity":34.914,"laborHours":791.9746537722906,"machineHours":563.5611261775629,"cost":189786.342294275,"materialsCost":0,"materialsRows":6,"sourceRows":6,"sourceKeys":["auto-1947b6d6","auto-1a47b869","auto-1747b3b0","auto-1847b543","auto-e2cc6efd","auto-cfdf7f51"],"stableKey":"auto-b15aade9","rate":5435.823517622587,"scheduledQuantity":29.98,"scheduledCost":162965.98905832515,"quantityVariance":-4.934000000000001,"scheduleRows":1},{"code":"KQ-68-02","name":"Утепление фасадов, м3","unit":"ед.","quantity":186,"laborHours":2477.8930243738164,"machineHours":122.75984726917085,"cost":187516.76949631525,"materialsCost":0,"materialsRows":1,"sourceRows":1,"sourceKeys":["auto-dacfddb2"],"stableKey":"auto-6175a675","rate":1008.1546747113723,"scheduledQuantity":0,"scheduledCost":0,"quantityVariance":-186,"scheduleRows":0},{"code":"KQ-03-10","name":"Демонтаж инженерного и технологического оборудования, т","unit":"ед.","quantity":12.540000000000001,"laborHours":1908.9177362639646,"machineHours":325.29045013590576,"cost":180718.9923197715,"materialsCost":0,"materialsRows":3,"sourceRows":3,"sourceKeys":["auto-b5600395","auto-b4624099","auto-b3623f06"],"stableKey":"auto-f8387e7b","rate":14411.402896313515,"scheduledQuantity":0.6,"scheduledCost":8646.841737788109,"quantityVariance":-11.940000000000001,"scheduleRows":1},{"code":"KQ-03-08","name":"Демонтаж черновой отделки, м2","unit":"ед.","quantity":1400,"laborHours":2981.1447126579696,"machineHours":33.12207411593485,"cost":173594.81080340184,"materialsCost":0,"materialsRows":1,"sourceRows":1,"sourceKeys":["auto-fac9b269"],"stableKey":"auto-7a35798a","rate":123.9962934310013,"scheduledQuantity":1008.9,"scheduledCost":125099.86044253722,"quantityVariance":-391.1,"scheduleRows":1},{"code":"KQ-11-07","name":"Испытание свай, шт.","unit":"ед.","quantity":72,"laborHours":13.784044053157686,"machineHours":1721.9523963180684,"cost":169544.39876945748,"materialsCost":0,"materialsRows":7,"sourceRows":7,"sourceKeys":["auto-f43ea422","auto-ef3e9c43","auto-ee3e9ab0","auto-f13e9f69","auto-0e5a208f","auto-0b5a1bd6","auto-0c5a1d69"],"stableKey":"auto-530d0582","rate":2354.783316242465,"scheduledQuantity":0,"scheduledCost":0,"quantityVariance":-72,"scheduleRows":0},{"code":"KQ-25-02","name":"Монтаж кровельных сэндвич панелей, м2","unit":"ед.","quantity":296,"laborHours":634.1103960182222,"machineHours":288.49357405825435,"cost":164220.47861161834,"materialsCost":0,"materialsRows":1,"sourceRows":1,"sourceKeys":["auto-6fe3e2bd"],"stableKey":"auto-e25d1974","rate":554.7989142284404,"scheduledQuantity":0,"scheduledCost":0,"quantityVariance":-296,"scheduleRows":0},{"code":"KQ-11-01","name":"Погружение забивных свай (ж/б), м","unit":"ед.","quantity":658.8,"laborHours":1743.6137056145078,"machineHours":669.9092214738041,"cost":162761.63929204273,"materialsCost":0,"materialsRows":2,"sourceRows":2,"sourceKeys":["auto-c606bfa4","auto-c906c45d"],"stableKey":"auto-4d0cfc10","rate":247.0577402732889,"scheduledQuantity":0,"scheduledCost":0,"quantityVariance":-658.8,"scheduleRows":0},{"code":"KQ-51-02","name":"Монтаж проводника заземления (полоса), м","unit":"ед.","quantity":6676,"laborHours":2396.7526887481167,"machineHours":209.9624150995278,"cost":161780.92151449804,"materialsCost":0,"materialsRows":6,"sourceRows":6,"sourceKeys":["auto-f27473c7","auto-f374755a","auto-f47476ed","auto-043482bb","auto-0534844e","auto-063485e1"],"stableKey":"auto-66a13735","rate":24.233211730751655,"scheduledQuantity":3374.94,"scheduledCost":81785.63559858299,"quantityVariance":-3301.06,"scheduleRows":1},{"code":"KQ-20-02","name":"Устройство открытого подземного перехода (футляра), м","unit":"ед.","quantity":116,"laborHours":2268.414527545997,"machineHours":265.02682701026174,"cost":158521.54059319734,"materialsCost":0,"materialsRows":2,"sourceRows":2,"sourceKeys":["auto-6a3a020d","auto-6739fd54"],"stableKey":"auto-681c4841","rate":1366.5650051137702,"scheduledQuantity":10.2,"scheduledCost":13938.963052160456,"quantityVariance":-105.8,"scheduleRows":1},{"code":"KQ-71-01","name":"Укладка геоматериалов, м2","unit":"ед.","quantity":8196.4,"laborHours":1448.899388524758,"machineHours":499.603823668981,"cost":158259.63714427015,"materialsCost":0,"materialsRows":3,"sourceRows":3,"sourceKeys":["auto-c9a5ac91","auto-a784d3f1","auto-e1bf62c4"],"stableKey":"auto-4149df0e","rate":19.30843262215975,"scheduledQuantity":10997.720000000001,"scheduledCost":212348.73561737873,"quantityVariance":2801.3200000000015,"scheduleRows":1},{"code":"KQ-62-05","name":"Тепловая изоляция воздуховодов, м2","unit":"ед.","quantity":756,"laborHours":3124.718833671497,"machineHours":66.79116078892721,"cost":155173.14325351472,"materialsCost":0,"materialsRows":3,"sourceRows":3,"sourceKeys":["auto-9897e369","auto-9797e1d6","auto-a297f327"],"stableKey":"auto-4493622a","rate":205.2554804940671,"scheduledQuantity":0,"scheduledCost":0,"quantityVariance":-756,"scheduleRows":0},{"code":"KQ-67-04","name":"Устройство покрытий кровли из ПВХ мембраны или наплавляемых материалов, м2","unit":"ед.","quantity":1710.9,"laborHours":1897.3449327214503,"machineHours":93.99831706482996,"cost":143583.2737347648,"materialsCost":0,"materialsRows":3,"sourceRows":3,"sourceKeys":["auto-6393f4b8","auto-6493f64b","auto-6593f7de"],"stableKey":"auto-b29f25fc","rate":83.92265692604174,"scheduledQuantity":0,"scheduledCost":0,"quantityVariance":-1710.9,"scheduleRows":0},{"code":"KQ-12-03","name":"Утепление строительных конструкций ниже 0, м3","unit":"ед.","quantity":148.2,"laborHours":2278.0204382867832,"machineHours":119.67132864206644,"cost":142964.752269443,"materialsCost":0,"materialsRows":2,"sourceRows":2,"sourceKeys":["auto-38082623","auto-5c04bb68"],"stableKey":"auto-0f54df69","rate":964.6744417641229,"scheduledQuantity":41.98,"scheduledCost":40497.03306525788,"quantityVariance":-106.22,"scheduleRows":1},{"code":"KQ-50-01","name":"Монтаж греющего кабеля, м","unit":"ед.","quantity":6751.08,"laborHours":2046.6710879344066,"machineHours":211.405283294821,"cost":142471.36287877848,"materialsCost":0,"materialsRows":2,"sourceRows":2,"sourceKeys":["auto-f7b0fcab","auto-bbb71208"],"stableKey":"auto-5800407d","rate":21.103492015911304,"scheduledQuantity":0,"scheduledCost":0,"quantityVariance":-6751.08,"scheduleRows":0},{"code":"KQ-61-02","name":"Монтаж основного оборудования кондиционирования, шт.","unit":"ед.","quantity":12,"laborHours":1607.6217539045003,"machineHours":272.4318574514631,"cost":124867.57684173578,"materialsCost":0,"materialsRows":5,"sourceRows":5,"sourceKeys":["auto-ae2943df","auto-af294572","auto-a9293c00","auto-f1db9680","auto-00dbae1d"],"stableKey":"auto-887fcf7c","rate":10405.63140347798,"scheduledQuantity":0,"scheduledCost":0,"quantityVariance":-12,"scheduleRows":0},{"code":"KQ-59-02","name":"Монтаж оконечных и распределительных устройств слаботочных сетей, шт.","unit":"ед.","quantity":970,"laborHours":1788.072919097219,"machineHours":175.06861161441154,"cost":123174.78027070747,"materialsCost":0,"materialsRows":9,"sourceRows":9,"sourceKeys":["auto-75302048","auto-763021db","auto-7730236e","auto-f4967860","auto-fe98c6b5","auto-1eb4a60f","auto-1db4a47c","auto-20b4a935","auto-b230e3f2"],"stableKey":"auto-794912ad","rate":126.98430955743038,"scheduledQuantity":1.94,"scheduledCost":246.34956054141492,"quantityVariance":-968.06,"scheduleRows":1},{"code":"KQ-48-05","name":"Расключение оптического кабеля, шт. (конец кабеля)","unit":"ед.","quantity":45.666666666666664,"laborHours":1951.4551097488643,"machineHours":59.58337831730269,"cost":116737.03619922638,"materialsCost":0,"materialsRows":5,"sourceRows":5,"sourceKeys":["auto-7472cc91","auto-7372cafe","auto-bf3ba72f","auto-be3ba59c","auto-4138a23e"],"stableKey":"auto-3284a216","rate":2556.2854642166362,"scheduledQuantity":0,"scheduledCost":0,"quantityVariance":-45.666666666666664,"scheduleRows":0},{"code":"KQ-60-02","name":"Монтаж импульсных трубок, м","unit":"ед.","quantity":3514,"laborHours":1146.881766138014,"machineHours":364.7656601284476,"cost":112979.0624492476,"materialsCost":0,"materialsRows":2,"sourceRows":2,"sourceKeys":["auto-f51d88ee","auto-a1a2136e"],"stableKey":"auto-741d81ed","rate":32.15112761788492,"scheduledQuantity":0,"scheduledCost":0,"quantityVariance":-3514,"scheduleRows":0},{"code":"KQ-60-07","name":"Монтаж мультимедийного оборудования и оргтехники, шт.","unit":"ед.","quantity":56,"laborHours":1833.4363749607287,"machineHours":52.96625437723105,"cost":109271.56439033078,"materialsCost":0,"materialsRows":3,"sourceRows":3,"sourceKeys":["auto-17ff2847","auto-548bc2b3","auto-eacd10f9"],"stableKey":"auto-6f1d7a0e","rate":1951.277935541621,"scheduledQuantity":0,"scheduledCost":0,"quantityVariance":-56,"scheduleRows":0},{"code":"KQ-27-11","name":"Монтаж газодувок, вентиляторов и дымососов, т","unit":"ед.","quantity":20,"laborHours":1113.4060551477014,"machineHours":103.15160224676856,"cost":105448.75050038568,"materialsCost":0,"materialsRows":1,"sourceRows":1,"sourceKeys":["auto-335c460c"],"stableKey":"auto-b45ab2a2","rate":5272.437525019284,"scheduledQuantity":0,"scheduledCost":0,"quantityVariance":-20,"scheduleRows":0},{"code":"KQ-50-02","name":"Расключение греющего кабеля, шт. (конец кабеля)","unit":"ед.","quantity":1092,"laborHours":1444.464694851149,"machineHours":92.81674621730491,"cost":92963.62308099405,"materialsCost":0,"materialsRows":4,"sourceRows":4,"sourceKeys":["auto-704e89a3","auto-6f4e8810","auto-77959e48","auto-76959cb5"],"stableKey":"auto-55003bc4","rate":85.13152296794327,"scheduledQuantity":0,"scheduledCost":0,"quantityVariance":-1092,"scheduleRows":0},{"code":"KQ-55-01","name":"Монтаж ИБП, шт.","unit":"ед.","quantity":10,"laborHours":1051.208409392013,"machineHours":210.23053613871224,"cost":86854.15452723118,"materialsCost":0,"materialsRows":4,"sourceRows":4,"sourceKeys":["auto-5d9e88ee","auto-5e9e8a81","auto-6b01eef9","auto-6a01ed66"],"stableKey":"auto-1e129318","rate":8685.415452723119,"scheduledQuantity":0,"scheduledCost":0,"quantityVariance":-10,"scheduleRows":0},{"code":"KQ-27-19","name":"Монтаж ВКУ технологического оборудования, т","unit":"ед.","quantity":2.8,"laborHours":1053.404046132764,"machineHours":72.86856305505667,"cost":83621.85072953696,"materialsCost":0,"materialsRows":1,"sourceRows":1,"sourceKeys":["auto-037ec6c1"],"stableKey":"auto-bc5abf3a","rate":29864.946689120345,"scheduledQuantity":3.64,"scheduledCost":108708.40594839805,"quantityVariance":0.8400000000000003,"scheduleRows":1},{"code":"KQ-68-05","name":"Облицовка фасадов плиткой, м2","unit":"ед.","quantity":172,"laborHours":1118.366747068907,"machineHours":52.767769003223144,"cost":83440.50124077844,"materialsCost":0,"materialsRows":1,"sourceRows":1,"sourceKeys":["auto-a232528b"],"stableKey":"auto-5a759b70","rate":485.1191932603397,"scheduledQuantity":0,"scheduledCost":0,"quantityVariance":-172,"scheduleRows":0},{"code":"KQ-69-04","name":"Устройство потолков, м2","unit":"ед.","quantity":0,"laborHours":940.7284796712497,"machineHours":46.605597316044566,"cost":71190.46857388492,"materialsCost":0,"materialsRows":1,"sourceRows":1,"sourceKeys":["auto-21ecc123"],"stableKey":"auto-4dd4a7de","rate":0,"scheduledQuantity":0,"scheduledCost":0,"quantityVariance":0,"scheduleRows":0},{"code":"KQ-64-05","name":"Монтаж запорно-регулирующей и распределительной арматуры внутр. инженерных сетей, шт.","unit":"ед.","quantity":84,"laborHours":1058.3719386044554,"machineHours":82.81355766973212,"cost":68580.50908876825,"materialsCost":0,"materialsRows":9,"sourceRows":9,"sourceKeys":["auto-01512f92","auto-00512dff","auto-f94ee463","auto-6bb58ba7","auto-6db58ecd","auto-3df0e03f","auto-3feea4ce","auto-42584782","auto-3d583fa3"],"stableKey":"auto-f357475c","rate":816.4346320091457,"scheduledQuantity":0,"scheduledCost":0,"quantityVariance":-84,"scheduleRows":0},{"code":"KQ-60-04","name":"Монтаж оборудования оповещения и связи, шт.","unit":"ед.","quantity":166,"laborHours":872.599164321023,"machineHours":142.1558399362459,"cost":67743.13337604914,"materialsCost":0,"materialsRows":6,"sourceRows":6,"sourceKeys":["auto-4ada15b7","auto-47da10fe","auto-48da1291","auto-ec4d45c5","auto-e94d410c","auto-ea4d429f"],"stableKey":"auto-6e1d787b","rate":408.0911649159587,"scheduledQuantity":0,"scheduledCost":0,"quantityVariance":-166,"scheduleRows":0},{"code":"KQ-61-01","name":"Монтаж основного вентиляционного оборудования, шт.","unit":"ед.","quantity":20,"laborHours":933.1011944687249,"machineHours":85.04885478301642,"cost":61659.22961005035,"materialsCost":0,"materialsRows":6,"sourceRows":6,"sourceKeys":["auto-0943e2e1","auto-0843e14e","auto-8f63767e","auto-8e6374eb","auto-94637e5d","auto-cf50b729"],"stableKey":"auto-8b7fd435","rate":3082.9614805025176,"scheduledQuantity":0,"scheduledCost":0,"quantityVariance":-20,"scheduleRows":0},{"code":"KQ-58-02","name":"Монтаж щитового оборудования телекоммуникационных сетей, шт.","unit":"ед.","quantity":4,"laborHours":903.208136769061,"machineHours":81.07467239441681,"cost":61229.13198553517,"materialsCost":0,"materialsRows":8,"sourceRows":8,"sourceKeys":["auto-2c869a28","auto-bd0511e9","auto-ba050d30","auto-bb050ec3","auto-f7509062","auto-f6508ecf","auto-f3508a16","auto-f4508ba9"],"stableKey":"auto-8dab603c","rate":15307.282996383792,"scheduledQuantity":0,"scheduledCost":0,"quantityVariance":-4,"scheduleRows":0},{"code":"KQ-57-02","name":"Монтаж силовых шкафов электрообогрева, шт.","unit":"ед.","quantity":14,"laborHours":720.3959858016658,"machineHours":144.93547800806266,"cost":59637.64046665866,"materialsCost":0,"materialsRows":3,"sourceRows":3,"sourceKeys":["auto-28447761","auto-254472a8","auto-8f54f92a"],"stableKey":"auto-8a4d8a6f","rate":4259.83146190419,"scheduledQuantity":0,"scheduledCost":0,"quantityVariance":-14,"scheduleRows":0},{"code":"KQ-63-06","name":"Монтаж противопожарного оборудования, шт.","unit":"ед.","quantity":0,"laborHours":806.3264921776156,"machineHours":63.02952586504574,"cost":59345.59049913474,"materialsCost":0,"materialsRows":3,"sourceRows":3,"sourceKeys":["auto-2c70fd72","auto-61d84a89","auto-60d848f6"],"stableKey":"auto-10f0b9ce","rate":0,"scheduledQuantity":0,"scheduledCost":0,"quantityVariance":0,"scheduleRows":0},{"code":"KQ-05-01","name":"Расчистка и планировка площадки строительства, м2","unit":"ед.","quantity":3050,"laborHours":721.626299492604,"machineHours":34.33641319325759,"cost":48041.58634685188,"materialsCost":0,"materialsRows":1,"sourceRows":1,"sourceKeys":["auto-7e98811b"],"stableKey":"auto-dc6ab453","rate":15.751339785853075,"scheduledQuantity":6892,"scheduledCost":108558.2338040994,"quantityVariance":3842,"scheduleRows":1},{"code":"KQ-67-02","name":"Утепление кровли, м3","unit":"ед.","quantity":82.08,"laborHours":627.1523197808332,"machineHours":31.07039821069638,"cost":47460.31238258994,"materialsCost":0,"materialsRows":1,"sourceRows":1,"sourceKeys":["auto-00bea9a3"],"stableKey":"auto-b09f22d6","rate":578.22018009978,"scheduledQuantity":0,"scheduledCost":0,"quantityVariance":-82.08,"scheduleRows":0},{"code":"KQ-67-03","name":"Устройство стяжки или цементно-стружечных плит на кровле, м2","unit":"ед.","quantity":238,"laborHours":619.7481512708847,"machineHours":30.980873346766458,"cost":47025.36842586583,"materialsCost":0,"materialsRows":2,"sourceRows":2,"sourceKeys":["auto-b61159fe","auto-b7115b91"],"stableKey":"auto-b19f2469","rate":197.585581621285,"scheduledQuantity":0,"scheduledCost":0,"quantityVariance":-238,"scheduleRows":0},{"code":"KQ-57-01","name":"Монтаж малых силовых шкафов, шт.","unit":"ед.","quantity":120,"laborHours":630.7428767868842,"machineHours":40.557573110526576,"cost":40597.454903962374,"materialsCost":0,"materialsRows":2,"sourceRows":2,"sourceKeys":["auto-dc820892","auto-9d06b28e"],"stableKey":"auto-8b4d8c02","rate":338.3121241996865,"scheduledQuantity":2,"scheduledCost":676.624248399373,"quantityVariance":-118,"scheduleRows":1},{"code":"KQ-71-04","name":"Устройство асфальтобетонных покрытий, м2","unit":"ед.","quantity":566.8,"laborHours":228.68293846933594,"machineHours":141.9104187677778,"cost":39469.50985036055,"materialsCost":0,"materialsRows":1,"sourceRows":1,"sourceKeys":["auto-82269fb3"],"stableKey":"auto-4649e6ed","rate":69.63569133796851,"scheduledQuantity":0,"scheduledCost":0,"quantityVariance":-566.8,"scheduleRows":0},{"code":"KQ-62-02","name":"Монтаж вентиляцион</t>
        </is>
      </c>
    </row>
    <row r="6">
      <c r="A6" t="inlineStr">
        <is>
          <t xml:space="preserve">ных клапанов и заслонок, шт.","unit":"ед.","quantity":162,"laborHours":519.6869663993226,"machineHours":60.84095708417986,"cost":36335.17970686599,"materialsCost":0,"materialsRows":14,"sourceRows":14,"sourceKeys":["auto-57b9bf5f","auto-5cb9c73e","auto-5db9c8d1","auto-dabccc2f","auto-d9bcca9c","auto-dcbccf55","auto-dbbccdc2","auto-d6bcc5e3","auto-d5bcc450","auto-d8bcc909","auto-d7bcc776","auto-347d162a","auto-337d1497","auto-327d1304"],"stableKey":"auto-3f935a4b","rate":224.29123275843202,"scheduledQuantity":2,"scheduledCost":448.58246551686403,"quantityVariance":-160,"scheduleRows":1},{"code":"KQ-56-02","name":"Монтаж осветительных приборов внутреннего исполнения (штучные), шт.","unit":"ед.","quantity":890,"laborHours":532.272446817882,"machineHours":28.3651918440076,"cost":33470.83132096814,"materialsCost":0,"materialsRows":5,"sourceRows":5,"sourceKeys":["auto-32e97e58","auto-35e98311","auto-34e9817e","auto-b8315957","auto-b73157c4"],"stableKey":"auto-c23587de","rate":37.607675641537234,"scheduledQuantity":0,"scheduledCost":0,"quantityVariance":-890,"scheduleRows":0},{"code":"KQ-67-07","name":"Устройство кровельной водосточной системы, м","unit":"ед.","quantity":268,"laborHours":404.6223446309326,"machineHours":20.045811800587895,"cost":30620.157603612064,"materialsCost":0,"materialsRows":4,"sourceRows":4,"sourceKeys":["auto-2d6dce7d","auto-2a70085b","auto-297006c8","auto-2c700b81"],"stableKey":"auto-b59f2ab5","rate":114.25431941646292,"scheduledQuantity":0,"scheduledCost":0,"quantityVariance":-268,"scheduleRows":0},{"code":"KQ-64-01","name":"Монтаж пластиковых трубопроводов внутренних инженерных сетей, м","unit":"ед.","quantity":126,"laborHours":515.1418063472973,"machineHours":17.157555718222426,"cost":30475.016556803308,"materialsCost":0,"materialsRows":1,"sourceRows":1,"sourceKeys":["auto-f9b5820b"],"stableKey":"auto-ef574110","rate":241.86521076828024,"scheduledQuantity":84,"scheduledCost":20316.67770453554,"quantityVariance":-42,"scheduleRows":1},{"code":"KQ-33-08","name":"Резьбовые соединения технологических трубопроводов, DI","unit":"ед.","quantity":192,"laborHours":351.4149027442995,"machineHours":14.163732388430883,"cost":29099.150834415464,"materialsCost":0,"materialsRows":2,"sourceRows":2,"sourceKeys":["auto-69dc0905","auto-458e6e97"],"stableKey":"auto-d5598db3","rate":151.55807726258055,"scheduledQuantity":0,"scheduledCost":0,"quantityVariance":-192,"scheduleRows":0},{"code":"KQ-19-05","name":"Монтаж запорно-регулирующей арматуры наружн. инженерных сетей, шт.","unit":"ед.","quantity":10,"laborHours":488.3473673284151,"machineHours":11.465306613214084,"cost":28179.429820844038,"materialsCost":0,"materialsRows":2,"sourceRows":2,"sourceKeys":["auto-aa9f77ce","auto-ea50e7cc"],"stableKey":"auto-7a9cc3a4","rate":2817.942982084404,"scheduledQuantity":0,"scheduledCost":0,"quantityVariance":-10,"scheduleRows":0},{"code":"KQ-60-05","name":"Монтаж оборудования видеонаблюдения, шт.","unit":"ед.","quantity":102,"laborHours":390.34131990591806,"machineHours":43.82523595207009,"cost":27643.931827178625,"materialsCost":0,"materialsRows":4,"sourceRows":4,"sourceKeys":["auto-98bc5192","auto-99bc5325","auto-562fadb4","auto-572faf47"],"stableKey":"auto-6d1d76e8","rate":271.01893948214337,"scheduledQuantity":0,"scheduledCost":0,"quantityVariance":-102,"scheduleRows":0},{"code":"KQ-62-03","name":"Монтаж оконечных устройств воздухораспределения, шт.","unit":"ед.","quantity":96,"laborHours":443.43474113558034,"machineHours":19.487920190043017,"cost":26204.13200306044,"materialsCost":0,"materialsRows":3,"sourceRows":3,"sourceKeys":["auto-7ca60806","auto-1bffc68b","auto-12ffb860"],"stableKey":"auto-3e9358b8","rate":272.9597083652129,"scheduledQuantity":0,"scheduledCost":0,"quantityVariance":-96,"scheduleRows":0},{"code":"KQ-27-03","name":"Монтаж динамического колонного и емкостного оборудования, т","unit":"ед.","quantity":21.8,"laborHours":270.7972041478084,"machineHours":24.707035888626123,"cost":25533.942594410863,"materialsCost":0,"materialsRows":1,"sourceRows":1,"sourceKeys":["auto-52173cf1"],"stableKey":"auto-b25870e5","rate":1171.2817703858193,"scheduledQuantity":24.72,"scheduledCost":28954.08536393745,"quantityVariance":2.919999999999998,"scheduleRows":1},{"code":"KQ-43-01","name":"Изоляция запорной арматуры термочехлами, шт.","unit":"ед.","quantity":124,"laborHours":455.28113031348545,"machineHours":18.094317621618003,"cost":23847.03880653988,"materialsCost":0,"materialsRows":4,"sourceRows":4,"sourceKeys":["auto-d2741cb9","auto-d1741b26","auto-d0741993","auto-cf741800"],"stableKey":"auto-955630b1","rate":192.31482908499905,"scheduledQuantity":0,"scheduledCost":0,"quantityVariance":-124,"scheduleRows":0},{"code":"KQ-38-05","name":"Опознавательная окраска трубопроводов и оборудования, м2","unit":"ед.","quantity":77.11999999999999,"laborHours":319.31372255580925,"machineHours":45.219613012735245,"cost":22008.844855180654,"materialsCost":0,"materialsRows":1,"sourceRows":1,"sourceKeys":["auto-13f0f208"],"stableKey":"auto-75d4896f","rate":285.38439905576575,"scheduledQuantity":0,"scheduledCost":0,"quantityVariance":-77.11999999999999,"scheduleRows":0},{"code":"KQ-49-05","name":"Расключение силового кабеля от 1 до 35 кВ, шт. (конец кабеля)","unit":"ед.","quantity":26.400000000000002,"laborHours":279.9153721758509,"machineHours":14.473677345998482,"cost":17542.247290225918,"materialsCost":0,"materialsRows":3,"sourceRows":3,"sourceKeys":["auto-8654cf8b","auto-8554cdf8","auto-d3f50c72"],"stableKey":"auto-fe5037f7","rate":664.4790640237089,"scheduledQuantity":0,"scheduledCost":0,"quantityVariance":-26.400000000000002,"scheduleRows":0},{"code":"KQ-20-03","name":"Протаскивание труб в футляр, м","unit":"ед.","quantity":60,"laborHours":197.3295207641031,"machineHours":32.67608538796379,"cost":15213.952957579131,"materialsCost":0,"materialsRows":2,"sourceRows":2,"sourceKeys":["auto-961d088d","auto-871cf0f0"],"stableKey":"auto-671c46ae","rate":253.56588262631885,"scheduledQuantity":10.2,"scheduledCost":2586.372002788452,"quantityVariance":-49.8,"scheduleRows":1},{"code":"KQ-67-08","name":"Устройство перильного ограждения кровли, м","unit":"ед.","quantity":98.04,"laborHours":148.78334291764563,"machineHours":7.371028641312094,"cost":11259.312466013249,"materialsCost":0,"materialsRows":1,"sourceRows":1,"sourceKeys":["auto-3b0f076c"],"stableKey":"auto-b69f2c48","rate":114.84406840078792,"scheduledQuantity":0,"scheduledCost":0,"quantityVariance":-98.04,"scheduleRows":0},{"code":"KQ-46-01","name":"Монтаж пластиковых коробов, м","unit":"ед.","quantity":60,"laborHours":189.51562816182812,"machineHours":3.0241045133457733,"cost":11087.29192566751,"materialsCost":0,"materialsRows":1,"sourceRows":1,"sourceKeys":["auto-e78d183b"],"stableKey":"auto-af63b954","rate":184.7881987611252,"scheduledQuantity":0,"scheduledCost":0,"quantityVariance":-60,"scheduleRows":0},{"code":"KQ-46-03","name":"Монтаж полимерных труб и гофр, м","unit":"ед.","quantity":110,"laborHours":172.27041579546193,"machineHours":6.890451322486159,"cost":10802.87724289331,"materialsCost":0,"materialsRows":1,"sourceRows":1,"sourceKeys":["auto-04a77204"],"stableKey":"auto-b163bc7a","rate":98.20797493539372,"scheduledQuantity":0,"scheduledCost":0,"quantityVariance":-110,"scheduleRows":0},{"code":"KQ-03-26","name":"Демонтаж электроустановочных изделий и компонентов КИПиА и слаботочных систем, шт.","unit":"ед.","quantity":44,"laborHours":118.52652819469338,"machineHours":12.843675704062953,"cost":9538.749570706254,"materialsCost":0,"materialsRows":2,"sourceRows":2,"sourceKeys":["auto-13428eed","auto-63c0c585"],"stableKey":"auto-6c30e652","rate":216.78976297059668,"scheduledQuantity":10,"scheduledCost":2167.8976297059667,"quantityVariance":-34,"scheduleRows":1},{"code":"KQ-63-01","name":"Монтаж блочных тепловых пунктов, компл.","unit":"ед.","quantity":2,"laborHours":137.19670880580716,"machineHours":13.613740268634066,"cost":9230.060765016477,"materialsCost":0,"materialsRows":1,"sourceRows":1,"sourceKeys":["auto-b9f5eb76"],"stableKey":"auto-13f0be87","rate":4615.030382508238,"scheduledQuantity":0,"scheduledCost":0,"quantityVariance":-2,"scheduleRows":0},{"code":"KQ-48-03","name":"Монтаж и подключение патч-кордов, м","unit":"ед.","quantity":335,"laborHours":154.81502123735547,"machineHours":2.193199880775074,"cost":8920.165340078687,"materialsCost":0,"materialsRows":3,"sourceRows":3,"sourceKeys":["auto-7ceaf8b2","auto-a75dca99","auto-a85dcc2c"],"stableKey":"auto-3484a53c","rate":26.627359224115484,"scheduledQuantity":0,"scheduledCost":0,"quantityVariance":-335,"scheduleRows":0},{"code":"KQ-39-02","name":"Гидроизоляция подземных трубопроводов, м2","unit":"ед.","quantity":53.540000000000006,"laborHours":148.37059756198593,"machineHours":0.9500120615181169,"cost":7913.544713979527,"materialsCost":0,"materialsRows":2,"sourceRows":2,"sourceKeys":["auto-8bc28019","auto-88c27b60"],"stableKey":"auto-9498c2e7","rate":147.80621430667773,"scheduledQuantity":0,"scheduledCost":0,"quantityVariance":-53.540000000000006,"scheduleRows":0},{"code":"KQ-65-02","name":"Монтаж радиаторов, конвекторов и регистров, шт.","unit":"ед.","quantity":20,"laborHours":95.40794746413337,"machineHours":4.726703269170335,"cost":5716.999149227704,"materialsCost":0,"materialsRows":2,"sourceRows":2,"sourceKeys":["auto-99ce82fc","auto-98ce8169"],"stableKey":"auto-60b580d8","rate":285.8499574613852,"scheduledQuantity":0,"scheduledCost":0,"quantityVariance":-20,"scheduleRows":0},{"code":"KQ-03-12","name":"Демонтаж оборудования пожаротушения, шт.","unit":"ед.","quantity":40,"laborHours":44.66985093252578,"machineHours":12.359265370117404,"cost":5314.909839145483,"materialsCost":0,"materialsRows":2,"sourceRows":2,"sourceKeys":["auto-968f4f05","auto-b496a20c"],"stableKey":"auto-fa3881a1","rate":132.87274597863706,"scheduledQuantity":0,"scheduledCost":0,"quantityVariance":-40,"scheduleRows":0},{"code":"KQ-68-07","name":"Устройство декоративных фасадных конструкций, м2","unit":"ед.","quantity":8,"laborHours":37.45507945635122,"machineHours":3.2242351827415625,"cost":3453.2512167983095,"materialsCost":0,"materialsRows":1,"sourceRows":1,"sourceKeys":["auto-1fb5e4b9"],"stableKey":"auto-5c759e96","rate":431.6564020997887,"scheduledQuantity":0,"scheduledCost":0,"quantityVariance":-8,"scheduleRows":0},{"code":"KQ-03-01","name":"Демонтаж элементов металлоконструкций, т","unit":"ед.","quantity":0.64,"laborHours":13.631875695595367,"machineHours":10.556873937497972,"cost":3174.115644028948,"materialsCost":0,"materialsRows":2,"sourceRows":2,"sourceKeys":["auto-2b0c4c72","auto-0a5c1232"],"stableKey":"auto-73356e85","rate":4959.555693795231,"scheduledQuantity":3.2,"scheduledCost":15870.578220144738,"quantityVariance":2.56,"scheduleRows":1},{"code":"KQ-71-10","name":"Устройство элементов обеспечения БДД, шт.","unit":"ед.","quantity":10,"laborHours":41.78532223198624,"machineHours":4.140259264491857,"cost":2661.2718889142398,"materialsCost":0,"materialsRows":1,"sourceRows":1,"sourceKeys":["auto-5945cb9a"],"stableKey":"auto-bc46cf18","rate":266.127188891424,"scheduledQuantity":0,"scheduledCost":0,"quantityVariance":-10,"scheduleRows":0},{"code":"KQ-03-18","name":"Демонтаж элементов воздухозабора и воздухораспредения, шт.","unit":"ед.","quantity":10,"laborHours":22.203426351118075,"machineHours":3.810283714088747,"cost":2108.125063002731,"materialsCost":0,"materialsRows":2,"sourceRows":2,"sourceKeys":["auto-0932526e","auto-0a325401"],"stableKey":"auto-f03871e3","rate":210.81250630027313,"scheduledQuantity":14,"scheduledCost":2951.375088203824,"quantityVariance":4,"scheduleRows":1},{"code":"KQ-03-16","name":"Демонтаж отопительных приборов, шт.","unit":"ед.","quantity":4,"laborHours":9.882357744216229,"machineHours":1.5241134856354988,"cost":898.9943085660108,"materialsCost":0,"materialsRows":1,"sourceRows":1,"sourceKeys":["auto-027c78ad"],"stableKey":"auto-fe3887ed","rate":224.7485771415027,"scheduledQuantity":4,"scheduledCost":898.9943085660108,"quantityVariance":0,"scheduleRows":1},{"code":"KQ-97-16","name":"Заправка систем тепло/холодоснабжения рабочими средами, кг","unit":"ед.","quantity":20,"laborHours":8.01569985335621,"machineHours":2.4813165237708903,"cost":788.8167216885331,"materialsCost":0,"materialsRows":1,"sourceRows":1,"sourceKeys":["auto-3be2e86e"],"stableKey":"auto-b7abee32","rate":39.44083608442666,"scheduledQuantity":0,"scheduledCost":0,"quantityVariance":-20,"scheduleRows":0},{"code":"KQ-44-01","name":"Монтаж вспомогательных опорных металлоконструкций для кабеленесущих систем и оборудования ЭОМ и КИПиА, т","unit":"ед.","quantity":0.02,"laborHours":5.911893883744817,"machineHours":0.23646321883853258,"cost":370.7279837005503,"materialsCost":0,"materialsRows":1,"sourceRows":1,"sourceKeys":["auto-28b7aeaa"],"stableKey":"auto-f2333d7e","rate":18536.399185027512,"scheduledQuantity":3.78,"scheduledCost":70067.58891940399,"quantityVariance":3.76,"scheduleRows":1},{"code":"KQ-03-14","name":"Демонтаж ЗРА и встраиваемых линейных элементов, шт.","unit":"ед.","quantity":2,"laborHours":1.8927902937510925,"machineHours":0.5914656092131223,"cost":240.71047677873696,"materialsCost":0,"materialsRows":1,"sourceRows":1,"sourceKeys":["auto-567bbb1c"],"stableKey":"auto-fc3884c7","rate":120.35523838936848,"scheduledQuantity":2,"scheduledCost":240.71047677873696,"quantityVariance":0,"scheduleRows":1},{"code":"KQ-03-17","name":"Демонтаж воздуховодов, м2","unit":"ед.","quantity":8,"laborHours":3.2222861960818596,"machineHours":0.030482269712709977,"cost":186.41993730709888,"materialsCost":0,"materialsRows":1,"sourceRows":1,"sourceKeys":["auto-9af8d3e1"],"stableKey":"auto-fd38865a","rate":23.30249216338736,"scheduledQuantity":267.08,"scheduledCost":6223.629606997496,"quantityVariance":259.08,"scheduleRows":1},{"code":"KQ-03-27","name":"Демонтаж изоляции, м2","unit":"ед.","quantity":1.2,"laborHours":2.6830302413921734,"machineHours":0.014195174621114935,"cost":152.6633490652275,"materialsCost":0,"materialsRows":1,"sourceRows":1,"sourceKeys":["auto-7e093fb4"],"stableKey":"auto-6d30e7e5","rate":127.21945755435625,"scheduledQuantity":0.62,"scheduledCost":78.87606368370088,"quantityVariance":-0.58,"scheduleRows":1},{"code":"KQ-26-01","name":"HeavyLift статического колонного, теплообменного и емкостного оборудования, т","unit":"ед.","quantity":110.9,"laborHours":0,"machineHours":0,"cost":598721.5689267876,"materialsCost":0,"materialsRows":1,"sourceRows":1,"sourceKeys":["auto-54f1a35d"],"stableKey":"auto-7a20c196","rate":5398.751748663549,"rateSource":"KQ manual override","scheduledQuantity":221.8,"scheduledCost":1197443.1378535752,"quantityVariance":110.9,"scheduleRows":1},{"code":"KQ-37-02","name":"ОГЗ металлоконструкций (окрасочная), м2","unit":"ед.","quantity":3385.122,"laborHours":43311.947624,"machineHours":5744.397529999999,"cost":2831554.572,"materialsCost":0,"materialsRows":6,"sourceRows":6,"sourceKeys":["auto-5a6c206f","auto-94eff779","auto-0a03dde5","auto-0703d92c","auto-0803dabf","auto-0d03e29e"],"stableKey":"auto-23ab0855","rate":836.4704645800064,"rateSource":"KQ manual override","scheduledQuantity":9329.9,"scheduledCost":7804185.787485001,"quantityVariance":5944.778,"scheduleRows":1},{"code":"KQ-26-04","name":"HeavyLift блочных и комплектных установок, т","unit":"ед.","quantity":0,"laborHours":0,"machineHours":0,"cost":0,"materialsCost":0,"materialsRows":1,"sourceRows":1,"sourceKeys":["auto-c9f3a0c3"],"stableKey":"auto-7f20c975","rate":0,"scheduledQuantity":0,"scheduledCost":0,"quantityVariance":0,"scheduleRows":0},{"code":"KQ-111-11","name":"KQ-111-11","unit":"ед.","laborHours":0,"machineHours":0,"materialsCost":null,"sourceRows":0,"quantity":7234,"cost":1553839.45,"rate":214.7967168924523,"rateSource":"KQ manual override","scheduledQuantity":1650.18,"scheduledCost":354453.24628158694,"quantityVariance":-5583.82,"scheduleRows":3}],"materialForecastByKq":{"KQ-01-01":[0,0,0,0,0,0,0,0,0,0,0,0],"KQ-03-01":[0,0,0,0,0,0,0,0,0,0,0,0],"KQ-111-11":[0,0,0,0,0,0,0,0,0,0,0,0],"KQ-03-08":[0,0,0,0,0,0,0,0,0,0,0,0],"KQ-03-10":[0,0,0,0,0,0,0,0,0,0,0,0],"KQ-03-13":[0,0,0,0,0,0,0,0,0,0,0,0],"KQ-03-14":[0,0,0,0,0,0,0,0,0,0,0,0],"KQ-03-16":[0,0,0,0,0,0,0,0,0,0,0,0],"KQ-03-17":[0,0,0,0,0,0,0,0,0,0,0,0],"KQ-03-18":[0,0,0,0,0,0,0,0,0,0,0,0],"KQ-03-25":[0,0,0,0,0,0,0,0,0,0,0,0],"KQ-03-26":[0,0,0,0,0,0,0,0,0,0,0,0],"KQ-03-27":[0,0,0,0,0,0,0,0,0,0,0,0],"KQ-05-01":[0,0,0,0,0,0,0,0,0,0,0,0],"KQ-09-01":[0,0,0,0,0,0,0,0,0,0,0,0],"KQ-09-02":[790300,203220,135480,0,0,0,0,0,0,0,0,0],"KQ-10-01":[50282.623999999996,44628.24799999999,139382.69799999997,165811.436,78654.548,34081.348,6968.835999999999,10368.147999999997,8463.826,19452.131999999994,56196.09799999999,15914.933999999997],"KQ-12-01":[75883.75,29182,55735.5,56290.5,71636.75,25069.5,16972.75,4549.25,2400.25,21924.25,24392,8494.5],"KQ-12-02":[1180704.5,857768,711183,497786,279024.5,294589.5,233798.5,103582.5,43978,50580.49999999999,184765.5,88664.5],"KQ-12-03":[0,0,0,0,0,0,0,5337.5,10612.5,5408.5,3799.75,792.75],"KQ-13-01":[56612.5,405070,539905,438333,167551,400875.5,98569,61085.00000000001,165809.99999999997,107690.5,60170,16814.5],"KQ-16-01":[0,0,0,0,944.9999999999999,243,162,54652.5,116166,101199,122723.99999999999,124838.99999999999],"KQ-18-02":[0,0,0,0,223.125,57.375,38.25,535.5,844.2625,273.4875,1749.9375,418.8375],"KQ-20-02":[0,0,0,0,0,0,0,0,0,1160.2499999999998,298.34999999999997,198.89999999999998],"KQ-20-03":[0,0,0,0,0,0,0,0,0,1160.2499999999998,298.34999999999997,198.89999999999998],"KQ-22-01":[0,0,0,0,0,0,0,0,0,0,0,0],"KQ-22-02":[0,0,0,0,0,0,0,0,0,0,0,0],"KQ-22-03":[0,0,0,0,0,0,0,0,0,0,0,0],"KQ-23-01":[0,0,0,0,0,0,0,0,0,0,0,0],"KQ-24-01":[0,0,0,0,0,0,0,0,0,0,0,0],"KQ-25-01":[0,0,0,0,0,0,0,0,0,253114.4,87482.36,49149.96],"KQ-26-01":[0,0,0,0,0,0,0,0,0,0,0,0],"KQ-27-02":[0,0,0,0,0,0,0,0,0,0,0,0],"KQ-27-03":[0,0,0,0,0,0,0,0,0,0,0,0],"KQ-27-04":[0,0,0,0,0,0,0,0,0,0,0,0],"KQ-27-05":[0,0,0,0,0,0,0,0,0,0,0,0],"KQ-27-13":[0,0,0,0,0,0,0,0,0,0,0,0],"KQ-27-14":[0,0,0,0,0,0,0,0,0,0,0,0],"KQ-27-19":[0,0,0,0,0,0,0,0,0,0,0,0],"KQ-32-01":[0,0,0,0,0,0,0,0,0,0,0,0],"KQ-33-01":[0,0,0,0,0,0,0,0,0,0,0,0],"KQ-33-06":[0,0,0,0,0,0,0,0,0,0,0,0],"KQ-34-03":[0,0,0,0,0,0,0,0,0,0,0,0],"KQ-35-01":[0,0,0,0,0,0,0,0,0,0,0,0],"KQ-37-02":[0,0,0,0,0,0,0,0,0,0,0,0],"KQ-38-02":[0,0,0,0,0,0,0,29453.76,43827.804,29393.388,10077.696,2575.152],"KQ-38-03":[0,0,0,0,0,0,0,274.04999999999995,70.47,46.98,50205.01499999999,12909.860999999999],"KQ-44-01":[0,0,0,0,0,0,0,0,0,0,0,0],"KQ-45-01":[0,0,0,0,0,0,0,0,0,0,0,0],"KQ-46-02":[0,0,0,0,0,0,0,0,0,0,3782.7999999999997,8537.619999999999],"KQ-48-01":[0,0,0,0,0,0,0,0,0,0,0,0],"KQ-48-04":[0,0,0,0,0,0,0,0,0,0,0,0],"KQ-49-01":[0,0,0,0,0,0,0,0,0,0,0,0],"KQ-49-04":[0,0,0,0,0,0,0,0,0,0,0,0],"KQ-51-01":[0,0,0,0,0,0,0,0,0,0,393.48749999999995,600.1949999999999],"KQ-51-02":[0,0,0,875,225,150,1855.0874999999999,7237.6224999999995,4208.255,2403.5299999999997,2072.1925,1416.85],"KQ-57-01":[0,0,0,0,0,0,0,0,0,0,0,0],"KQ-57-03":[0,0,0,0,0,0,0,0,0,0,0,0],"KQ-58-01":[0,0,0,0,0,0,0,0,0,0,0,0],"KQ-59-02":[0,0,0,0,0,0,0,0,0,0,0,0],"KQ-60-01":[0,0,0,0,0,0,0,0,0,0,0,0],"KQ-62-01":[0,0,0,0,0,0,0,0,0,0,0,9531.199999999999],"KQ-62-02":[0,0,0,0,0,0,0,0,0,0,0,0],"KQ-64-01":[0,0,0,0,0,0,0,0,0,735,189,126],"KQ-69-01":[0,0,0,0,6293,10711.2,37024,49862.600000000006,77153.99999999999,25096.8,12388.199999999999,4978.8],"KQ-69-02":[0,0,0,0,0,0,0,0,0,0,0,2922.325],"KQ-69-03":[0,0,0,68.07499999999999,17.505,11.67,0,0,1753.675,16664.345,13722.564999999999,9840.499999999998],"KQ-71-01":[0,0,0,0,0,0,0,0,0,6783.2625,23830.020000000004,6842.038500000001],"KQ-71-02":[0,0,0,0,0,0,0,9.45,2.4299999999999997,14356.695,50401.604999999996,14472.09],"KQ-71-03":[0,0,0,0,0,0,0,0,0,91752.5,521739.7499999999,338380]},"primaryMonthsWithDocuments":[false,false,false,false,false,false,false,false,false,false,false,false],"primaryIdentityConfirmed":false,"paymentActualMonths":[false,false,false,false,false,false,false,false,false,false,false,false],"cashFlowBasis":"source_model","revenueBasis":"ksg","costRateFile":"expense_rates.xlsx","priorVersionId":"v_muh0d2c8k3in","savedModel":{"inputKey":"{\"id\":\"v_mugvk5ls02v0\",\"name\":\"Без исходных данных\",\"created\":\"2026-09-25\",\"year\":2026,\"currency\":\"USD\",\"fxRate\":80,\"dataMode\":\"imported\",\"parameters\":{\"payroll\":{\"value\":3750,\"method\":\"monthly\",\"enabled\":true,\"lag\":0,\"cash\":true,\"vat\":false,\"rateCurrency\":\"USD\",\"rateBasis\":\"\",\"rateSource\":\"Расчётный сценарий 4700134228: Исходная модель, Детальная модель!E25 · ВКС; прочие категории E26:E29 требуют отдельных драйверов\"},\"payrollTax\":{\"value\":13,\"method\":\"rate\",\"enabled\":true,\"lag\":0,\"cash\":true,\"vat\":false,\"rateCurrency\":\"\",\"rateBasis\":\"\",\"rateSource\":\"Расчётный сценарий 4700134228: Исходная модель, строка 48 · Расчётное допущение приложения; проверьте формулу НДФЛ\"},\"insurance\":{\"value\":30.9,\"method\":\"rate\",\"enabled\":true,\"lag\":0,\"cash\":true,\"vat\":false,\"rateCurrency\":\"\",\"rateBasis\":\"\",\"rateSource\":\"Расчётный сценарий 4700134228: Исходная модель, Детальная модель!F26:F29 · Для ВКС F25 = 0,9%; нужен раздельный персонал\"},\"vacation\":{\"value\":8,\"method\":\"rate\",\"enabled\":true,\"lag\":0,\"cash\":false,\"vat\":false,\"rateCurrency\":\"\",\"rateBasis\":\"\",\"rateSource\":\"Решение пользователя: 8% годового ФОТ начисляются ежемесячно; ставка процента не удваивается.\"},\"subcontract\":{\"value\":0,\"method\":\"percentRevenue\",\"enabled\":true,\"lag\":0,\"cash\":true,\"vat\":true,\"rateCurrency\":\"\",\"rateBasis\":\"\",\"rateSource\":\"Расчётный сценарий 4700134228: Исходная модель, Детальная модель!F51 · Ставка отсутствует; факт только по первичке\"},\"equipment\":{\"value\":125,\"method\":\"unit\",\"enabled\":true,\"lag\":0,\"cash\":true,\"vat\":true,\"rateCurrency\":\"USD\",\"rateBasis\":\"\",\"rateSource\":\"Расчётный сценарий 4700134228: Исходная модель, Детальная модель!F52\"},\"scaffolding\":{\"value\":0,\"method\":\"manual\",\"enabled\":true,\"lag\":0,\"cash\":true,\"vat\":true,\"rateCurrency\":\"USD\",\"rateBasis\":\"\",\"rateSource\":\"Расчётный сценарий 4700134228: Исходная модель, Детальная модель!F53 · Ставка отсутствует; факт по первичке\"},\"scaffoldLabor\":{\"value\":37.5,\"method\":\"unit\",\"enabled\":true,\"lag\":0,\"cash\":true,\"vat\":true,\"rateCurrency\":\"USD\",\"rateBasis\":\"\",\"rateSource\":\"Расчётный сценарий 4700134228: Исходная модель, Детальная модель!F54\"},\"projectMaterials\":{\"value\":10,\"method\":\"materials\",\"enabled\":true,\"lag\":0,\"cash\":true,\"vat\":true,\"rateCurrency\":\"\",\"rateBasis\":\"\",\"rateSource\":\"Расчётный сценарий 4700134228: Исходная модель, Детальная модель!F55 · F55=10%; проверить состав базы МТР\"},\"consumables\":{\"value\":10,\"method\":\"percentPayroll\",\"enabled\":true,\"lag\":0,\"cash\":true,\"vat\":true,\"rateCurrency\":\"\",\"rateBasis\":\"\",\"rateSource\":\"Расчётный сценарий 4700134228: Исходная модель, Детальная модель!F56\"},\"nrk\":{\"value\":100,\"method\":\"unit\",\"enabled\":true,\"lag\":0,\"cash\":true,\"vat\":true,\"rateCurrency\":\"USD\",\"rateBasis\":\"\",\"rateSource\":\"Расчётный сценарий 4700134228: Исходная модель, Детальная модель!F57\"},\"otherDirect\":{\"value\":0,\"method\":\"manual\",\"enabled\":true,\"lag\":0,\"cash\":true,\"vat\":true,\"rateCurrency\":\"USD\",\"rateBasis\":\"\",\"rateSource\":\"Расчётный сценарий 4700134228: Исходная модель, Детальная модель!F58 · Ставка отсутствует; факт по первичке\"},\"indirectPayroll\":{\"value\":5437.5,\"method\":\"monthly\",\"enabled\":true,\"lag\":0,\"cash\":true,\"vat\":false,\"rateCurrency\":\"USD\",\"rateBasis\":\"\",\"rateSource\":\"Расчётный сценарий 4700134228: Исходная модель, Детальная модель!E31 · ВКС; прочие категории E32:E35 требуют отдельных драйверов\"},\"indirectTax\":{\"value\":13,\"method\":\"rate\",\"enabled\":true,\"lag\":0,\"cash\":true,\"vat\":false,\"rateCurrency\":\"\",\"rateBasis\":\"\",\"rateSource\":\"Расчётный сценарий 4700134228: Исходная модель, строка 61 · Расчётное допущение приложения; проверьте формулу НДФЛ\"},\"indirectInsurance\":{\"value\":30.9,\"method\":\"rate\",\"enabled\":true,\"lag\":0,\"cash\":true,\"vat\":false,\"rateCurrency\":\"\",\"rateBasis\":\"\",\"rateSource\":\"Расчётный сценарий 4700134228: Исходная модель, Детальная модель!F32:F35 · Для ВКС F31 = 0,9%; нужен раздельный персонал\"},\"indirectVacation\":{\"value\":8,\"method\":\"rate\",\"enabled\":true,\"lag\":0,\"cash\":false,\"vat\":false,\"rateCurrency\":\"\",\"rateBasis\":\"\",\"rateSource\":\"Решение пользователя: 8% годового ФОТ начисляются ежемесячно; ставка процента не удваивается.\"},\"food\":{\"value\":16.25,\"method\":\"day\",\"enabled\":true,\"lag\":0,\"cash\":true,\"vat\":true,\"rateCurrency\":\"USD\",\"rateBasis\":\"\",\"rateSource\":\"Расчётный сценарий 4700134228: Исходная модель, Детальная модель!F64\"},\"housing\":{\"value\":12.5,\"method\":\"day\",\"enabled\":true,\"lag\":0,\"cash\":true,\"vat\":true,\"rateCurrency\":\"USD\",\"rateBasis\":\"\",\"rateSource\":\"Расчётный сценарий 4700134228: Исходная модель, Детальная модель!F65\"},\"bus\":{\"value\":15983.60655737705,\"method\":\"unit\",\"enabled\":true,\"lag\":0,\"cash\":true,\"vat\":true,\"rateCurrency\":\"USD\",\"rateBasis\":\"\",\"rateSource\":\"Расчётный сценарий 4700134228: Исходная модель, Детальная модель!F66\"},\"car\":{\"value\":7991.803278688525,\"method\":\"unit\",\"enabled\":true,\"lag\":0,\"cash\":true,\"vat\":true,\"rateCurrency\":\"USD\",\"rateBasis\":\"\",\"rateSource\":\"Расчётный сценарий 4700134228: Исходная модель, Детальная модель!F67\"},\"formwork\":{\"value\":0,\"method\":\"manual\",\"enabled\":true,\"lag\":0,\"cash\":true,\"vat\":true,\"rateCurrency\":\"USD\",\"rateBasis\":\"\",\"rateSource\":\"Расчётный сценарий 4700134228: Исходная модель, строка 53 · Нет отдельной ставки; факт по первичке\"},\"ppe\":{\"value\":750,\"method\":\"annualPerPerson\",\"enabled\":true,\"lag\":0,\"cash\":true,\"vat\":true,\"rateCurrency\":\"USD\",\"rateBasis\":\"\",\"rateSource\":\"Расчётный сценарий 4700134228: Исходная модель, Детальная модель!F68\"},\"tickets\":{\"value\":1000,\"method\":\"rotation\",\"enabled\":true,\"lag\":0,\"cash\":true,\"vat\":true,\"rateCurrency\":\"USD\",\"rateBasis\":\"\",\"rateSource\":\"Расчётный сценарий 4700134228: Исходная модель, Детальная модель!F69\"},\"permit\":{\"value\":200,\"method\":\"perPerson\",\"enabled\":true,\"lag\":0,\"cash\":true,\"vat\":true,\"rateCurrency\":\"USD\",\"rateBasis\":\"\",\"rateSource\":\"Расчётный сценарий 4700134228: Исходная модель, Детальная модель!F70\"},\"medical\":{\"value\":75,\"method\":\"perPerson\",\"enabled\":true,\"lag\":0,\"cash\":true,\"vat\":true,\"rateCurrency\":\"USD\",\"rateBasis\":\"\",\"rateSource\":\"Расчётный сценарий 4700134228: Исходная модель, Детальная модель!F71\"},\"vziz\":{\"value\":41.66666666666667,\"method\":\"annualPerPerson\",\"enabled\":true,\"lag\":0,\"cash\":true,\"vat\":true,\"rateCurrency\":\"USD\",\"rateBasis\":\"\",\"rateSource\":\"Расчётный сценарий 4700134228: Исходная модель, Детальная модель!F72\"},\"office\":{\"value\":7500,\"method\":\"monthly\",\"enabled\":true,\"lag\":0,\"cash\":true,\"vat\":true,\"rateCurrency\":\"USD\",\"rateBasis\":\"\",\"rateSource\":\"Расчётный сценарий 4700134228: Исходная модель, Детальная модель!F73\"},\"warehouse\":{\"value\":20000,\"method\":\"monthly\",\"enabled\":true,\"lag\":0,\"cash\":true,\"vat\":true,\"rateCurrency\":\"USD\",\"rateBasis\":\"\",\"rateSource\":\"Расчётный сценарий 4700134228: Исходная модель, Детальная модель!F74\"},\"internet\":{\"value\":0,\"method\":\"monthly\",\"enabled\":true,\"lag\":0,\"cash\":true,\"vat\":true,\"rateCurrency\":\"USD\",\"rateBasis\":\"\",\"rateSource\":\"Расчётный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первичка\"},\"waste\":{\"value\":0,\"method\":\"monthly\",\"enabled\":true,\"lag\":0,\"cash\":true,\"vat\":true,\"rateCurrency\":\"USD\",\"rateBasis\":\"\",\"rateSource\":\"Расчётный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первичка\"},\"safety\":{\"value\":1,\"method\":\"percentPayroll\",\"enabled\":true,\"lag\":0,\"cash\":true,\"vat\":true,\"rateCurrency\":\"\",\"rateBasis\":\"\",\"rateSource\":\"Расчётный сценарий 4700134228: Исходная модель, Детальная модель!F75\"},\"accident\":{\"value\":125,\"method\":\"annualPerPerson\",\"enabled\":true,\"lag\":0,\"cash\":true,\"vat\":true,\"rateCurrency\":\"USD\",\"rateBasis\":\"\",\"rateSource\":\"Расчётный сценарий 4700134228: Исходная модель, Детальная модель!F76\"},\"it\":{\"value\":0,\"method\":\"manual\",\"enabled\":true,\"lag\":0,\"cash\":true,\"vat\":true,\"rateCurrency\":\"USD\",\"rateBasis\":\"\",\"rateSource\":\"Расчётный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первичка\"},\"containers\":{\"value\":0,\"method\":\"manual\",\"enabled\":true,\"lag\":0,\"cash\":true,\"vat\":true,\"rateCurrency\":\"USD\",\"rateBasis\":\"\",\"rateSource\":\"Расчётный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первичка\"},\"modularOffice\":{\"value\":0,\"method\":\"manual\",\"enabled\":true,\"lag\":0,\"cash\":true,\"vat\":true,\"rateCurrency\":\"USD\",\"rateBasis\":\"\",\"rateSource\":\"Расчётный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первичка\"},\"transport\":{\"value\":0,\"method\":\"manual\",\"enabled\":true,\"lag\":0,\"cash\":true,\"vat\":true,\"rateCurrency\":\"USD\",\"rateBasis\":\"\",\"rateSource\":\"Расчётный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первичка\"},\"otherIndirect\":{\"value\":10,\"method\":\"percentDirect\",\"enabled\":true,\"lag\":0,\"cash\":true,\"vat\":true,\"rateCurrency\":\"\",\"rateBasis\":\"\",\"rateSource\":\"Расчётный сценарий 4700134228: Исходная модель, Детальная модель!F77 · Базу прочих косвенных нужно сверить\"}},\"drivers\":{\"physicalVolume\":[8880.160000000002,7032.24,10582.28,9278.360000000002,4727.799999999999,6371.719999999999,2176.54,7165.499999999999,6542.160000000001,19045.6799999999</t>
        </is>
      </c>
    </row>
    <row r="7">
      <c r="A7" t="inlineStr">
        <is>
          <t xml:space="preserve">97,59445.10000000001,59872.15999999999],\"boqRate\":[0,0,0,0,0,0,0,0,0,0,0,0],\"revenue\":[0,0,0,0,0,0,0,0,0,0,0,0],\"otherRevenue\":[0,0,0,0,0,0,0,0,0,0,0,0],\"materials\":[0,0,0,0,0,0,0,0,0,0,0,0],\"directPeople\":[29.193224499599985,25.595205623299993,34.78888620889999,31.5190365958,15.54248198110001,21.645040271999996,7.155301351800004,23.556337965899992,22.22403317570001,62.61202635840003,201.93787289369996,196.82769321199999],\"auxiliaryPeople\":[0,0,0,0,0,0,0,0,0,0,0,0],\"indirectPeople\":[16.231240736100002,14.230765915099996,19.342391828099995,17.524376958199994,8.641517714999999,12.034499971099995,3.9783004710999994,13.097168913000004,12.356416215900007,34.81187468040002,112.27612861729996,109.43490233830006],\"laborIntensity\":[0,0,0,0,0,0,0,0,0,0,0,0],\"sourceDays\":[0,0,0,0,0,0,0,0,0,0,0,0],\"passivePeople\":[0,0,0,0,0,0,0,0,0,0,0,0],\"scaffoldPeople\":[1.9616232791000012,1.7198563038,2.3376208079999983,2.1179049926999993,1.0443688559,1.4544270323999988,0.4807966897,1.5828556700000005,1.4933321542999993,4.207181993899997,13.569108558399993,13.22573273760001],\"equipmentHours\":[900.5778617679998,789.5830606820001,1073.1976783060004,972.3265267559995,479.46793918400033,667.724940298,220.73293039199987,726.686306164,685.586214612,1931.5099919440008,6229.554319404002,6071.911072734],\"nrkVolume\":[0,0,0,0,0,0,0,0,0,0,0,0],\"payments\":[0,0,0,0,0,0,0,0,0,0,0,0],\"advances\":[0,0,0,0,0,0,0,0,0,0,0,0],\"advanceOffset\":[0,0,0,0,0,0,0,0,0,0,0,0],\"factoring\":[0,0,0,0,0,0,0,0,0,0,0,0],\"ksgRevenue\":[6009188.245655865,6326310.065261915,7192962.040909068,7719049.553621543,5505821.553424569,9987823.64153884,6691447.283210083,5821714.1066337265,7166557.134399284,10354368.854407901,15683364.331498714,14091759.611429863],\"ksgMaterialsRevenue\":[2153783.374,1539868.2479999997,1581686.1979999999,1159164.011,604570.4280000001,765789.0929999999,395388.4235,326947.8805,475291.4724999999,749195.7699999999,1230678.6764999996,718619.413],\"ks2Accepted\":[831903.5372417906,5500703.147450478,6294597.88330131,7106296.843344353,7666440.802350296,5727144.353444267,9539623.432727411,7021084.919042958,5908687.424291363,7032072.831622728,10035587.68240704,15150464.783789633],\"primaryExecuted\":[0,0,0,0,0,0,0,0,0,0,0,0],\"primaryDeductions\":[0,0,0,0,0,0,0,0,0,0,0,0],\"primaryAdvanceOffset\":[0,0,0,0,0,0,0,0,0,0,0,0],\"primaryGuaranteeHold\":[0,0,0,0,0,0,0,0,0,0,0,0]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3792.62,\"volumes\":[321.64,58.48,104.7,190.04,66.56,40.02,13.48,286.06,892.3,549.8,1198.24,71.3],\"matchRule\":\"exact\",\"matchConfidence\":1,\"contractRate\":360.398813535099,\"currentRate\":0,\"actualRate\":0,\"rate\":360.398813535099},{\"sourceKind\":\"ksg\",\"sourceRow\":8,\"sourceKey\":\"auto-d3ba77bf\",\"workId\":\"\",\"name\":\"Демонтаж элементов металлоконструкций\",\"unit\":\"т\",\"kq1\":\"\",\"kq2\":\"KQ-03-01\",\"stableKey\":\"auto-18aa5086\",\"plannedQuantity\":41.5,\"scheduleQuantity\":3.2,\"volumes\":[0,0,0,0,0,0.28,0,0,0.32,0,0,2.6],\"matchRule\":\"exact\",\"matchConfidence\":1,\"contractRate\":4959.555693795231,\"currentRate\":0,\"actualRate\":0,\"rate\":4959.555693795231},{\"sourceKind\":\"ksg\",\"sourceRow\":10,\"sourceKey\":\"auto-1e17fbd2\",\"workId\":\"\",\"name\":\"Демонтаж кровельных покрытий\",\"unit\":\"м2\",\"kq1\":\"\",\"kq2\":\"KQ-111-11\",\"stableKey\":\"auto-736d9865\",\"plannedQuantity\":12891.5,\"scheduleQuantity\":73.64,\"volumes\":[0,0,0,73.64,0,0,0,0,0,0,0,0],\"matchRule\":\"exact\",\"matchConfidence\":1,\"contractRate\":214.7967168924523,\"currentRate\":0,\"actualRate\":0,\"rate\":214.7967168924523},{\"sourceKind\":\"ksg\",\"sourceRow\":12,\"sourceKey\":\"auto-50b56ba7\",\"workId\":\"\",\"name\":\"Демонтаж легковозводимых перегородок\",\"unit\":\"м2\",\"kq1\":\"\",\"kq2\":\"KQ-111-11\",\"stableKey\":\"auto-d17fa40d\",\"plannedQuantity\":1549,\"scheduleQuantity\":1549,\"volumes\":[0,0,0,0,0,0,0,0,0,1549,0,0],\"matchRule\":\"exact\",\"matchConfidence\":1,\"contractRate\":214.7967168924523,\"currentRate\":0,\"actualRate\":0,\"rate\":214.7967168924523},{\"sourceKind\":\"ksg\",\"sourceRow\":13,\"sourceKey\":\"auto-d98dc6be\",\"workId\":\"\",\"name\":\"Демонтаж элементов заполнения проемов зданий и сооружений\",\"unit\":\"м2\",\"kq1\":\"\",\"kq2\":\"KQ-111-11\",\"stableKey\":\"auto-9b742e9b\",\"plannedQuantity\":27.54,\"scheduleQuantity\":27.54,\"volumes\":[0,0,0,8.64,0,0,0,0,0,18.9,0,0],\"matchRule\":\"exact\",\"matchConfidence\":1,\"contractRate\":214.7967168924523,\"currentRate\":0,\"actualRate\":0,\"rate\":214.7967168924523},{\"sourceKind\":\"ksg\",\"sourceRow\":14,\"sourceKey\":\"auto-eb2d111d\",\"workId\":\"\",\"name\":\"Демонтаж черновой отделки\",\"unit\":\"м2\",\"kq1\":\"\",\"kq2\":\"KQ-03-08\",\"stableKey\":\"auto-8868b569\",\"plannedQuantity\":1008.9,\"scheduleQuantity\":1008.9,\"volumes\":[0,0,0,0,0,0,0,0,0,1006.56,2.34,0],\"matchRule\":\"exact\",\"matchConfidence\":1,\"contractRate\":123.9962934310013,\"currentRate\":0,\"actualRate\":0,\"rate\":123.9962934310013},{\"sourceKind\":\"ksg\",\"sourceRow\":16,\"sourceKey\":\"auto-b1e30d56\",\"workId\":\"\",\"name\":\"Демонтаж инженерного и технологического оборудования\",\"unit\":\"т\",\"kq1\":\"\",\"kq2\":\"KQ-03-10\",\"stableKey\":\"auto-55c90949\",\"plannedQuantity\":143.2,\"scheduleQuantity\":0.6,\"volumes\":[0,0,0,0,0,0,0,0,0,0,0,0.6],\"matchRule\":\"exact\",\"matchConfidence\":1,\"contractRate\":14411.402896313515,\"currentRate\":0,\"actualRate\":0,\"rate\":14411.402896313515},{\"sourceKind\":\"ksg\",\"sourceRow\":17,\"sourceKey\":\"auto-362f0704\",\"workId\":\"\",\"name\":\"Демонтаж инженерных и технологических трубопроводов\",\"unit\":\"м\",\"kq1\":\"\",\"kq2\":\"KQ-03-13\",\"stableKey\":\"auto-cc0b3eae\",\"plannedQuantity\":6980.06,\"scheduleQuantity\":10,\"volumes\":[0,0,8.34,1.66,0,0,0,0,0,0,0,0],\"matchRule\":\"exact\",\"matchConfidence\":1,\"contractRate\":141.14832227563883,\"currentRate\":0,\"actualRate\":0,\"rate\":141.14832227563883},{\"sourceKind\":\"ksg\",\"sourceRow\":18,\"sourceKey\":\"auto-fb844880\",\"workId\":\"\",\"name\":\"Демонтаж ЗРА и встраиваемых линейных элементов\",\"unit\":\"шт.\",\"kq1\":\"\",\"kq2\":\"KQ-03-14\",\"stableKey\":\"auto-f276eeb9\",\"plannedQuantity\":608,\"scheduleQuantity\":2,\"volumes\":[0,0,0,0,0,0,0,0,0,0,0,2],\"matchRule\":\"exact\",\"matchConfidence\":1,\"contractRate\":120.35523838936848,\"currentRate\":0,\"actualRate\":0,\"rate\":120.35523838936848},{\"sourceKind\":\"ksg\",\"sourceRow\":19,\"sourceKey\":\"auto-25098f7e\",\"workId\":\"\",\"name\":\"Демонтаж отопительных приборов\",\"unit\":\"шт.\",\"kq1\":\"\",\"kq2\":\"KQ-03-16\",\"stableKey\":\"auto-0cb17892\",\"plannedQuantity\":8,\"scheduleQuantity\":4,\"volumes\":[0,0,3.34,0.66,0,0,0,0,0,0,0,0],\"matchRule\":\"exact\",\"matchConfidence\":1,\"contractRate\":224.7485771415027,\"currentRate\":0,\"actualRate\":0,\"rate\":224.7485771415027},{\"sourceKind\":\"ksg\",\"sourceRow\":20,\"sourceKey\":\"auto-423c47b3\",\"workId\":\"\",\"name\":\"Демонтаж воздуховодов\",\"unit\":\"м2\",\"kq1\":\"\",\"kq2\":\"KQ-03-17\",\"stableKey\":\"auto-89985a66\",\"plannedQuantity\":4826,\"scheduleQuantity\":267.08,\"volumes\":[0,0,6.66,1.34,0,0,0,0,0,0,0,259.08],\"matchRule\":\"exact\",\"matchConfidence\":1,\"contractRate\":23.30249216338736,\"currentRate\":0,\"actualRate\":0,\"rate\":23.30249216338736},{\"sourceKind\":\"ksg\",\"sourceRow\":21,\"sourceKey\":\"auto-f0e34c47\",\"workId\":\"\",\"name\":\"Демонтаж элементов воздухозабора и воздухораспредения\",\"unit\":\"шт.\",\"kq1\":\"\",\"kq2\":\"KQ-03-18\",\"stableKey\":\"auto-e1428e17\",\"plannedQuantity\":466,\"scheduleQuantity\":14,\"volumes\":[0,0,8.34,1.66,0,0,0,0,0,0,0,4],\"matchRule\":\"exact\",\"matchConfidence\":1,\"contractRate\":210.81250630027313,\"currentRate\":0,\"actualRate\":0,\"rate\":210.81250630027313},{\"sourceKind\":\"ksg\",\"sourceRow\":23,\"sourceKey\":\"auto-1a39258f\",\"workId\":\"\",\"name\":\"Демонтаж кабелей и проводов\",\"unit\":\"м\",\"kq1\":\"\",\"kq2\":\"KQ-03-25\",\"stableKey\":\"auto-5c698f34\",\"plannedQuantity\":88228,\"scheduleQuantity\":9780.48,\"volumes\":[0,0,150,30,0,0,0,0,0,0,0,9600.48],\"matchRule\":\"exact\",\"matchConfidence\":1,\"contractRate\":13.44387804297205,\"currentRate\":0,\"actualRate\":0,\"rate\":13.44387804297205},{\"sourceKind\":\"ksg\",\"sourceRow\":24,\"sourceKey\":\"auto-c1b21b42\",\"workId\":\"\",\"name\":\"Демонтаж электроустановочных изделий и компонентов КИПиА и слаботочных систем\",\"unit\":\"шт.\",\"kq1\":\"\",\"kq2\":\"KQ-03-26\",\"stableKey\":\"auto-eded81fa\",\"plannedQuantity\":88,\"scheduleQuantity\":10,\"volumes\":[0,0,8.34,1.66,0,0,0,0,0,0,0,0],\"matchRule\":\"exact\",\"matchConfidence\":1,\"contractRate\":216.78976297059668,\"currentRate\":0,\"actualRate\":0,\"rate\":216.78976297059668},{\"sourceKind\":\"ksg\",\"sourceRow\":25,\"sourceKey\":\"auto-6f5b857a\",\"workId\":\"\",\"name\":\"Демонтаж изоляции\",\"unit\":\"м2\",\"kq1\":\"\",\"kq2\":\"KQ-03-27\",\"stableKey\":\"auto-443435c5\",\"plannedQuantity\":148.62,\"scheduleQuantity\":0.62,\"volumes\":[0,0,0.52,0.1,0,0,0,0,0,0,0,0],\"matchRule\":\"exact\",\"matchConfidence\":1,\"contractRate\":127.21945755435625,\"currentRate\":0,\"actualRate\":0,\"rate\":127.21945755435625},{\"sourceKind\":\"ksg\",\"sourceRow\":26,\"sourceKey\":\"auto-cdb6cb8d\",\"workId\":\"\",\"name\":\"Расчистка и планировка площадки строительства\",\"unit\":\"м2\",\"kq1\":\"\",\"kq2\":\"KQ-05-01\",\"stableKey\":\"auto-342c9105\",\"plannedQuantity\":6892,\"scheduleQuantity\":6892,\"volumes\":[0,0,0,0,0,0,0,0,0,0,6892,0],\"matchRule\":\"exact\",\"matchConfidence\":1,\"contractRate\":15.751339785853075,\"currentRate\":0,\"actualRate\":0,\"rate\":15.751339785853075},{\"sourceKind\":\"ksg\",\"sourceRow\":28,\"sourceKey\":\"auto-5c9fd88a\",\"workId\":\"\",\"name\":\"Разработка грунта с погрузкой\",\"unit\":\"м3\",\"kq1\":\"\",\"kq2\":\"KQ-09-01\",\"stableKey\":\"auto-5cca581c\",\"plannedQuantity\":22322.76,\"scheduleQuantity\":18768.460000000003,\"volumes\":[4881.74,4655.58,4220.68,1229.2,184.08,232.12,127.52,238.48,266.7,492.14,2240.22,0],\"matchRule\":\"exact\",\"matchConfidence\":1,\"contractRate\":165.43106173163682,\"currentRate\":0,\"actualRate\":0,\"rate\":165.43106173163682},{\"sourceKind\":\"ksg\",\"sourceRow\":29,\"sourceKey\":\"auto-eb2f3763\",\"workId\":\"\",\"name\":\"Шпунтовое ограждение котлованов и траншей\",\"unit\":\"т\",\"kq1\":\"\",\"kq2\":\"KQ-09-02\",\"stableKey\":\"auto-79d57782\",\"plannedQuantity\":225.8,\"scheduleQuantity\":225.8,\"volumes\":[225.8,0,0,0,0,0,0,0,0,0,0,0],\"matchRule\":\"exact\",\"matchConfidence\":1,\"contractRate\":2092.9053417709124,\"currentRate\":0,\"actualRate\":0,\"rate\":2092.9053417709124},{\"sourceKind\":\"ksg\",\"sourceRow\":30,\"sourceKey\":\"auto-711cd4a3\",\"workId\":\"\",\"name\":\"Обратная засыпка грунта с уплотнением\",\"unit\":\"м3\",\"kq1\":\"\",\"kq2\":\"KQ-10-01\",\"stableKey\":\"auto-e7274e25\",\"plannedQuantity\":18907.36,\"scheduleQuantity\":18073.14,\"volumes\":[1896.04,1229.8,5047.82,5258.98,992.74,234.26,54.02,369.14,241.28,668.64,2080.42,0],\"matchRule\":\"exact\",\"matchConfidence\":1,\"contractRate\":137.08336598764066,\"currentRate\":0,\"actualRate\":0,\"rate\":137.08336598764066},{\"sourceKind\":\"ksg\",\"sourceRow\":31,\"sourceKey\":\"auto-261e11f2\",\"workId\":\"\",\"name\":\"Устройство подбетонки\",\"unit\":\"м3\",\"kq1\":\"\",\"kq2\":\"KQ-12-01\",\"stableKey\":\"auto-12587403\",\"plannedQuantity\":665.3,\"scheduleQuantity\":628.64,\"volumes\":[169.54,20.5,93.06,101.22,121.76,8.64,15.7,4.88,1.54,48.88,42.92,0],\"matchRule\":\"exact\",\"matchConfidence\":1,\"contractRate\":667.3760717519363,\"currentRate\":0,\"actualRate\":0,\"rate\":667.3760717519363},{\"sourceKind\":\"ksg\",\"sourceRow\":32,\"sourceKey\":\"auto-c328a90f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3623.9600000000005,\"volumes\":[1320.7,621.58,426.54,352.66,155.08,236.34,179.84,31.62,11.3,49.48,196.5,42.32],\"matchRule\":\"exact\",\"matchConfidence\":1,\"contractRate\":2287.940073339134,\"currentRate\":0,\"actualRate\":0,\"rate\":2287.940073339134},{\"sourceKind\":\"ksg\",\"sourceRow\":33,\"sourceKey\":\"auto-31c62935\",\"workId\":\"\",\"name\":\"Утепление строительных конструкций ниже 0\",\"unit\":\"м3\",\"kq1\":\"\",\"kq2\":\"KQ-12-03\",\"stableKey\":\"auto-02074cc8\",\"plannedQuantity\":48.14,\"scheduleQuantity\":41.98,\"volumes\":[0,0,0,0,0,0,0,12.2,21.12,4.84,3.82,0],\"matchRule\":\"exact\",\"matchConfidence\":1,\"contractRate\":964.6744417641229,\"currentRate\":0,\"actualRate\":0,\"rate\":964.6744417641229},{\"sourceKind\":\"ksg\",\"sourceRow\":34,\"sourceKey\":\"auto-0c3bce1f\",\"workId\":\"\",\"name\":\"Устройство монолитных конструкций выше 0\",\"unit\":\"м3\",\"kq1\":\"\",\"kq2\":\"KQ-13-01\",\"stableKey\":\"auto-e2614a75\",\"plannedQuantity\":2037.08,\"scheduleQuantity\":2017.4600000000003,\"volumes\":[64.7,446.3,491.18,298.14,30.62,399.16,4.76,0.16,188.64,74.54,17.26,2],\"matchRule\":\"exact\",\"matchConfidence\":1,\"contractRate\":6508.426604401696,\"currentRate\":0,\"actualRate\":0,\"rate\":6508.426604401696},{\"sourceKind\":\"ksg\",\"sourceRow\":36,\"sourceKey\":\"auto-3a699703\",\"workId\":\"\",\"name\":\"Устройство безусадочной подливки\",\"unit\":\"м3\",\"kq1\":\"\",\"kq2\":\"KQ-16-01\",\"stableKey\":\"auto-f7db543f\",\"plannedQuantity\":259.16,\"scheduleQuantity\":153.34,\"volumes\":[0,0,0,0,0.36,0,0,20.82,38.9,24.98,33.66,34.62],\"matchRule\":\"exact\",\"matchConfidence\":1,\"contractRate\":8909.408241974581,\"currentRate\":0,\"actualRate\":0,\"rate\":8909.408241974581},{\"sourceKind\":\"ksg\",\"sourceRow\":37,\"sourceKey\":\"auto-b63b73f2\",\"workId\":\"\",\"name\":\"Устройство монолитных колодцев\",\"unit\":\"м3\",\"kq1\":\"\",\"kq2\":\"KQ-18-02\",\"stableKey\":\"auto-a62a1299\",\"plannedQuantity\":8.74,\"scheduleQuantity\":8.32,\"volumes\":[0,0,0,0,0.6,0,0,1.44,1.9,0,4.38,0],\"matchRule\":\"exact\",\"matchConfidence\":1,\"contractRate\":3672.093020927322,\"currentRate\":0,\"actualRate\":0,\"rate\":3672.093020927322},{\"sourceKind\":\"ksg\",\"sourceRow\":40,\"sourceKey\":\"auto-aadbfc22\",\"workId\":\"\",\"name\":\"Устройство открытого подземного перехода (футляра)\",\"unit\":\"м\",\"kq1\":\"\",\"kq2\":\"KQ-20-02\",\"stableKey\":\"auto-234979cf\",\"plannedQuantity\":10.2,\"scheduleQuantity\":10.2,\"volumes\":[0,0,0,0,0,0,0,0,0,10.2,0,0],\"matchRule\":\"exact\",\"matchConfidence\":1,\"contractRate\":1366.5650051137702,\"currentRate\":0,\"actualRate\":0,\"rate\":1366.5650051137702},{\"sourceKind\":\"ksg\",\"sourceRow\":41,\"sourceKey\":\"auto-0bf6a858\",\"workId\":\"\",\"name\":\"Протаскивание труб в футляр\",\"unit\":\"м\",\"kq1\":\"\",\"kq2\":\"KQ-20-03\",\"stableKey\":\"auto-a278e614\",\"plannedQuantity\":10.2,\"scheduleQuantity\":10.2,\"volumes\":[0,0,0,0,0,0,0,0,0,10.2,0,0],\"matchRule\":\"exact\",\"matchConfidence\":1,\"contractRate\":253.56588262631885,\"currentRate\":0,\"actualRate\":0,\"rate\":253.56588262631885},{\"sourceKind\":\"ksg\",\"sourceRow\":42,\"sourceKey\":\"auto-c7ed0d14\",\"workId\":\"\",\"name\":\"Монтаж основных металлоконструкций зданий\",\"unit\":\"т\",\"kq1\":\"\",\"kq2\":\"KQ-22-01\",\"stableKey\":\"auto-27d04a17\",\"plannedQuantity\":3.72,\"scheduleQuantity\":3.72,\"volumes\":[0,0,0,0,0,0,0,0,0,0,0,3.72],\"matchRule\":\"exact\",\"matchConfidence\":1,\"contractRate\":5322.63230331369,\"currentRate\":0,\"actualRate\":0,\"rate\":5322.63230331369},{\"sourceKind\":\"ksg\",\"sourceRow\":43,\"sourceKey\":\"auto-e77919d4\",\"workId\":\"\",\"name\":\"Монтаж основных металлоконструкций этажерок и структур\",\"unit\":\"т\",\"kq1\":\"\",\"kq2\":\"KQ-22-02\",\"stableKey\":\"auto-6c8b96f6\",\"plannedQuantity\":1757.16,\"scheduleQuantity\":1505.3,\"volumes\":[0,0,10.62,115.54,115.04,290.64,272,157.8,121.32,121.06,191.52,109.76],\"matchRule\":\"exact\",\"matchConfidence\":1,\"contractRate\":5954.9924785855455,\"currentRate\":0,\"actualRate\":0,\"rate\":5954.9924785855455},{\"sourceKind\":\"ksg\",\"sourceRow\":44,\"sourceKey\":\"auto-3de79f0f\",\"workId\":\"\",\"name\":\"Монтаж основных металлоконструкций эстакад\",\"unit\":\"т\",\"kq1\":\"\",\"kq2\":\"KQ-22-03\",\"stableKey\":\"auto-718e5d8c\",\"plannedQuantity\":79.16,\"scheduleQuantity\":71.6,\"volumes\":[0,0,0,0,0,0,0,69.22,2.38,0,0,0],\"matchRule\":\"exact\",\"matchConfidence\":1,\"contractRate\":7059.054751229442,\"currentRate\":0,\"actualRate\":0,\"rate\":7059.054751229442},{\"sourceKind\":\"ksg\",\"sourceRow\":45,\"sourceKey\":\"auto-6f174092\",\"workId\":\"\",\"name\":\"Монтаж второстепенных металлоконструкций\",\"unit\":\"т\",\"kq1\":\"\",\"kq2\":\"KQ-23-01\",\"stableKey\":\"auto-28b5b412\",\"plannedQuantity\":510.02,\"scheduleQuantity\":399.56,\"volumes\":[0,0,2.14,11.92,5.12,68.88,74.54,96.74,79.22,28.14,18.08,14.78],\"matchRule\":\"exact\",\"matchConfidence\":1,\"contractRate\":12130.175427305585,\"currentRate\":0,\"actualRate\":0,\"rate\":12130.175427305585},{\"sourceKind\":\"ksg\",\"sourceRow\":47,\"sourceKey\":\"auto-8b6d1f60\",\"workId\":\"\",\"name\":\"Монтаж решетчатого настила\",\"unit\":\"м2\",\"kq1\":\"\",\"kq2\":\"KQ-24-01\",\"stableKey\":\"auto-8e2cdbdf\",\"plannedQuantity\":576.46,\"scheduleQuantity\":371.5,\"volumes\":[0,0,0,0,0,0,0,0,0,0,364.78,6.72],\"matchRule\":\"exact\",\"matchConfidence\":1,\"contractRate\":259.3611160029091,\"currentRate\":0,\"actualRate\":0,\"rate\":259.3611160029091},{\"sourceKind\":\"ksg\",\"sourceRow\":48,\"sourceKey\":\"auto-a61bc320\",\"workId\":\"\",\"name\":\"Монтаж стеновых сэндвич панелей\",\"unit\":\"м2\",\"kq1\":\"\",\"kq2\":\"KQ-25-01\",\"stableKey\":\"auto-06aa4a3e\",\"plannedQuantity\":5090.8,\"scheduleQuantity\":3935.86,\"volumes\":[0,0,0,0,0,0,0,0,0,3615.92,319.94,0],\"matchRule\":\"exact\",\"matchConfidence\":1,\"contractRate\":636.1886010254491,\"currentRate\":0,\"actualRate\":0,\"rate\":636.1886010254491},{\"sourceKind\":\"ksg\",\"sourceRow\":50,\"sourceKey\":\"auto-eaf48c8d\",\"workId\":\"\",\"name\":\"HeavyLift блочных и комплектных установок\",\"unit\":\"т\",\"kq1\":\"\",\"kq2\":\"KQ-26-01\",\"stableKey\":\"auto-20de318e\",\"plannedQuantity\":221.8,\"scheduleQuantity\":221.8,\"volumes\":[0,0,0,221.8,0,0,0,0,0,0,0,0],\"matchRule\":\"exact\",\"matchConfidence\":1,\"contractRate\":5398.751748663549,\"currentRate\":0,\"actualRate\":0,\"rate\":5398.751748663549},{\"sourceKind\":\"ksg\",\"sourceRow\":51,\"sourceKey\":\"auto-c59b8407\",\"workId\":\"\",\"name\":\"Монтаж статического колонного и емкостного оборудования\",\"unit\":\"т\",\"kq1\":\"\",\"kq2\":\"KQ-27-02\",\"stableKey\":\"auto-598d25d1\",\"plannedQuantity\":266.16,\"scheduleQuantity\":246.68,\"volumes\":[0,0,0,44.28,37.62,102.56,40.16,19.3,2.28,0.48,0,0],\"matchRule\":\"exact\",\"matchConfidence\":1,\"contractRate\":2916.338281208439,\"currentRate\":0,\"actualRate\":0,\"rate\":2916.338281208439},{\"sourceKind\":\"ksg\",\"sourceRow\":52,\"sourceKey\":\"auto-a64573a2\",\"workId\":\"\",\"name\":\"Монтаж динамического колонного и емкостного оборудования\",\"unit\":\"т\",\"kq1\":\"\",\"kq2\":\"KQ-27-03\",\"stableKey\":\"auto-cf3b42c6\",\"plannedQuantity\":26.22,\"scheduleQuantity\":24.72,\"volumes\":[0,0,0,21.8,0,0,0,2.92,0,0,0,0],\"matchRule\":\"exact\",\"matchConfidence\":1,\"contractRate\":1171.2817703858193,\"currentRate\":0,\"actualRate\":0,\"rate\":1171.2817703858193},{\"sourceKind\":\"ksg\",\"sourceRow\":53,\"sourceKey\":\"auto-14c90564\",\"workId\":\"\",\"name\":\"Монтаж теплообменников, холодильников и пароводяных подогревателей\",\"unit\":\"т\",\"kq1\":\"\",\"kq2\":\"KQ-27-04\",\"stableKey\":\"auto-689d51cd\",\"plannedQuantity\":95.48,\"scheduleQuantity\":95.47999999999999,\"volumes\":[0,0,0,0,0,39.96,27.36,6.58,19.62,1.96,0,0],\"matchRule\":\"exact\",\"matchConfidence\":1,\"contractRate\":4905.320131165876,\"currentRate\":0,\"actualRate\":0,\"rate\":4905.320131165876},{\"sourceKind\":\"ksg\",\"sourceRow\":54,\"sourceKey\":\"auto-91a3a268\",\"workId\":\"\",\"name\":\"Монтаж блочных и комплектных установок\",\"unit\":\"т\",\"kq1\":\"\",\"kq2\":\"KQ-27-05\",\"stableKey\":\"auto-fec7646a\",\"plannedQuantity\":1199.8,\"scheduleQuantity\":880.72,\"volumes\":[0,0,0,0,0,66.42,198.12,32.02,310.54,10.78,105.5,157.34],\"matchRule\":\"exact\",\"matchConfidence\":1,\"contractRate\":7299.9714780561835,\"currentRate\":0,\"actualRate\":0,\"rate\":7299.9714780561835},{\"sourceKind\":\"ksg\",\"sourceRow\":57,\"sourceKey\":\"auto-01aa5cee\",\"workId\":\"\",\"name\":\"Монтаж насосов\",\"unit\":\"т\",\"kq1\":\"\",\"kq2\":\"KQ-27-13\",\"stableKey\":\"auto-69e24529\",\"plannedQuantity\":102.02,\"scheduleQuantity\":94.88,\"volumes\":[0,0,0,0,0,22.8,0,10.18,0,3.8,11.68,46.42],\"matchRule\":\"exact\",\"matchConfidence\":1,\"contractRate\":9798.447916736199,\"currentRate\":0,\"actualRate\":0,\"rate\":9798.447916736199},{\"sourceKind\":\"ksg\",\"sourceRow\":58,\"sourceKey\":\"auto-63322ab7\",\"workId\":\"\",\"name\":\"Монтаж механических фильтров и циклонов\",\"unit\":\"т\",\"kq1\":\"\",\"kq2\":\"KQ-27-14\",\"stableKey\":\"auto-8c113199\",\"plannedQuantity\":29.98,\"scheduleQuantity\":29.98,\"volumes\":[0,0,0,5.68,0,2.28,20.68,1.34,0,0,0,0],\"matchRule\":\"exact\",\"matchConfidence\":1,\"contractRate\":5435.823517622587,\"currentRate\":0,\"actualRate\":0,\"rate\":5435.823517622587},{\"sourceKind\":\"ksg\",\"sourceRow\":59,\"sourceKey\":\"auto-a6452dfd\",\"workId\":\"\",\"name\":\"Монтаж ВКУ технологического оборудования\",\"unit\":\"т\",\"kq1\":\"\",\"kq2\":\"KQ-27-19\",\"stableKey\":\"auto-ad0edfca\",\"plannedQuantity\":6.84,\"scheduleQuantity\":3.64,\"volumes\":[0,0,0,0,0,0,0,0,0,3.64,0,0],\"matchRule\":\"exact\",\"matchConfidence\":1,\"contractRate\":29864.946689120345,\"currentRate\":0,\"actualRate\":0,\"rate\":29864.946689120345},{\"sourceKind\":\"ksg\",\"sourceRow\":62,\"sourceKey\":\"auto-cf93248b\",\"workId\":\"\",\"name\":\"Сварка технологических трубопроводов (черн. стали)\",\"unit\":\"DI\",\"kq1\":\"\",\"kq2\":\"KQ-32-01\",\"stableKey\":\"auto-c10d2dae\",\"plannedQuantity\":67996.62,\"scheduleQuantity\":7437.24,\"volumes\":[0,0,0,0,0,0,0,0,123.02,631.62,1204.94,5477.66],\"matchRule\":\"exact\",\"matchConfidence\":1,\"contractRate\":316.47347638580953,\"currentRate\":0,\"actualRate\":0,\"rate\":316.47347638580953},{\"sourceKind\":\"ksg\",\"sourceRow\":63,\"sourceKey\":\"auto-da20e48a\",\"workId\":\"\",\"name\":\"Монтаж технологических трубопроводов обвязки этажерок и структур (стальные)\",\"unit\":\"м\",\"kq1\":\"\",\"kq2\":\"KQ-33-01\",\"stableKey\":\"auto-a0558f66\",\"plannedQuantity\":65990.8,\"scheduleQuantity\":8861.88,\"volumes\":[0,0,0,0,0,0,0,0,0,943.04,3910.86,4007.98],\"matchRule\":\"exact\",\"matchConfidence\":1,\"contractRate\":723.0802245228149,\"currentRate\":0,\"actualRate\":0,\"rate\":723.0802245228149},{\"sourceKind\":\"ksg\",\"sourceRow\":64,\"sourceKey\":\"auto-94948d9f\",\"workId\":\"\",\"name\":\"Монтаж опор технологических трубопроводов\",\"unit\":\"т\",\"kq1\":\"\",\"kq2\":\"KQ-33-06\",\"stableKey\":\"auto-bb932eb4\",\"plannedQuantity\":115.66,\"scheduleQuantity\":0.14,\"volumes\":[0,0,0,0,0,0,0,0,0,0.14,0,0],\"matchRule\":\"exact\",\"matchConfidence\":1,\"contractRate\":40681.88253197282,\"currentRate\":0,\"actualRate\":0,\"rate\":40681.88253197282},{\"sourceKind\":\"ksg\",\"sourceRow\":71,\"sourceKey\":\"auto-fae08ea1\",\"workId\":\"\",\"name\":\"Монтаж стальных трубопроводов теплых полов технологических зон\",\"unit\":\"м\",\"kq1\":\"\",\"kq2\":\"KQ-34-03\",\"stableKey\":\"auto-98d8e61d\",\"plannedQuantity\":10318.4,\"scheduleQuantity\":8149.96,\"volumes\":[0,0,0,0,0,0,0,3516.48,2585.4,1344,704.08,0],\"matchRule\":\"exact\",\"matchConfidence\":1,\"contractRate\":217.83150074132828,\"currentRate\":0,\"actualRate\":0,\"rate\":217.83150074132828},{\"sourceKind\":\"ksg\",\"sourceRow\":72,\"sourceKey\":\"auto-2e4f2433\",\"workId\":\"\",\"name\":\"Неразрушающий контроль стыков (РК)\",\"unit\":\"стык\",\"kq1\":\"\",\"kq2\":\"KQ-35-01\",\"stableKey\":\"auto-cb8b6838\",\"plannedQuantity\":111243.4,\"scheduleQuantity\":13677.32,\"volumes\":[0,0,0,0,0,0,0,0,0,0,8753.98,4923.34],\"matchRule\":\"exact\",\"matchConfidence\":1,\"contractRate\":187.31322759344675,\"currentRate\":0,\"actualRate\":0,\"rate\":187.31322759344675},{\"sourceKind\":\"ksg\",\"sourceRow\":75,\"sourceKey\":\"auto-d3f7d420\",\"workId\":\"\",\"name\":\"ОГЗ металлоконструкций (окрасочная)\",\"unit\":\"м2\",\"kq1\":\"\",\"kq2\":\"KQ-37-02\",\"stableKey\":\"auto-c2d1f0b8\",\"plannedQuantity\":10379.88,\"scheduleQuantity\":9329.9,\"volumes\":[0,0,0,1099.96,3000.24,4601.38,628.32,0,0,0,0,0],\"matchRule\":\"exact\",\"matchConfidence\":1,\"contractRate\":836.4704645800064,\"currentRate\":0,\"actualRate\":0,\"rate\":836.4704645800064},{\"sourceKind\":\"ksg\",\"sourceRow\":76,\"sourceKey\":\"auto-fde84ba4\",\"workId\":\"\",\"name\":\"АКЗ трубопроводов\",\"unit\":\"м2\",\"kq1\":\"\",\"kq2\":\"KQ-38-02\",\"stableKey\":\"auto-e963e9db\",\"plannedQuantity\":20096.78,\"scheduleQuantity\":1708.56,\"volumes\":[0,0,0,0,0,0,0,623.36,767.28,317.92,0,0],\"matchRule\":\"exact\",\"matchConfidence\":1,\"contractRate\":205.72212936717014,\"currentRate\":0,\"actualRate\":0,\"rate\":205.72212936717014},{\"sourceKind\":\"ksg\",\"sourceRow\":77,\"sourceKey\":\"auto-f0b0daec\",\"workId\":\"\",\"name\":\"АКЗ металлоконструкций\",\"unit\":\"м2\",\"kq1\":\"\",\"kq2\":\"KQ-38-03\",\"stableKey\":\"auto-a93205de\",\"plannedQuantity\":15100.54,\"scheduleQuantity\":1068.34,\"volumes\":[0,0,0,0,0,0,0,5.8,0,0,1062.54,0],\"matchRule\":\"exact\",\"matchConfidence\":1,\"contractRate\":431.50828943570804,\"currentRate\":0,\"actualRate\":0,\"rate\":431.50828943570804},{\"sourceKind\":\"ksg\",\"sourceRow\":88,\"sourceKey\":\"auto-6fc8133d\",\"workId\":\"\",\"name\":\"Монтаж вспомогательных опорных металлоконструкций для кабеленесущих систем и оборудования ЭОМ и КИПиА\",\"unit\":\"т\",\"kq1\":\"\",\"kq2\":\"KQ-44-01\",\"stableKey\":\"auto-85d5ff46\",\"plannedQuantity\":28.1,\"scheduleQuantity\":3.78,\"volumes\":[0,0,0,0,0,0,0,0,0,0,0,3.78],\"matchRule\":\"exact\",\"matchConfidence\":1,\"contractRate\":18536.399185027512,\"currentRate\":0,\"actualRate\":0,\"rate\":18536.399185027512},{\"sourceKind\":\"ksg\",\"sourceRow\":89,\"sourceKey\":\"auto-62e99016\",\"workId\":\"\",\"name\":\"Монтаж кабельных лотков\",\"unit\":\"м\",\"kq1\":\"\",\"kq2\":\"KQ-45-01\",\"stableKey\":\"auto-0d268162\",\"plannedQuantity\":60046.02,\"scheduleQuantity\":10551.32,\"volumes\":[0,0,0,0,0,0,0,0,0,2012.04,3117.82,5421.46],\"matchRule\":\"exact\",\"matchConfidence\":1,\"contractRate\":170.30311518858326,\"currentRate\":0,\"actualRate\":0,\"rate\":170.30311518858326},{\"sourceKind\":\"ksg\",\"sourceRow\":93,\"sourceKey\":\"auto-c0af49fe\",\"workId\":\"\",\"name\":\"Монтаж металлорукавов\",\"unit\":\"м\",\"kq1\":\"\",\"kq2\":\"KQ-46-02\",\"stableKey\":\"auto-17426b35\",\"plannedQuantity\":33687.72,\"scheduleQuantity\":324.21999999999997,\"volumes\":[0,0,0,0,0,0,0,0,0,0,108.08,216.14],\"matchRule\":\"exact\",\"matchConfidence\":1,\"contractRate\":30.660274124178198,\"currentRate\":0,\"actualRate\":0,\"rate\":30.660274124178198},{\"sourceKind\":\"ksg\",\"sourceRow\":95,\"sourceKey\":\"auto-6307265d\",\"workId\":\"\",\"name\":\"Монтаж кабеля КИПиА\",\"unit\":\"м\",\"kq1\":\"\",\"kq2\":\"KQ-48-01\",\"stableKey\":\"auto-4f691479\",\"plannedQuantity\":632758,\"scheduleQuantity\":14693.96,\"volumes\":[0,0,0,0,0,0,0,0,0,0,50,14643.96],\"matchRule\":\"exact\",\"matchConfidence\":1,\"contractRate\":30.27664999051171,\"currentRate\":0,\"actualRate\":0,\"rate\":30.27664999051171},{\"sourceKind\":\"ksg\",\"sourceRow\":98,\"sourceKey\":\"auto-7093b9e4\",\"workId\":\"\",\"name\":\"Расключение кабеля КИПиА\",\"unit\":\"шт. (конец кабеля)\",\"kq1\":\"\",\"kq2\":\"KQ-48-04\",\"stableKey\":\"auto-1b7e2a92\",\"plannedQuantity\":18416,\"scheduleQuantity\":409.7,\"volumes\":[0,0,0,0,0,0,0,0,0,0,20,389.7],\"matchRule\":\"exact\",\"matchConfidence\":1,\"contractRate\":283.470095667944,\"currentRate\":0,\"actualRate\":0,\"rate\":283.470095667944},{\"sourceKind\":\"ksg\",\"sourceRow\":100,\"sourceKey\":\"auto-d1fe45b2\",\"workId\":\"\",\"name\":\"Монтаж силового кабеля до 1 кВ\",\"unit\":\"м\",\"kq1\":\"\",\"kq2\":\"KQ-49-01\",\"stableKey\":\"auto-f9b1607d\",\"plannedQuantity\":195684.6,\"scheduleQuantity\":26674.199999999997,\"volumes\":[0,0,0,0,0,0,0,0,0,58.02,13954.22,12661.96],\"matchRule\":\"exact\",\"matchConfidence\":1,\"contractRate\":27.767371100723437,\"currentRate\":0,\"actualRate\":0,\"rate\":27.767371100723437},{\"sourceKind\":\"ksg\",\"sourceRow\":102,\"sourceKey\":\"auto-622f5568\",\"workId\":\"\",\"name\":\"Расключение силового кабеля до 1 кВ\",\"unit\":\"шт. (конец кабеля)\",\"kq1\":\"\",\"kq2\":\"KQ-49-04\",\"stableKey\":\"auto-01e1e89c\",\"plannedQuantity\":18180,\"scheduleQuantity\":6.12,\"volumes\":[0,0,0,0,0,0,0,0,0,0,0,6.12],\"matchRule\":\"exact\",\"matchConfidence\":1,\"contractRate\":123.43750676957525,\"currentRate\":0,\"actualRate\":0,\"rate\":123.43750676957525},{\"sourceKind\":\"ksg\",\"sourceRow\":106,\"sourceKey\":\"auto-22116b12\",\"workId\":\"\",\"name\":\"Монтаж проводника заземления (провод)\",\"unit\":\"м\",\"kq1\":\"\",\"kq2\":\"KQ-51-01\",\"stableKey\":\"auto-7b0989df\",\"plannedQuantity\":14835.7,\"scheduleQuantity\":204,\"volumes\":[0,0,0,0,0,0,0,0,0,0,89.94,114.06],\"matchRule\":\"exact\",\"matchConfidence\":1,\"contractRate\":67.79404878786701,\"currentRate\":0,\"actualRate\":0,\"rate\":67.79404878786701},{\"sourceKind\":\"ksg\",\"sourceRow\":107,\"sourceKey\":\"auto-21f25120\",\"workId\":\"\",\"name\":\"Монтаж проводника заземления (полоса)\",\"unit\":\"м\",\"kq1\":\"\",\"kq2\":\"KQ-51-02\",\"stableKey\":\"auto-40ad0cba\",\"plannedQuantity\":6953.36,\"sch</t>
        </is>
      </c>
    </row>
    <row r="8">
      <c r="A8" t="inlineStr">
        <is>
          <t xml:space="preserve">eduleQuantity\":3374.94,\"volumes\":[0,0,0,200,0,0,424.02,1545.28,491.84,158,348.7,207.1],\"matchRule\":\"exact\",\"matchConfidence\":1,\"contractRate\":24.233211730751655,\"currentRate\":0,\"actualRate\":0,\"rate\":24.233211730751655},{\"sourceKind\":\"ksg\",\"sourceRow\":112,\"sourceKey\":\"auto-0b42709c\",\"workId\":\"\",\"name\":\"Монтаж малых силовых шкафов\",\"unit\":\"шт.\",\"kq1\":\"\",\"kq2\":\"KQ-57-01\",\"stableKey\":\"auto-0b81602b\",\"plannedQuantity\":174,\"scheduleQuantity\":2,\"volumes\":[0,0,0,0,0,0,0,0,0,2,0,0],\"matchRule\":\"exact\",\"matchConfidence\":1,\"contractRate\":338.3121241996865,\"currentRate\":0,\"actualRate\":0,\"rate\":338.3121241996865},{\"sourceKind\":\"ksg\",\"sourceRow\":114,\"sourceKey\":\"auto-12919134\",\"workId\":\"\",\"name\":\"Монтаж щитового оборудования РУ, ВРУ\",\"unit\":\"шт.\",\"kq1\":\"\",\"kq2\":\"KQ-57-03\",\"stableKey\":\"auto-3260498c\",\"plannedQuantity\":120,\"scheduleQuantity\":13.34,\"volumes\":[0,0,0,0,0,0,0,0,0,0,0,13.34],\"matchRule\":\"exact\",\"matchConfidence\":1,\"contractRate\":3610.688456336083,\"currentRate\":0,\"actualRate\":0,\"rate\":3610.688456336083},{\"sourceKind\":\"ksg\",\"sourceRow\":115,\"sourceKey\":\"auto-11cbc547\",\"workId\":\"\",\"name\":\"Монтаж щитового оборудования КИПиА\",\"unit\":\"шт.\",\"kq1\":\"\",\"kq2\":\"KQ-58-01\",\"stableKey\":\"auto-277dc6cc\",\"plannedQuantity\":232,\"scheduleQuantity\":22,\"volumes\":[0,0,0,0,0,0,0,0,0,0,0,22],\"matchRule\":\"exact\",\"matchConfidence\":1,\"contractRate\":3198.7201830223016,\"currentRate\":0,\"actualRate\":0,\"rate\":3198.7201830223016},{\"sourceKind\":\"ksg\",\"sourceRow\":118,\"sourceKey\":\"auto-20c6d5c0\",\"workId\":\"\",\"name\":\"Монтаж оконечных и распределительных устройств слаботочных сетей\",\"unit\":\"шт.\",\"kq1\":\"\",\"kq2\":\"KQ-59-02\",\"stableKey\":\"auto-59e7d61e\",\"plannedQuantity\":1202,\"scheduleQuantity\":1.94,\"volumes\":[0,0,0,0,0,0,0,0,0,0,0,1.94],\"matchRule\":\"exact\",\"matchConfidence\":1,\"contractRate\":126.98430955743038,\"currentRate\":0,\"actualRate\":0,\"rate\":126.98430955743038},{\"sourceKind\":\"ksg\",\"sourceRow\":119,\"sourceKey\":\"auto-b67c0b20\",\"workId\":\"\",\"name\":\"Монтаж приборов КИПиА\",\"unit\":\"шт.\",\"kq1\":\"\",\"kq2\":\"KQ-60-01\",\"stableKey\":\"auto-1a3aa973\",\"plannedQuantity\":2240,\"scheduleQuantity\":12,\"volumes\":[0,0,0,0,0,0,0,0,0,0,4,8],\"matchRule\":\"exact\",\"matchConfidence\":1,\"contractRate\":678.8017962028557,\"currentRate\":0,\"actualRate\":0,\"rate\":678.8017962028557},{\"sourceKind\":\"ksg\",\"sourceRow\":127,\"sourceKey\":\"auto-2e4b4108\",\"workId\":\"\",\"name\":\"Монтаж воздуховодов\",\"unit\":\"м2\",\"kq1\":\"\",\"kq2\":\"KQ-62-01\",\"stableKey\":\"auto-fd0fd071\",\"plannedQuantity\":6386.64,\"scheduleQuantity\":68.08,\"volumes\":[0,0,0,0,0,0,0,0,0,0,0,68.08],\"matchRule\":\"exact\",\"matchConfidence\":1,\"contractRate\":250.8522693300239,\"currentRate\":0,\"actualRate\":0,\"rate\":250.8522693300239},{\"sourceKind\":\"ksg\",\"sourceRow\":128,\"sourceKey\":\"auto-07b33e4e\",\"workId\":\"\",\"name\":\"Монтаж вентиляционных клапанов и заслонок\",\"unit\":\"шт.\",\"kq1\":\"\",\"kq2\":\"KQ-62-02\",\"stableKey\":\"auto-f7115d1e\",\"plannedQuantity\":390,\"scheduleQuantity\":2,\"volumes\":[0,0,0,0,0,0,0,0,0,0,0,2],\"matchRule\":\"exact\",\"matchConfidence\":1,\"contractRate\":224.29123275843202,\"currentRate\":0,\"actualRate\":0,\"rate\":224.29123275843202},{\"sourceKind\":\"ksg\",\"sourceRow\":134,\"sourceKey\":\"auto-6e880ffc\",\"workId\":\"\",\"name\":\"Монтаж пластиковых трубопроводов внутренних инженерных сетей\",\"unit\":\"м\",\"kq1\":\"\",\"kq2\":\"KQ-64-01\",\"stableKey\":\"auto-1ebc70e3\",\"plannedQuantity\":242.18,\"scheduleQuantity\":84,\"volumes\":[0,0,0,0,0,0,0,0,0,84,0,0],\"matchRule\":\"exact\",\"matchConfidence\":1,\"contractRate\":241.86521076828024,\"currentRate\":0,\"actualRate\":0,\"rate\":241.86521076828024},{\"sourceKind\":\"ksg\",\"sourceRow\":155,\"sourceKey\":\"auto-37e66121\",\"workId\":\"\",\"name\":\"Кладка стен и перегородок\",\"unit\":\"м3\",\"kq1\":\"\",\"kq2\":\"KQ-69-01\",\"stableKey\":\"auto-929bba11\",\"plannedQuantity\":451.08,\"scheduleQuantity\":451.06,\"volumes\":[0,0,0,0,17.98,25.98,96.02,113.32,174.84,7.32,3.54,12.06],\"matchRule\":\"exact\",\"matchConfidence\":1,\"contractRate\":1187.8688605859122,\"currentRate\":0,\"actualRate\":0,\"rate\":1187.8688605859122},{\"sourceKind\":\"ksg\",\"sourceRow\":156,\"sourceKey\":\"auto-4ebac79f\",\"workId\":\"\",\"name\":\"Отделка стен\",\"unit\":\"м2\",\"kq1\":\"\",\"kq2\":\"KQ-69-02\",\"stableKey\":\"auto-d42fdda0\",\"plannedQuantity\":3653,\"scheduleQuantity\":333.98,\"volumes\":[0,0,0,0,0,0,0,0,0,0,0,333.98],\"matchRule\":\"exact\",\"matchConfidence\":1,\"contractRate\":276.1001359976449,\"currentRate\":0,\"actualRate\":0,\"rate\":276.1001359976449},{\"sourceKind\":\"ksg\",\"sourceRow\":157,\"sourceKey\":\"auto-b484d088\",\"workId\":\"\",\"name\":\"Устройство полов\",\"unit\":\"м2\",\"kq1\":\"\",\"kq2\":\"KQ-69-03\",\"stableKey\":\"auto-1880c90c\",\"plannedQuantity\":5213.94,\"scheduleQuantity\":3653.68,\"volumes\":[0,0,0,7.78,0,0,0,0,200.42,1852.96,1057.46,535.06],\"matchRule\":\"exact\",\"matchConfidence\":1,\"contractRate\":1826.46258370269,\"currentRate\":0,\"actualRate\":0,\"rate\":1826.46258370269},{\"sourceKind\":\"ksg\",\"sourceRow\":162,\"sourceKey\":\"auto-afc1b623\",\"workId\":\"\",\"name\":\"Укладка геоматериалов\",\"unit\":\"м2\",\"kq1\":\"\",\"kq2\":\"KQ-71-01\",\"stableKey\":\"auto-42cb0c23\",\"plannedQuantity\":11122.2,\"scheduleQuantity\":10997.720000000001,\"volumes\":[0,0,0,0,0,0,0,0,0,2584.1,8413.62,0],\"matchRule\":\"exact\",\"matchConfidence\":1,\"contractRate\":19.30843262215975,\"currentRate\":0,\"actualRate\":0,\"rate\":19.30843262215975},{\"sourceKind\":\"ksg\",\"sourceRow\":163,\"sourceKey\":\"auto-da8b7338\",\"workId\":\"\",\"name\":\"Устройство щебеночных оснований и покрытий\",\"unit\":\"м3\",\"kq1\":\"\",\"kq2\":\"KQ-71-02\",\"stableKey\":\"auto-2af92db9\",\"plannedQuantity\":2349.92,\"scheduleQuantity\":2326.66,\"volumes\":[0,0,0,0,0,0,0,0.36,0,546.86,1779.44,0],\"matchRule\":\"exact\",\"matchConfidence\":1,\"contractRate\":166.77422536084194,\"currentRate\":0,\"actualRate\":0,\"rate\":166.77422536084194},{\"sourceKind\":\"ksg\",\"sourceRow\":164,\"sourceKey\":\"auto-ba92fa9b\",\"workId\":\"\",\"name\":\"Устройство бетонных покрытий\",\"unit\":\"м3\",\"kq1\":\"\",\"kq2\":\"KQ-71-03\",\"stableKey\":\"auto-3d9d5109\",\"plannedQuantity\":2129.8,\"scheduleQuantity\":1793.04,\"volumes\":[0,0,0,0,0,0,0,0,0,209.72,1138.62,444.7],\"matchRule\":\"exact\",\"matchConfidence\":1,\"contractRate\":2709.3377930190486,\"currentRate\":0,\"actualRate\":0,\"rate\":2709.3377930190486}],\"sourceFiles\":{\"boq\":\"data/contractors/derived-4700134228/sources/boq.xlsx\",\"ksg\":\"data/contractors/derived-4700134228/sources/ksg.xlsx\",\"personnel\":\"data/contractors/derived-4700134228/sources/personnel_plan.xlsx\",\"equipment\":\"data/contractors/derived-4700134228/sources/equipment_plan.xlsx?rev=2\",\"primary_documents\":\"data/contractors/derived-4700134228/sources/primary_documents.xlsx\",\"payments\":\"data/contractors/derived-4700134228/sources/payments.xlsx\",\"factoring\":\"data/contractors/derived-4700134228/sources/factoring.xlsx\"},\"workSourceMeta\":{\"blockers\":[],\"loading\":false,\"error\":null,\"currency\":\"USD\",\"sourceContractNumber\":\"4700134228\",\"primarySourceContract\":\"4700134228\",\"bankSourceContract\":\"4700134228\",\"primaryRows\":0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_plan.xlsx\",\"equipment\":\"data/contractors/derived-4700134228/sources/equipment_plan.xlsx?rev=2\",\"primary_documents\":\"data/contractors/derived-4700134228/sources/primary_documents.xlsx\",\"payments\":\"data/contractors/derived-4700134228/sources/payments.xlsx\",\"factoring\":\"data/contractors/derived-4700134228/sources/factoring.xlsx\"},\"resourceSources\":{\"personnel\":{\"path\":\"data/contractors/derived-4700134228/sources/personnel_plan.xlsx\",\"sheet\":\"Персонал\",\"through\":12,\"complete\":[true,true,true,true,true,true,true,true,true,true,true,true]},\"equipment\":{\"path\":\"data/contractors/derived-4700134228/sources/equipment_plan.xlsx?rev=2\",\"sheet\":\"Техника\",\"through\":12,\"complete\":[true,true,true,true,true,true,true,true,true,true,true,true]}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boqRows\":888,\"kq2Rows\":146,\"ksgRows\":72,\"matchedRows\":72,\"unmatchedRows\":0,\"ignoredRows\":10,\"boqCost\":255840353.09750876,\"scheduledCost\":96377429.63794604,\"contractQuantity\":1333633.7165260015,\"scheduledQuantity\":201119.70000000004,\"loadedAt\":\"2026-09-25T14:51:59.145Z\"},\"portfolioYearMissing\":false,\"vatRate\":22,\"vacationBasis\":\"annual\",\"actualThroughMonth\":0,\"b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\"projectMaterialsForecast\":true,\"materialMarkupPercent\":10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ntity\":7437.24,\"scheduledCost\":2353689.197515598,\"quantityVariance\":-136965.41399999993,\"scheduleRows\":1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8861.88,\"scheduledCost\":6407850.180094242,\"quantityVariance\":-45237.31200000029,\"scheduleRows\":1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2017.4600000000003,\"scheduledCost\":13130490.337316247,\"quantityVariance\":-601.4399999999998,\"scheduleRows\":1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14693.96,\"scheduledCost\":444883.8838945794,\"quantityVariance\":-435154.04,\"scheduleRows\":1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10551.32,\"scheduledCost\":1796922.6653516022,\"quantityVariance\":-47911.55199999999,\"scheduleRows\":1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ourceKeys\":[\"auto-179bf886\"],\"stableKey\":\"auto-093f384e\",\"rate\":22161.930304368696,\"scheduledQuantity\":0,\"scheduledCost\":0,\"quantityVariance\":-383.68,\"scheduleRows\":0},{\"code\":\"KQ-12-02\",\"name\":\"Устройство монолитных конструкций ниже 0 (за исключением колодцев), м3\",\"unit\":\"ед.\",\"quantity\":3556.9400000000005,\"laborHours\":91442.94496422901,\"machineHours\":16450.11845030557,\"cost\":8138065.564462901,\"materialsCost\":0,\"materialsRows\":15,\"sourceRows\":15,\"sourceKeys\":[\"auto-535bd878\",\"auto-57605bf2\",\"a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3623.9600000000005,\"scheduledCost\":8291403.308178089,\"quantityVariance\":67.01999999999998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409.7,\"scheduledCost\":116137.69819515666,\"quantityVariance\":-24330.3,\"scheduleRows\":1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0,\"scheduledCost\":0,\"quantityVariance\":-8144,\"scheduleRows\":0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1505.3,\"scheduledCost\":8964050.178014822,\"quantityVariance\":435.72235399999977,\"scheduleRows\":1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880.72,\"scheduledCost\":6429230.880153642,\"quantityVariance\":208.56000000000006,\"scheduleRows\":1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71.6,\"scheduledCost\":505428.32018802804,\"quantityVariance\":-565.14,\"scheduleRows\":1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26674.199999999997,\"scheduledCost\":740672.410214917,\"quantityVariance\":-128872.40000000004,\"scheduleRows\":1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0,\"scheduledCost\":0,\"quantityVariance\":-12487.019999999997,\"scheduleRows\":0},{\"code\":\"KQ-23-01\",\"name\":\"Монтаж второстепенных металлоконструкций, т\",\"unit\":\"ед.\",\"quantity\":330.68,\"laborHours\":45968.7224452249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399.56,\"scheduledCost\":4846732.8937342195,\"quantityVariance\":68.88,\"scheduleRows\":1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uantity\":1068.34,\"scheduledCost\":460997.56593574426,\"quantityVariance\":-7794.82,\"scheduleRows\":1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18768.460000000003,\"scheduledCost\":3104886.264867757,\"quantityVariance\":-3397.66,\"sche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1793.04,\"scheduledCost\":4857951.036394875,\"quantityVariance\":571.8599999999999,\"scheduleRows\":1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3935.86,\"scheduledCost\":2503949.267232024,\"quantityVariance\":-1087.3200000000002,\"scheduleRows\":1},{\"code\":\"KQ-38-02\",\"name\":\"АКЗ трубопроводов, м2\",\"unit\":\"ед.\",\"quantity\":15160.459999999768,\"laborHo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1708.56,\"scheduledCost\":351488.6013515722,\"quantityVariance\":-13451.899999999769,\"scheduleRows\":1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18073.14,\"scheduledCost\":2477526.865165868,\"quantityVariance\":-69.86000000000058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13677.32,\"scheduledCost\":2561942.954028401,\"quantityVariance\":1023.7199999990971,\"scheduleRows\":1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",\"auto-4beefe43\",\"auto-4ceeffd6\",\"auto-4def0169\",\"auto-56ef0f94\",\"auto-57ef1127\",\"auto-97aa670c\",\"auto-98aa689f\",\"auto-99aa6a32\",\"auto-9aaa6bc5\",\"auto-93aa60c0\",\"auto-94aa6253\",\"auto-95aa63e6\",\"auto-96aa6579\",</t>
        </is>
      </c>
    </row>
    <row r="9">
      <c r="A9" t="inlineStr">
        <is>
          <t xml:space="preserve">\"auto-9faa73a4\",\"auto-a0aa7537\",\"auto-1dad7895\",\"auto-1cad7702\",\"auto-1bad756f\",\"auto-1aad73dc\",\"auto-19ad7249\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6.12,\"scheduledCost\":755.4375414298006,\"quantityVariance\":-14148.68,\"scheduleRows\":1},{\"code\":\"KQ-33-06\",\"name\":\"Монтаж опор технологических трубопроводов, т\",\"unit\":\"ед.\",\"quantity\":37.04088000000074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0.14,\"scheduledCost\":5695.463554476195,\"quantityVariance\":-36.90088000000074,\"scheduleRows\":1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8149.96,\"scheduledCost\":1775318.017781796,\"quantityVariance\":1429.96,\"scheduleRows\":1},{\"code\":\"KQ-48-02\",\"name\":\"Монтаж оптического кабеля, м\",\"unit\":\"ед.\",\"quantity\":32034,\"laborHours\":14256.575992024707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0,\"scheduledCost\":0,\"quantityVariance\":-32034,\"scheduleRows\":0},{\"code\":\"KQ-24-01\",\"name\":\"Монтаж решетчатого настила, м2\",\"unit\":\"ед.\",\"quantity\":4894.6,\"laborHours\":14822.970754576032,\"machineHours\":2203.080126552659,\"cost\":1269468.918387839,\"materialsCost\":0,\"materialsRows\":2,\"sourceRows\":2,\"sourceKeys\":[\"auto-11a3ed4c\",\"auto-0846db87\"],\"stableKey\":\"auto-aaaae2ec\",\"rate\":259.3611160029091,\"scheduledQuantity\":371.5,\"scheduledCost\":96352.65459508073,\"quantityVariance\":-4523.1,\"scheduleRows\":1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12,\"scheduledCost\":8145.621554434269,\"quantityVariance\":-1834,\"scheduleRows\":1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153.34,\"scheduledCost\":1366168.6598243823,\"quantityVariance\":31.04000000000002,\"scheduleRows\":1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0,\"scheduledCost\":0,\"quantityVariance\":-1900.34,\"scheduleRows\":0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246.68,\"scheduledCost\":719402.3272084978,\"quantityVariance\":-45.69999999999993,\"scheduleRows\":1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22,\"scheduledCost\":70371.84402649064,\"quantityVariance\":-244,\"scheduleRows\":1},{\"code\":\"KQ-04-02\",\"name\":\"Транспортировка отходов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0,\"scheduledCost\":0,\"quantityVariance\":-4428,\"scheduleRows\":0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333.98,\"scheduledCost\":92211.92342049345,\"quantityVariance\":-2472.24,\"scheduleRows\":1},{\"code\":\"KQ-69-03\",\"name\":\"Устройство полов, м2\",\"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3653.68,\"scheduledCost\":6673309.812822844,\"quantityVariance\":3248.8399999999997,\"scheduleRows\":1},{\"code\":\"KQ-27-13\",\"name\":\"Монтаж насосов, т\",\"unit\":\"ед.\",\"quantity\":66.60000000000001,\"laborHours\":7088.438045676793,\"machineHours\":784.7585866575497,\"cost\":652576.631254631,\"materialsCost\":0,\"materialsRows\":6,\"sourceRows\":6,\"sourceKeys\":[\"auto-4bb442c9\",\"auto-4ab44136\",\"auto-55b45287\",\"auto-54b450f4\",\"auto-a4549101\",\"auto-a3548f6e\"],\"stableKey\":\"auto-b25aaf7c\",\"rate\":9798.447916736199,\"scheduledQuantity\":94.88,\"scheduledCost\":929676.7383399305,\"quantityVariance\":28.279999999999987,\"scheduleRows\":1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9780.48,\"scheduledCost\":131487.58032172726,\"quantityVariance\":-36923.520000000004,\"scheduleRows\":1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0,\"scheduledCost\":0,\"quantityVariance\":-1631.58,\"scheduleRows\":0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0,\"scheduledCost\":0,\"quantityVariance\":-1400,\"scheduleRows\":0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0,\"scheduledCost\":0,\"quantityVariance\":-4633,\"scheduleRows\":0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0,\"scheduledCost\":0,\"quantityVariance\":-782.6,\"scheduleRows\":0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2326.66,\"scheduledCost\":388026.9191780565,\"quantityVariance\":-1062.4800000000005,\"scheduleRows\":1},{\"code\":\"KQ-71-05\",\"name\":\"Устройство покрытий из сборных 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451.06,\"scheduledCost\":535800.1282558816,\"quantityVariance\":18.25999999999999,\"scheduleRows\":1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10,\"scheduledCost\":1411.4832227563884,\"quantityVariance\":-3605.8999999999996,\"scheduleRows\":1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0,\"scheduledCost\":0,\"quantityVariance\":-104,\"scheduleRows\":0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0,\"scheduledCost\":0,\"quantityVariance\":-24,\"scheduleRows\":0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0,\"scheduledCost\":0,\"quantityVariance\":-840,\"scheduleRows\":0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3792.62,\"scheduledCost\":1366855.7481894873,\"quantityVariance\":2514.672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13.34,\"scheduledCost\":48166.58400752335,\"quantityVariance\":-98.66,\"scheduleRows\":1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uto-126c0182\"],\"stableKey\":\"auto-6075a4e2\",\"rate\":300.3996764419127,\"scheduledQuantity\":0,\"scheduledCost\":0,\"quantityVariance\":-1232,\"scheduleRows\":0},{\"code\":\"KQ-12-01\",\"name\":\"Устройство подбетонки, м3\",\"unit\":\"ед.\",\"quantity\":522.5400000000001,\"laborHours\":5034.987825799066,\"machineHours\":384.4321803321059,\"cost\":348730.69253325684,\"materialsCost\":0,\"materialsRows\":4,\"sourceRows\":4,\"sourceKeys\":[\"auto-33284e38\",\"auto-303992a0\",\"auto-18198923\",\"auto-9712024b\"],\"stableKey\":\"auto-0d54dc43\",\"rate\":667.3760717519363,\"scheduledQuantity\":628.64,\"scheduledCost\":419539.2937461372,\"quantityVariance\":106.09999999999991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8.32,\"scheduledCost\":30551.81393411532,\"quantityVariance\":-77.63999999999999,\"scheduleRows\":1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225.8,\"scheduledCost\":472578.02617187204,\"quantityVariance\":82.20000000000002,\"scheduleRows\":1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95.47999999999999,\"scheduledCost\":468359.9661237178,\"quantityVariance\":34.25999999999999,\"scheduleRows\":1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204,\"scheduledCost\":13829.98595272487,\"quantityVariance\":-4148,\"scheduleRows\":1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3.72,\"scheduledCost\":19800.192168326925,\"quantityVariance\":-50.519999999999996,\"scheduleRows\":1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0,\"scheduledCost\":0,\"quantityVariance\":-733.5799999999999,\"scheduleRows\":0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0,\"scheduledCost\":0,\"quantityVariance\":-6387,\"scheduleRows\":0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0,\"scheduledCost\":0,\"quantityVariance\":-196.98,\"scheduleRows\":0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0,\"scheduledCost\":0,\"quantityVariance\":-203.48,\"scheduleRows\":0},{\"code\":\"KQ-46-02\",\"name\":\"Монтаж металлорукавов, м\",\"unit\":\"ед.\",\"quantity\":7210,\"laborHours\":3452.7072546648565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324.21999999999997,\"scheduledCost\":9940.674076541054,\"quantityVariance\":-6885.78,\"scheduleRows\":1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"auto-78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0,\"scheduledCost\":0,\"quantityVariance\":-982,\"scheduleRows\":0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68.08,\"scheduledCost\":17078.022495988025,\"quantityVariance\":-729.56,\"scheduleRows\":1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a\",\"auto-9e82d1bd\",\"auto-41b79c32\"],\"stableKey\":\"auto-11f0bb61\",\"rate\":224.81964932601676,\"scheduledQuantity\":0,\"scheduledCost\":0,\"quantityVariance\":-862,\"scheduleRows\":0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0,\"scheduledCost\":0,\"quantityVariance\":-3872.0000000000005,\"scheduleRows\":0},{\"code\":\"KQ-27-14\",\"nam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29.98,\"scheduledCost\":162965.98905832515,\"quantityVariance\":-4.934000000000001,\"scheduleRows\":1},{\"code\":\"KQ-68-02\",\"name\":\"Утепление фасадов, м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0,\"scheduledCost\":0,\"quantityVariance\":-186,\"scheduleRows\":0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0.6,\"scheduledCost\":8646.841737788109,\"quantityVariance\":-11.940000000000001,\"scheduleRows\":1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1008.9,\"scheduledCost\":125099.86044253722,\"quantityVariance\":-391.1,\"scheduleRows\":1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e2bd\"],\"stableKey\":\"auto-e25d1974\",\"rate\":554.7989142284404,\"scheduledQuantity\":0,\"scheduledCost\":0,\"quantityVariance\":-296,\"scheduleRows\":0},{\"code\":\"KQ-11-01\",\"name\":\"Погружение забивных свай (ж/б), м\",\"unit\":\"ед.\",\"quantity\":65</t>
        </is>
      </c>
    </row>
    <row r="10">
      <c r="A10" t="inlineStr">
        <is>
          <t xml:space="preserve">8.8,\"laborHours\":1743.6137056145078,\"machineHours\":669.9092214738041,\"cost\":162761.63929204273,\"materialsCost\":0,\"m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3374.94,\"scheduledCost\":81785.63559858299,\"quantityVariance\":-3301.06,\"scheduleRows\":1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\":10.2,\"scheduledCost\":13938.963052160456,\"quantityVariance\":-105.8,\"scheduleRows\":1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10997.720000000001,\"scheduledCost\":212348.73561737873,\"quantityVariance\":2801.3200000000015,\"scheduleRows\":1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:0,\"scheduledCost\":0,\"quantityVariance\":-756,\"scheduleRows\":0},{\"code\":\"KQ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0,\"scheduledCost\":0,\"quantityVariance\":-1710.9,\"scheduleRows\":0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41.98,\"scheduledCost\":40497.03306525788,\"quantityVariance\":-106.22,\"scheduleRows\":1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0,\"scheduledCost\":0,\"quantityVariance\":-6751.08,\"scheduleRows\":0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0,\"scheduledCost\":0,\"quantityVariance\":-12,\"scheduleRows\":0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1.94,\"scheduledCost\":246.34956054141492,\"quantityVariance\":-968.06,\"scheduleRows\":1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0,\"scheduledCost\":0,\"quantityVariance\":-45.666666666666664,\"scheduleRows\":0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0,\"scheduledCost\":0,\"quantityVariance\":-3514,\"scheduleRows\":0},{\"code\":\"KQ-60-07\",\"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0,\"scheduledCost\":0,\"quantityVariance\":-56,\"scheduleRows\":0},{\"code\":\"KQ-27-11\",\"name\":\"Монтаж газодувок, вентиляторов и дымососов, т\",\"unit\":\"ед.\",\"quantity\":20,\"laborHours\":1113.4060551477014,\"machineHours\":103.15160224676856,\"cost\":105448.75050038568,\"ma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0,\"scheduledCost\":0,\"quantityVariance\":-1092,\"scheduleRows\":0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0,\"scheduledCost\":0,\"quantityVariance\":-10,\"scheduleRows\":0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3.64,\"scheduledCost\":108708.40594839805,\"quantityVariance\":0.8400000000000003,\"scheduleRows\":1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0,\"scheduledCost\":0,\"quantityVariance\":-172,\"scheduleRows\":0},{\"code\":\"KQ-69-04\",\"name\":\"Устройство потолков, м2\",\"unit\":\"ед.\",\"quantity\":0,\"laborHours\":940.7284796712497,\"machineHours\":46.605597316044566,\"cost\":71190.46857388492,\"materialsCost\":0,\"materialsRows\":1,\"sourceRows\":1,\"sourceKeys\":[\"auto-21ecc123\"],\"stableKey\":\"auto-4dd4a7de\",\"rate\":0,\"scheduledQuantity\":0,\"scheduledCost\":0,\"quantityVariance\":0,\"scheduleRows\":0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0,\"scheduledCost\":0,\"quantityVariance\":-84,\"scheduleRows\":0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0,\"scheduledCost\":0,\"quantityVariance\":-166,\"scheduleRows\":0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0,\"scheduledCost\":0,\"quantityVariance\":-20,\"scheduleRows\":0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0,\"scheduledCost\":0,\"quantityVariance\":-4,\"scheduleRows\":0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0,\"scheduledCost\":0,\"quantityVariance\":-14,\"scheduleRows\":0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0,\"scheduledCost\":0,\"quantityVariance\":0,\"scheduleRows\":0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6892,\"scheduledCost\":108558.2338040994,\"quantityVariance\":3842,\"scheduleRows\":1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0,\"scheduledCost\":0,\"quantityVariance\":-82.08,\"scheduleRows\":0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0,\"scheduledCost\":0,\"quantityVariance\":-238,\"scheduleRows\":0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2,\"scheduledCost\":676.624248399373,\"quantityVariance\":-118,\"scheduleRows\":1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2,\"scheduledCost\":448.58246551686403,\"quantityVariance\":-160,\"scheduleRows\":1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0,\"scheduledCost\":0,\"quantityVariance\":-890,\"scheduleRows\":0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0,\"scheduledCost\":0,\"quantityVariance\":-268,\"scheduleRows\":0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84,\"scheduledCost\":20316.67770453554,\"quantityVariance\":-42,\"scheduleRows\":1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0,\"scheduledCost\":0,\"quantityVariance\":-192,\"scheduleRows\":0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\",\"auto-ea50e7cc\"],\"stableKey\":\"auto-7a9cc3a4\",\"rate\":2817.942982084404,\"scheduledQuantity\":0,\"scheduledCost\":0,\"quantityVariance\":-10,\"scheduleRows\":0},{\"code\":\"KQ-60-05\",\"name\":\"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0,\"scheduledCost\":0,\"quantityVariance\":-102,\"scheduleRows\":0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0,\"scheduledCost\":0,\"quantityVariance\":-96,\"scheduleRows\":0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24.72,\"scheduledCost\":28954.08536393745,\"quantityVariance\":2.919999999999998,\"scheduleRows\":1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0,\"scheduledCost\":0,\"quantityVariance\":-124,\"scheduleRows\":0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0,\"scheduledCost\":0,\"quantityVariance\":-77.11999999999999,\"scheduleRows\":0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0,\"scheduledCost\":0,\"quantityVariance\":-26.400000000000002,\"scheduleRows\":0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10.2,\"scheduledCost\":2586.372002788452,\"quantityVariance\":-49.8,\"scheduleRows\":1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0,\"scheduledCost\":0,\"quantityVariance\":-98.04,\"scheduleRows\":0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0,\"scheduledCost\":0,\"quantityVariance\":-60,\"scheduleRows\":0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0,\"scheduledCost\":0,\"quantityVariance\":-110,\"scheduleRows\":0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10,\"scheduledCost\":2167.8976297059667,\"quantityVariance\":-34,\"scheduleRows\":1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0,\"scheduledCost\":0,\"quantityVariance\":-2,\"scheduleRows\":0},{\"code\":\"KQ-48-03\",\"name\":\"Монтаж и подключение патч-кордов, м\",\"unit\":\"ед.\",\"quantity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0,\"scheduledCost\":0,\"quantityVariance\":-335,\"scheduleRows\":0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,\"sched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0,\"scheduledCost\":0,\"quantityVariance\":-20,\"scheduleRows\":0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0,\"scheduledCost\":0,\"quantityVariance\":-8,\"scheduleRows\":0},{\"code\":\"KQ-03-01\",\"name\":\"Демонтаж элементов металлоконструкций, т\",\"unit\":\"ед.\",\"quantity\":0.64,\"laborHours\":13.631875695595367,\"machineHours\":10.556873937497972,\"cost\":3174.115644028948,\"materialsCost\":0,\"materialsRows\":2,\"sourceRows\":2,\"sourceKeys\":[\"auto-2b0c4c72\",\"auto-0a5c1232\"],\"stableKey\":\"auto-73356e85\",\"rate\":4959.555693795231,\"scheduledQuantity\":3.2,\"scheduledCost\":15870.578220144738,\"quantityVariance\":2.56,\"scheduleRows\":1},{\"code\":\"KQ-71-10\",\"name\":\"Устройство элементов обеспечения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0,\"scheduledCost\":0,\"quantityVariance\":-10,\"scheduleRows\":0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14,\"scheduledCost\":2951.375088203824,\"quantityVariance\":4,\"scheduleRows\":1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4,\"scheduledCost\":898.9943085660108,\"quantityVariance\":0,\"scheduleRows\":1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f2333d7e\",\"rate\":18536.399185027512,\"scheduledQuantity\":3.78,\"scheduledCost\":70067.58891940399,\"quantityVariance\":3.76,\"scheduleRows\":1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2,\"scheduledCost\":240.71047677873696,\"quantityVariance\":0,\"scheduleRows\":1},{\"code\":\"KQ-03-17\",\"name\":\"Демонтаж воздуховодов, м2\",\"unit\":\"ед.\",\"quantity\":8,\"laborHours\":3.2222861960818596,\"machineHours\":0.030482269712709977,\"cost\":186.41993730709888,\"materialsCost\":0,\"materialsRows\":1,\"sourceRows\":1,\"sourceKeys\":[\"auto-9af8d3e1\"],\"stableKey</t>
        </is>
      </c>
    </row>
    <row r="11">
      <c r="A11" t="inlineStr">
        <is>
          <t xml:space="preserve">\":\"auto-fd38865a\",\"rate\":23.30249216338736,\"scheduledQuantity\":267.08,\"scheduledCost\":6223.629606997496,\"quantityVariance\":259.08,\"scheduleRows\":1},{\"code\":\"KQ-03-27\",\"name\":\"Демонтаж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0.62,\"scheduledCost\":78.87606368370088,\"quantityVariance\":-0.58,\"scheduleRows\":1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override\",\"scheduledQuantity\":221.8,\"scheduledCost\":1197443.1378535752,\"quantityVariance\":110.9,\"scheduleRows\":1},{\"code\":\"KQ-37-02\",\"name\":\"ОГЗ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override\",\"scheduledQuantity\":9329.9,\"scheduledCost\":7804185.787485001,\"quantityVariance\":5944.778,\"scheduleRows\":1},{\"code\":\"KQ-26-04\",\"name\":\"HeavyLift блочных и комплектных установок,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ntity\":1650.18,\"scheduledCost\":354453.24628158694,\"quantityVariance\":-5583.82,\"scheduleRows\":3}],\"materialForecastByKq\":{\"KQ-01-01\":[0,0,0,0,0,0,0,0,0,0,0,0],\"KQ-03-01\":[0,0,0,0,0,0,0,0,0,0,0,0],\"KQ-111-11\":[0,0,0,0,0,0,0,0,0,0,0,0],\"KQ-03-08\":[0,0,0,0,0,0,0,0,0,0,0,0],\"KQ-03-10\":[0,0,0,0,0,0,0,0,0,0,0,0],\"KQ-03-13\":[0,0,0,0,0,0,0,0,0,0,0,0],\"KQ-03-14\":[0,0,0,0,0,0,0,0,0,0,0,0],\"KQ-03-16\":[0,0,0,0,0,0,0,0,0,0,0,0],\"KQ-03-17\":[0,0,0,0,0,0,0,0,0,0,0,0],\"KQ-03-18\":[0,0,0,0,0,0,0,0,0,0,0,0],\"KQ-03-25\":[0,0,0,0,0,0,0,0,0,0,0,0],\"KQ-03-26\":[0,0,0,0,0,0,0,0,0,0,0,0],\"KQ-03-27\":[0,0,0,0,0,0,0,0,0,0,0,0],\"KQ-05-01\":[0,0,0,0,0,0,0,0,0,0,0,0],\"KQ-09-01\":[0,0,0,0,0,0,0,0,0,0,0,0],\"KQ-09-02\":[790300,203220,135480,0,0,0,0,0,0,0,0,0],\"KQ-10-01\":[50282.623999999996,44628.24799999999,139382.69799999997,165811.436,78654.548,34081.348,6968.835999999999,10368.147999999997,8463.826,19452.131999999994,56196.09799999999,15914.933999999997],\"KQ-12-01\":[75883.75,29182,55735.5,56290.5,71636.75,25069.5,16972.75,4549.25,2400.25,21924.25,24392,8494.5],\"KQ-12-02\":[1180704.5,857768,711183,497786,279024.5,294589.5,233798.5,103582.5,43978,50580.49999999999,184765.5,88664.5],\"KQ-12-03\":[0,0,0,0,0,0,0,5337.5,10612.5,5408.5,3799.75,792.75],\"KQ-13-01\":[56612.5,405070,539905,438333,167551,400875.5,98569,61085.00000000001,165809.99999999997,107690.5,60170,16814.5],\"KQ-16-01\":[0,0,0,0,944.9999999999999,243,162,54652.5,116166,101199,122723.99999999999,124838.99999999999],\"KQ-18-02\":[0,0,0,0,223.125,57.375,38.25,535.5,844.2625,273.4875,1749.9375,418.8375],\"KQ-20-02\":[0,0,0,0,0,0,0,0,0,1160.2499999999998,298.34999999999997,198.89999999999998],\"KQ-20-03\":[0,0,0,0,0,0,0,0,0,1160.2499999999998,298.34999999999997,198.89999999999998],\"KQ-22-01\":[0,0,0,0,0,0,0,0,0,0,0,0],\"KQ-22-02\":[0,0,0,0,0,0,0,0,0,0,0,0],\"KQ-22-03\":[0,0,0,0,0,0,0,0,0,0,0,0],\"KQ-23-01\":[0,0,0,0,0,0,0,0,0,0,0,0],\"KQ-24-01\":[0,0,0,0,0,0,0,0,0,0,0,0],\"KQ-25-01\":[0,0,0,0,0,0,0,0,0,253114.4,87482.36,49149.96],\"KQ-26-01\":[0,0,0,0,0,0,0,0,0,0,0,0],\"KQ-27-02\":[0,0,0,0,0,0,0,0,0,0,0,0],\"KQ-27-03\":[0,0,0,0,0,0,0,0,0,0,0,0],\"KQ-27-04\":[0,0,0,0,0,0,0,0,0,0,0,0],\"KQ-27-05\":[0,0,0,0,0,0,0,0,0,0,0,0],\"KQ-27-13\":[0,0,0,0,0,0,0,0,0,0,0,0],\"KQ-27-14\":[0,0,0,0,0,0,0,0,0,0,0,0],\"KQ-27-19\":[0,0,0,0,0,0,0,0,0,0,0,0],\"KQ-32-01\":[0,0,0,0,0,0,0,0,0,0,0,0],\"KQ-33-01\":[0,0,0,0,0,0,0,0,0,0,0,0],\"KQ-33-06\":[0,0,0,0,0,0,0,0,0,0,0,0],\"KQ-34-03\":[0,0,0,0,0,0,0,0,0,0,0,0],\"KQ-35-01\":[0,0,0,0,0,0,0,0,0,0,0,0],\"KQ-37-02\":[0,0,0,0,0,0,0,0,0,0,0,0],\"KQ-38-02\":[0,0,0,0,0,0,0,29453.76,43827.804,29393.388,10077.696,2575.152],\"KQ-38-03\":[0,0,0,0,0,0,0,274.04999999999995,70.47,46.98,50205.01499999999,12909.860999999999],\"KQ-44-01\":[0,0,0,0,0,0,0,0,0,0,0,0],\"KQ-45-01\":[0,0,0,0,0,0,0,0,0,0,0,0],\"KQ-46-02\":[0,0,0,0,0,0,0,0,0,0,3782.7999999999997,8537.619999999999],\"KQ-48-01\":[0,0,0,0,0,0,0,0,0,0,0,0],\"KQ-48-04\":[0,0,0,0,0,0,0,0,0,0,0,0],\"KQ-49-01\":[0,0,0,0,0,0,0,0,0,0,0,0],\"KQ-49-04\":[0,0,0,0,0,0,0,0,0,0,0,0],\"KQ-51-01\":[0,0,0,0,0,0,0,0,0,0,393.48749999999995,600.1949999999999],\"KQ-51-02\":[0,0,0,875,225,150,1855.0874999999999,7237.6224999999995,4208.255,2403.5299999999997,2072.1925,1416.85],\"KQ-57-01\":[0,0,0,0,0,0,0,0,0,0,0,0],\"KQ-57-03\":[0,0,0,0,0,0,0,0,0,0,0,0],\"KQ-58-01\":[0,0,0,0,0,0,0,0,0,0,0,0],\"KQ-59-02\":[0,0,0,0,0,0,0,0,0,0,0,0],\"KQ-60-01\":[0,0,0,0,0,0,0,0,0,0,0,0],\"KQ-62-01\":[0,0,0,0,0,0,0,0,0,0,0,9531.199999999999],\"KQ-62-02\":[0,0,0,0,0,0,0,0,0,0,0,0],\"KQ-64-01\":[0,0,0,0,0,0,0,0,0,735,189,126],\"KQ-69-01\":[0,0,0,0,6293,10711.2,37024,49862.600000000006,77153.99999999999,25096.8,12388.199999999999,4978.8],\"KQ-69-02\":[0,0,0,0,0,0,0,0,0,0,0,2922.325],\"KQ-69-03\":[0,0,0,68.07499999999999,17.505,11.67,0,0,1753.675,16664.345,13722.564999999999,9840.499999999998],\"KQ-71-01\":[0,0,0,0,0,0,0,0,0,6783.2625,23830.020000000004,6842.038500000001],\"KQ-71-02\":[0,0,0,0,0,0,0,9.45,2.4299999999999997,14356.695,50401.604999999996,14472.09],\"KQ-71-03\":[0,0,0,0,0,0,0,0,0,91752.5,521739.7499999999,338380]},\"primaryMonthsWithDocuments\":[false,false,false,false,false,false,false,false,false,false,false,false],\"primaryIdentityConfirmed\":false,\"paymentActualMonths\":[false,false,false,false,false,false,false,false,false,false,false,false],\"cashFlowBasis\":\"source_model\",\"revenueBasis\":\"ksg\",\"costRateFile\":\"expense_rates.xlsx\",\"priorVersionId\":\"v_muh0d2c8k3in\"}|prior:{\"id\":\"v_muh0d2c8k3in\",\"name\":\"Прогноз 2025 · источники требуют обновления\",\"created\":\"2026-09-25T13:40:14.744Z\",\"year\":2025,\"currency\":\"USD\",\"fxRate\":80,\"dataMode\":\"source_partial\",\"parameters\":{\"payroll\":{\"value\":3750,\"method\":\"monthly\",\"enabled\":true,\"lag\":0,\"cash\":true,\"vat\":false,\"rateCurrency\":\"USD\",\"rateBasis\":\"\",\"rateSource\":\"Расчётный сценарий 4700134228: Исходная модель, Детальная модель!E25 · ВКС; прочие категории E26:E29 требуют отдельных драйверов\"},\"payrollTax\":{\"value\":13,\"method\":\"rate\",\"enabled\":true,\"lag\":0,\"cash\":true,\"vat\":false,\"rateCurrency\":\"\",\"rateBasis\":\"\",\"rateSource\":\"Расчётный сценарий 4700134228: Исходная модель, строка 48 · Расчётное допущение приложения; проверьте формулу НДФЛ\"},\"insurance\":{\"value\":30.9,\"method\":\"rate\",\"enabled\":true,\"lag\":0,\"cash\":true,\"vat\":false,\"rateCurrency\":\"\",\"rateBasis\":\"\",\"rateSource\":\"Расчётный сценарий 4700134228: Исходная модель, Детальная модель!F26:F29 · Для ВКС F25 = 0,9%; нужен раздельный персонал\"},\"vacation\":{\"value\":8,\"method\":\"rate\",\"enabled\":true,\"lag\":0,\"cash\":false,\"vat\":false,\"rateCurrency\":\"\",\"rateBasis\":\"\",\"rateSource\":\"Решение пользователя: 8% годового ФОТ начисляются ежемесячно; ставка процента не удваивается.\"},\"subcontract\":{\"value\":0,\"method\":\"percentRevenue\",\"enabled\":true,\"lag\":0,\"cash\":true,\"vat\":true,\"rateCurrency\":\"\",\"rateBasis\":\"\",\"rateSource\":\"Расчётный сценарий 4700134228: Исходная модель, Детальная модель!F51 · Ставка отсутствует; факт только по первичке\"},\"equipment\":{\"value\":125,\"method\":\"unit\",\"enabled\":true,\"lag\":0,\"cash\":true,\"vat\":true,\"rateCurrency\":\"USD\",\"rateBasis\":\"\",\"rateSource\":\"Расчётный сценарий 4700134228: Исходная модель, Детальная модель!F52\"},\"scaffolding\":{\"value\":0,\"method\":\"manual\",\"enabled\":true,\"lag\":0,\"cash\":true,\"vat\":true,\"rateCurrency\":\"USD\",\"rateBasis\":\"\",\"rateSource\":\"Расчётный сценарий 4700134228: Исходная модель, Детальная модель!F53 · Ставка отсутствует; факт по первичке\"},\"scaffoldLabor\":{\"value\":37.5,\"method\":\"unit\",\"enabled\":true,\"lag\":0,\"cash\":true,\"vat\":true,\"rateCurrency\":\"USD\",\"rateBasis\":\"\",\"rateSource\":\"Расчётный сценарий 4700134228: Исходная модель, Детальная модель!F54\"},\"projectMaterials\":{\"value\":10,\"method\":\"materials\",\"enabled\":true,\"lag\":0,\"cash\":true,\"vat\":true,\"rateCurrency\":\"\",\"rateBasis\":\"\",\"rateSource\":\"Расчётный сценарий 4700134228: Исходная модель, Детальная модель!F55 · F55=10%; проверить состав базы МТР\"},\"consumables\":{\"value\":10,\"method\":\"percentPayroll\",\"enabled\":true,\"lag\":0,\"cash\":true,\"vat\":true,\"rateCurrency\":\"\",\"rateBasis\":\"\",\"rateSource\":\"Расчётный сценарий 4700134228: Исходная модель, Детальная модель!F56\"},\"nrk\":{\"value\":100,\"method\":\"unit\",\"enabled\":true,\"lag\":0,\"cash\":true,\"vat\":true,\"rateCurrency\":\"USD\",\"rateBasis\":\"\",\"rateSource\":\"Расчётный сценарий 4700134228: Исходная модель, Детальная модель!F57\"},\"otherDirect\":{\"value\":0,\"method\":\"manual\",\"enabled\":true,\"lag\":0,\"cash\":true,\"vat\":true,\"rateCurrency\":\"USD\",\"rateBasis\":\"\",\"rateSource\":\"Расчётный сценарий 4700134228: Исходная модель, Детальная модель!F58 · Ставка отсутствует; факт по первичке\"},\"indirectPayroll\":{\"value\":5437.5,\"method\":\"monthly\",\"enabled\":true,\"lag\":0,\"cash\":true,\"vat\":false,\"rateCurrency\":\"USD\",\"rateBasis\":\"\",\"rateSource\":\"Расчётный сценарий 4700134228: Исходная модель, Детальная модель!E31 · ВКС; прочие категории E32:E35 требуют отдельных драйверов\"},\"indirectTax\":{\"value\":13,\"method\":\"rate\",\"enabled\":true,\"lag\":0,\"cash\":true,\"vat\":false,\"rateCurrency\":\"\",\"rateBasis\":\"\",\"rateSource\":\"Расчётный сценарий 4700134228: Исходная модель, строка 61 · Расчётное допущение приложения; проверьте формулу НДФЛ\"},\"indirectInsurance\":{\"value\":30.9,\"method\":\"rate\",\"enabled\":true,\"lag\":0,\"cash\":true,\"vat\":false,\"rateCurrency\":\"\",\"rateBasis\":\"\",\"rateSource\":\"Расчётный сценарий 4700134228: Исходная модель, Детальная модель!F32:F35 · Для ВКС F31 = 0,9%; нужен раздельный персонал\"},\"indirectVacation\":{\"value\":8,\"method\":\"rate\",\"enabled\":true,\"lag\":0,\"cash\":false,\"vat\":false,\"rateCurrency\":\"\",\"rateBasis\":\"\",\"rateSource\":\"Решение пользователя: 8% годового ФОТ начисляются ежемесячно; ставка процента не удваивается.\"},\"food\":{\"value\":16.25,\"method\":\"day\",\"enabled\":true,\"lag\":0,\"cash\":true,\"vat\":true,\"rateCurrency\":\"USD\",\"rateBasis\":\"\",\"rateSource\":\"Расчётный сценарий 4700134228: Исходная модель, Детальная модель!F64\"},\"housing\":{\"value\":12.5,\"method\":\"day\",\"enabled\":true,\"lag\":0,\"cash\":true,\"vat\":true,\"rateCurrency\":\"USD\",\"rateBasis\":\"\",\"rateSource\":\"Расчётный сценарий 4700134228: Исходная модель, Детальная модель!F65\"},\"bus\":{\"value\":15983.60655737705,\"method\":\"unit\",\"enabled\":true,\"lag\":0,\"cash\":true,\"vat\":true,\"rateCurrency\":\"USD\",\"rateBasis\":\"\",\"rateSource\":\"Расчётный сценарий 4700134228: Исходная модель, Детальная модель!F66\"},\"car\":{\"value\":7991.803278688525,\"method\":\"unit\",\"enabled\":true,\"lag\":0,\"cash\":true,\"vat\":true,\"rateCurrency\":\"USD\",\"rateBasis\":\"\",\"rateSource\":\"Расчётный сценарий 4700134228: Исходная модель, Детальная модель!F67\"},\"formwork\":{\"value\":0,\"method\":\"manual\",\"enabled\":true,\"lag\":0,\"cash\":true,\"vat\":true,\"rateCurrency\":\"USD\",\"rateBasis\":\"\",\"rateSource\":\"Расчётный сценарий 4700134228: Исходная модель, строка 53 · Нет отдельной ставки; факт по первичке\"},\"ppe\":{\"value\":750,\"method\":\"annualPerPerson\",\"enabled\":true,\"lag\":0,\"cash\":true,\"vat\":true,\"rateCurrency\":\"USD\",\"rateBasis\":\"\",\"rateSource\":\"Расчётный сценарий 4700134228: Исходная модель, Детальная модель!F68\"},\"tickets\":{\"value\":1000,\"method\":\"rotation\",\"enabled\":true,\"lag\":0,\"cash\":true,\"vat\":true,\"rateCurrency\":\"USD\",\"rateBasis\":\"\",\"rateSource\":\"Расчётный сценарий 4700134228: Исходная модель, Детальная модель!F69\"},\"permit\":{\"value\":200,\"method\":\"perPerson\",\"enabled\":true,\"lag\":0,\"cash\":true,\"vat\":true,\"rateCurrency\":\"USD\",\"rateBasis\":\"\",\"rateSource\":\"Расчётный сценарий 4700134228: Исходная модель, Детальная модель!F70\"},\"medical\":{\"value\":75,\"method\":\"perPerson\",\"enabled\":true,\"lag\":0,\"cash\":true,\"vat\":true,\"rateCurrency\":\"USD\",\"rateBasis\":\"\",\"rateSource\":\"Расчётный сценарий 4700134228: Исходная модель, Детальная модель!F71\"},\"vziz\":{\"value\":41.66666666666667,\"method\":\"annualPerPerson\",\"enabled\":true,\"lag\":0,\"cash\":true,\"vat\":true,\"rateCurrency\":\"USD\",\"rateBasis\":\"\",\"rateSource\":\"Расчётный сценарий 4700134228: Исходная модель, Детальная модель!F72\"},\"office\":{\"value\":7500,\"method\":\"monthly\",\"enabled\":true,\"lag\":0,\"cash\":true,\"vat\":true,\"rateCurrency\":\"USD\",\"rateBasis\":\"\",\"rateSource\":\"Расчётный сценарий 4700134228: Исходная модель, Детальная модель!F73\"},\"warehouse\":{\"value\":20000,\"method\":\"monthly\",\"enabled\":true,\"lag\":0,\"cash\":true,\"vat\":true,\"rateCurrency\":\"USD\",\"rateBasis\":\"\",\"rateSource\":\"Расчётный сценарий 4700134228: Исходная модель, Детальная модель!F74\"},\"internet\":{\"value\":0,\"method\":\"monthly\",\"enabled\":true,\"lag\":0,\"cash\":true,\"vat\":true,\"rateCurrency\":\"USD\",\"rateBasis\":\"\",\"rateSource\":\"Расчётный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первичка\"},\"waste\":{\"value\":0,\"method\":\"monthly\",\"enabled\":true,\"lag\":0,\"cash\":true,\"vat\":true,\"rateCurrency\":\"USD\",\"rateBasis\":\"\",\"rateSource\":\"Расчётный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первичка\"},\"safety\":{\"value\":1,\"method\":\"percentPayroll\",\"enabled\":true,\"lag\":0,\"cash\":true,\"vat\":true,\"rateCurrency\":\"\",\"rateBasis\":\"\",\"rateSource\":\"Расчётный сценарий 4700134228: Исходная модель, Детальная модель!F75\"},\"accident\":{\"value\":125,\"method\":\"annualPerPerson\",\"enabled\":true,\"lag\":0,\"cash\":true,\"vat\":true,\"rateCurrency\":\"USD\",\"rateBasis\":\"\",\"rateSource\":\"Расчётный сценарий 4700134228: Исходная модель, Детальная модель!F76\"},\"it\":{\"value\":0,\"method\":\"manual\",\"enabled\":true,\"lag\":0,\"cash\":true,\"vat\":true,\"rateCurrency\":\"USD\",\"rateBasis\":\"\",\"rateSource\":\"Расчётный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первичка\"},\"containers\":{\"value\":0,\"method\":\"manual\",\"enabled\":true,\"lag\":0,\"cash\":true,\"vat\":true,\"rateCurrency\":\"USD\",\"rateBasis\":\"\",\"rateSource\":\"Расчётный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первичка\"},\"modularOffice\":{\"value\":0,\"method\":\"manual\",\"enabled\":true,\"lag\":0,\"cash\":true,\"vat\":true,\"rateCurrency\":\"USD\",\"rateBasis\":\"\",\"rateSource\":\"Расчётный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первичка\"},\"transport\":{\"value\":0,\"method\":\"manual\",\"enabled\":true,\"lag\":0,\"cash\":true,\"vat\":true,\"rateCurrency\":\"USD\",\"rateBasis\":\"\",\"rateSource\":\"Расчётный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первичка\"},\"otherIndirect\":{\"value\":10,\"method\":\"percentDirect\",\"enabled\":true,\"lag\":0,\"cash\":true,\"vat\":true,\"rateCurrency\":\"\",\"rateBasis\":\"\",\"rateSource\":\"Расчётный сценарий 4700134228: Исходная модель, Детальная модель!F77 · Базу прочих косвенных нужно сверить\"}},\"drivers\":{\"physicalVolume\":[0,0,0,0,0,0,0,0,0,0,0,4817.88],\"boqRate\":[0,0,0,0,0,0,0,0,0,0,0,0],\"revenue\":[0,0,0,0,0,0,0,0,0,0,0,0],\"otherRevenue\":[0,0,0,0,0,0,0,0,0,0,0,0],\"materials\":[0,0,0,0,0,0,0,0,0,0,0,0],\"directPeople\":[0,0,0,0,0,0,0,0,0,0,0,15.8386169227],\"auxiliaryPeople\":[0,0,0,0,0,0,0,0,0,0,0,0],\"indirectPeople\":[0,0,0,0,0,0,0,0,0,0,0,8.806166794000003],\"laborIntensity\":[0,0,0,0,0,0,0,0,0,0,0,0],\"sourceDays\":[0,0,0,0,0,0,0,0,0,0,0,0],\"passivePeople\":[0,0,0,0,0,0,0,0,0,0,0,0],\"scaffoldPeople\":[0,0,0,0,0,0,0,0,0,0,0,1.0642674865999995],\"equipmentHours\":[0,0,0,0,0,0,0,0,0,0,0,488.6033662120002],\"nrkVolume\":[0,0,0,0,0,0,0,0,0,0,0,0],\"payments\":[0,0,0,0,0,0,0,0,0,0,0,0],\"advances\":[0,0,0,0,0,0,0,0,0,0,0,0],\"advanceOffset\":[0,0,0,0,0,0,0,0,0,0,0,0],\"factoring\":[0,0,0,0,0,0,0,0,0,0,0,0],\"ksgRevenue\":[0,0,0,0,0,0,0,0,0,0,0,924337.2636019895],\"ksgMaterialsRevenue\":[0,0,0,0,0,0,0,0,0,0,0,119123.05999999998],\"ks2Accepted\":[0,0,0,0,0,0,0,0,0,0,0,0],\"primaryExecuted\":[0,0,0,0,0,0,0,0,0,0,0,0],\"primaryDeductions\":[0,0,0,0,0,0,0,0,0,0,0,0],\"primaryAdvanceOffset\":[0,0,0,0,0,0,0,0,0,0,0,0],\"primaryGuaranteeHold\":[0,0,0,0,0,0,0,0,0,0,0,0]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647.18,\"volumes\":[0,0,0,0,0,0,0,0,0,0,0,647.18],\"matchRule\":\"exact\",\"matchConfidence\":1,\"contractRate\":360.398813535099,\"currentRate\":0,\"actualRate\":0,\"rate\":360.398813535099},{\"sourceKind\":\"ksg\",\"sourceRow\":28,\"sourceKey\":\"auto-0f64c22b\",\"workId\":\"\",\"name\":\"Разработка грунта с погрузкой\",\"unit\":\"м3\",\"kq1\":\"\",\"kq2\":\"KQ-09-01\",\"stableKey\":\"auto-5cca581c\",\"plannedQuantity\":22322.76,\"scheduleQuantity\":3436.1,\"volumes\":[0,0,0,0,0,0,0,0,0,0,0,3436.1],\"matchRule\":\"exact\",\"matchConfidence\":1,\"contractRate\":165.43106173163682,\"currentRate\":0,\"actualRate\":0,\"rate\":165.43106173163682},{\"sourceKind\":\"ksg\",\"sourceRow\":30,\"sourceKey\":\"auto-77440a83\",\"workId\":\"\",\"name\":\"Обратная засыпка грунта с уплотнением\",\"unit\":\"м3\",\"kq1\":\"\",\"kq2\":\"KQ-10-01\",\"stableKey\":\"auto-e7274e25\",\"plannedQuantity\":18907.36,\"scheduleQuantity\":607.88,\"volumes\":[0,0,0,0,0,0,0,0,0,0,0,607.88],\"matchRule\":\"exact\",\"matchConfidence\":1,\"contractRate\":137.08336598764066,\"currentRate\":0,\"actualRate\":0,\"rate\":137.08336598764066},{\"sourceKind\":\"ksg\",\"sourceRow\":31,\"sourceKey\":\"auto-19712422\",\"workId\":\"\",\"name\":\"Устройство подбетонки\",\"unit\":\"м3\",\"kq1\":\"\",\"kq2\":\"KQ-12-01\",\"stableKey\":\"auto-12587403\",\"plannedQuantity\":665.3,\"scheduleQuantity\":15.2,\"volumes\":[0,0,0,0,0,0,0,0,0,0,0,15.2],\"matchRule\":\"exact\",\"matchConfidence\":1,\"contractRate\":667.3760717519363,\"currentRate\":0,\"actualRate\":0,\"rate\":667.3760717519363},{\"sourceKind\":\"ksg\",\"sourceRow\":32,\"sourceKey\":\"auto-18aa5b47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111.52,\"volumes\":[0,0,0,0,0,0,0,0,0,0,0,111.52],\"matchRule\":\"exact\",\"matchConfidence\":1,\"contractRate\":2287.940073339134,\"currentRate\":0,\"actualRate\":0,\"rate\":2287.940073339134}],\"sourceFiles\":{\"personnel\":\"data/contractors/derived-4700134228/sources/personnel_plan.xlsx\",\"equipment\":\"data/contractors/derived-4700134228/sources/equipment_plan.xlsx?rev=2\"},\"workSourceMeta\":{\"blockers\":[\"Прогноз 2025: обновите источники и объёмы; документный факт не перенесён.\"],\"loading\":false,\"error\":null,\"sourceContractNumber\":\"4700134228\",\"primarySourceContract\":\"4700134228\",\"bankSourceContract\":\"4700134228\",\"primaryRows\":0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_plan.xlsx\",\"equipment\":\"data/contractors/derived-4700134228/sources/equipment_plan.xlsx?rev=2\",\"primary_documents\":\"data/contractors/derived-4700134228/sources/primary_documents.xlsx\",\"payments\":\"data/contractors/derived-4700134228/sources/payments.xlsx\",\"factoring\":\"data/contractors/derived-4700134228/sources/factoring.xlsx\"},\"resourceSources\":{\"personnel\":{\"path\":\"data/contractors/derived-4700134228/sources/personnel_plan.xlsx\",\"sheet\":\"Персонал\",\"through\":12,\"complete\":[false,false,false,false,false,false,false,false,false,false,false,true]},\"equipment\":{\"path\":\"data/contractors/derived-4700134228/sources/equipment_plan.xlsx?rev=2\",\"sheet\":\"Техника\",\"through\":12,\"complete\":[false,false,false,false,false,false,false,false,false,false,false,true]}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currency\":\"USD\",\"boqRows\":888,\"kq2Rows\":146,\"ksgRows\":5,\"matchedRows\":5,\"unmatchedRows\":0,\"ignoredRows\":0,\"boqCost\":255840353.09750876,\"scheduledCost\":1150306.0051456993,\"contractQuantity\":1333633.7165260015,\"scheduledQuantity\":4817.88,\"loadedAt\":\"2026-09-25T14:52:01.420Z\"},\"portfolioYearMissing\":false,\"vatRate\":22,\"vacationBasis\":\"annual\",\"actualThroughMonth\":0,\"b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\"projectMaterialsForecast\":true,\"materialMarkupPercent\":10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ntity\":0,\"scheduledCost\":0,\"quantityVariance\":-144402.65399999992,\"scheduleRows\":0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0,\"scheduledCost\":0,\"quantityVariance\":-54099.19200000029,\"scheduleRows\":0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0,\"scheduledCost\":0,\"quantityVariance\":-2618.9,\"scheduleRows\":0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0,\"scheduledCost\":0,\"quantityVariance\":-449848,\"scheduleRows\":0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0,\"scheduledCost\":0,\"quantityVariance\":-58462.87199999999,\"scheduleRows\":0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ourceKeys\":[\"auto-179bf886\"],\"stableKey\":\"auto-093f384e\",\"rate\":22161.930304368696,\"scheduledQuantity\":0,\"scheduledCost\":0,\"quantityVariance\":-383.68,\"scheduleRows\":0},{\"code\":\"KQ-12-02\",\"name\":\"Устройство монолитных конструкций ниже 0 (за исключением колодцев), м3\",\"unit\":\"ед.\",\"quantity\":3556.9400000000005,\"laborHours\</t>
        </is>
      </c>
    </row>
    <row r="12">
      <c r="A12" t="inlineStr">
        <is>
          <t xml:space="preserve">":91442.94496422901,\"machineHours\":16450.11845030557,\"cost\":8138065.564462901,\"materialsCost\":0,\"materialsRows\":15,\"sourceRows\":15,\"sourceKeys\":[\"auto-535bd878\",\"auto-57605bf2\",\"a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111.52,\"scheduledCost\":255151.0769787802,\"quantityVariance\":-3445.4200000000005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0,\"scheduledCost\":0,\"quantityVariance\":-24740,\"scheduleRows\":0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0,\"scheduledCost\":0,\"quantityVariance\":-8144,\"scheduleRows\":0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0,\"scheduledCost\":0,\"quantityVariance\":-1069.5776460000002,\"scheduleRows\":0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0,\"scheduledCost\":0,\"quantityVariance\":-672.16,\"scheduleRows\":0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0,\"scheduledCost\":0,\"quantityVariance\":-636.74,\"scheduleRows\":0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0,\"scheduledCost\":0,\"quantityVariance\":-155546.60000000003,\"scheduleRows\":0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0,\"scheduledCost\":0,\"quantityVariance\":-12487.019999999997,\"scheduleRows\":0},{\"code\":\"KQ-23-01\",\"name\":\"Монтаж второстепенных металлоконструкций, т\",\"unit\":\"ед.\",\"quantity\":330.68,\"laborHours\":45968.7224452249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0,\"scheduledCost\":0,\"quantityVariance\":-330.68,\"scheduleRows\":0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uantity\":0,\"scheduledCost\":0,\"quantityVariance\":-8863.16,\"scheduleRows\":0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3436.1,\"scheduledCost\":568437.6712160773,\"quantityVariance\":-18730.020000000004,\"sche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0,\"scheduledCost\":0,\"quantityVariance\":-1221.18,\"scheduleRows\":0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0,\"scheduledCost\":0,\"quantityVariance\":-5023.18,\"scheduleRows\":0},{\"code\":\"KQ-38-02\",\"name\":\"АКЗ трубопроводов, м2\",\"unit\":\"ед.\",\"quantity\":15160.459999999768,\"laborHo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0,\"scheduledCost\":0,\"quantityVariance\":-15160.459999999768,\"scheduleRows\":0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607.88,\"scheduledCost\":83330.236516567,\"quantityVariance\":-17535.12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0,\"scheduledCost\":0,\"quantityVariance\":-12653.600000000903,\"scheduleRows\":0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",\"auto-4beefe43\",\"auto-4ceeffd6\",\"auto-4def0169\",\"auto-56ef0f94\",\"auto-57ef1127\",\"auto-97aa670c\",\"auto-98aa689f\",\"auto-99aa6a32\",\"auto-9aaa6bc5\",\"auto-93aa60c0\",\"auto-94aa6253\",\"auto-95aa63e6\",\"auto-96aa6579\",\"auto-9faa73a4\",\"auto-a0aa7537\",\"auto-1dad7895\",\"auto-1cad7702\",\"auto-1bad756f\",\"auto-1aad73dc\",\"auto-19ad7249\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0,\"scheduledCost\":0,\"quantityVariance\":-14154.800000000001,\"scheduleRows\":0},{\"code\":\"KQ-33-06\",\"name\":\"Монтаж опор технологических трубопроводов, т\",\"unit\":\"ед.\",\"quantity\":37.04088000000074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0,\"scheduledCost\":0,\"quantityVariance\":-37.04088000000074,\"scheduleRows\":0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0,\"scheduledCost\":0,\"quantityVariance\":-6720,\"scheduleRows\":0},{\"code\":\"KQ-48-02\",\"name\":\"Монтаж оптического кабеля, м\",\"unit\":\"ед.\",\"quantity\":32034,\"laborHours\":14256.575992024707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0,\"scheduledCost\":0,\"quantityVariance\":-32034,\"scheduleRows\":0},{\"code\":\"KQ-24-01\",\"name\":\"Монтаж решетчатого настила, м2\",\"unit\":\"ед.\",\"quantity\":4894.6,\"laborHours\":14822.970754576032,\"machineHours\":2203.080126552659,\"cost\":1269468.918387839,\"materialsCost\":0,\"materialsRows\":2,\"sourceRows\":2,\"sourceKeys\":[\"auto-11a3ed4c\",\"auto-0846db87\"],\"stableKey\":\"auto-aaaae2ec\",\"rate\":259.3611160029091,\"scheduledQuantity\":0,\"scheduledCost\":0,\"quantityVariance\":-4894.6,\"scheduleRows\":0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0,\"scheduledCost\":0,\"quantityVariance\":-1846,\"scheduleRows\":0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0,\"scheduledCost\":0,\"quantityVariance\":-122.29999999999998,\"scheduleRows\":0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0,\"scheduledCost\":0,\"quantityVariance\":-1900.34,\"scheduleRows\":0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0,\"scheduledCost\":0,\"quantityVariance\":-292.37999999999994,\"scheduleRows\":0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0,\"scheduledCost\":0,\"quantityVariance\":-266,\"scheduleRows\":0},{\"code\":\"KQ-04-02\",\"name\":\"Транспортировка отходов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0,\"scheduledCost\":0,\"quantityVariance\":-4428,\"scheduleRows\":0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0,\"scheduledCost\":0,\"quantityVariance\":-2806.22,\"scheduleRows\":0},{\"code\":\"KQ-69-03\",\"name\":\"Устройство полов, м2\",\"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0,\"scheduledCost\":0,\"quantityVariance\":-404.84,\"scheduleRows\":0},{\"code\":\"KQ-27-13\",\"name\":\"Монтаж насосов, т\",\"unit\":\"ед.\",\"quantity\":66.60000000000001,\"laborHours\":7088.438045676793,\"machineHours\":784.7585866575497,\"cost\":652576.631254631,\"materialsCost\":0,\"materialsRows\":6,\"sourceRows\":6,\"sourceKeys\":[\"auto-4bb442c9\",\"auto-4ab44136\",\"auto-55b45287\",\"auto-54b450f4\",\"auto-a4549101\",\"auto-a3548f6e\"],\"stableKey\":\"auto-b25aaf7c\",\"rate\":9798.447916736199,\"scheduledQuantity\":0,\"scheduledCost\":0,\"quantityVariance\":-66.60000000000001,\"scheduleRows\":0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0,\"scheduledCost\":0,\"quantityVariance\":-46704,\"scheduleRows\":0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0,\"scheduledCost\":0,\"quantityVariance\":-1631.58,\"scheduleRows\":0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0,\"scheduledCost\":0,\"quantityVariance\":-1400,\"scheduleRows\":0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0,\"scheduledCost\":0,\"quantityVariance\":-4633,\"scheduleRows\":0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0,\"scheduledCost\":0,\"quantityVariance\":-782.6,\"scheduleRows\":0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0,\"scheduledCost\":0,\"quantityVariance\":-3389.1400000000003,\"scheduleRows\":0},{\"code\":\"KQ-71-05\",\"name\":\"Устройство покрытий из сборных 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0,\"scheduledCost\":0,\"quantityVariance\":-432.8,\"scheduleRows\":0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0,\"scheduledCost\":0,\"quantityVariance\":-3615.8999999999996,\"scheduleRows\":0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0,\"scheduledCost\":0,\"quantityVariance\":-104,\"scheduleRows\":0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0,\"scheduledCost\":0,\"quantityVariance\":-24,\"scheduleRows\":0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0,\"scheduledCost\":0,\"quantityVariance\":-840,\"scheduleRows\":0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647.18,\"scheduledCost\":233242.90414364537,\"quantityVariance\":-630.7679999999999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0,\"scheduledCost\":0,\"quantityVariance\":-112,\"scheduleRows\":0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uto-126c0182\"],\"stableKey\":\"auto-6075a4e2\",\"rate\":300.3996764419127,\"scheduledQuantity\":0,\"scheduledCost\":0,\"quantityVariance\":-1232,\"scheduleRows\":0},{\"code\":\"KQ-12-01\",\"name\":\"Устройство подбетонки, м3\",\"unit\":\"ед.\",\"quantity\":522.5400000000001,\"laborHours\":5034.987825799066,\"machineHours\":384.4321803321059,\"cost\":3</t>
        </is>
      </c>
    </row>
    <row r="13">
      <c r="A13" t="inlineStr">
        <is>
          <t xml:space="preserve">48730.69253325684,\"materialsCost\":0,\"materialsRows\":4,\"sourceRows\":4,\"sourceKeys\":[\"auto-33284e38\",\"auto-303992a0\",\"auto-18198923\",\"auto-9712024b\"],\"stableKey\":\"auto-0d54dc43\",\"rate\":667.3760717519363,\"scheduledQuantity\":15.2,\"scheduledCost\":10144.11629062943,\"quantityVariance\":-507.3400000000001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0,\"scheduledCost\":0,\"quantityVariance\":-85.96,\"scheduleRows\":0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0,\"scheduledCost\":0,\"quantityVariance\":-143.6,\"scheduleRows\":0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0,\"scheduledCost\":0,\"quantityVariance\":-61.22,\"scheduleRows\":0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0,\"scheduledCost\":0,\"quantityVariance\":-4352,\"scheduleRows\":0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0,\"scheduledCost\":0,\"quantityVariance\":-54.239999999999995,\"scheduleRows\":0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0,\"scheduledCost\":0,\"quantityVariance\":-733.5799999999999,\"scheduleRows\":0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0,\"scheduledCost\":0,\"quantityVariance\":-6387,\"scheduleRows\":0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0,\"scheduledCost\":0,\"quantityVariance\":-196.98,\"scheduleRows\":0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0,\"scheduledCost\":0,\"quantityVariance\":-203.48,\"scheduleRows\":0},{\"code\":\"KQ-46-02\",\"name\":\"Монтаж металлорукавов, м\",\"unit\":\"ед.\",\"quantity\":7210,\"laborHours\":3452.7072546648565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0,\"scheduledCost\":0,\"quantityVariance\":-7210,\"scheduleRows\":0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"auto-78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0,\"scheduledCost\":0,\"quantityVariance\":-982,\"scheduleRows\":0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0,\"scheduledCost\":0,\"quantityVariance\":-797.64,\"scheduleRows\":0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a\",\"auto-9e82d1bd\",\"auto-41b79c32\"],\"stableKey\":\"auto-11f0bb61\",\"rate\":224.81964932601676,\"scheduledQuantity\":0,\"scheduledCost\":0,\"quantityVariance\":-862,\"scheduleRows\":0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0,\"scheduledCost\":0,\"quantityVariance\":-3872.0000000000005,\"scheduleRows\":0},{\"code\":\"KQ-27-14\",\"nam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0,\"scheduledCost\":0,\"quantityVariance\":-34.914,\"scheduleRows\":0},{\"code\":\"KQ-68-02\",\"name\":\"Утепление фасадов, м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0,\"scheduledCost\":0,\"quantityVariance\":-186,\"scheduleRows\":0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0,\"scheduledCost\":0,\"quantityVariance\":-12.540000000000001,\"scheduleRows\":0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0,\"scheduledCost\":0,\"quantityVariance\":-1400,\"scheduleRows\":0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e2bd\"],\"stableKey\":\"auto-e25d1974\",\"rate\":554.7989142284404,\"scheduledQuantity\":0,\"scheduledCost\":0,\"quantityVariance\":-296,\"scheduleRows\":0},{\"code\":\"KQ-11-01\",\"name\":\"Погружение забивных свай (ж/б), м\",\"unit\":\"ед.\",\"quantity\":658.8,\"laborHours\":1743.6137056145078,\"machineHours\":669.9092214738041,\"cost\":162761.63929204273,\"materialsCost\":0,\"m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0,\"scheduledCost\":0,\"quantityVariance\":-6676,\"scheduleRows\":0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\":0,\"scheduledCost\":0,\"quantityVariance\":-116,\"scheduleRows\":0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0,\"scheduledCost\":0,\"quantityVariance\":-8196.4,\"scheduleRows\":0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:0,\"scheduledCost\":0,\"quantityVariance\":-756,\"scheduleRows\":0},{\"code\":\"KQ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0,\"scheduledCost\":0,\"quantityVariance\":-1710.9,\"scheduleRows\":0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0,\"scheduledCost\":0,\"quantityVariance\":-148.2,\"scheduleRows\":0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0,\"scheduledCost\":0,\"quantityVariance\":-6751.08,\"scheduleRows\":0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0,\"scheduledCost\":0,\"quantityVariance\":-12,\"scheduleRows\":0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0,\"scheduledCost\":0,\"quantityVariance\":-970,\"scheduleRows\":0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0,\"scheduledCost\":0,\"quantityVariance\":-45.666666666666664,\"scheduleRows\":0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0,\"scheduledCost\":0,\"quantityVariance\":-3514,\"scheduleRows\":0},{\"code\":\"KQ-60-07\",\"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0,\"scheduledCost\":0,\"quantityVariance\":-56,\"scheduleRows\":0},{\"code\":\"KQ-27-11\",\"name\":\"Монтаж газодувок, вентиляторов и дымососов, т\",\"unit\":\"ед.\",\"quantity\":20,\"laborHours\":1113.4060551477014,\"machineHours\":103.15160224676856,\"cost\":105448.75050038568,\"ma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0,\"scheduledCost\":0,\"quantityVariance\":-1092,\"scheduleRows\":0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0,\"scheduledCost\":0,\"quantityVariance\":-10,\"scheduleRows\":0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0,\"scheduledCost\":0,\"quantityVariance\":-2.8,\"scheduleRows\":0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0,\"scheduledCost\":0,\"quantityVariance\":-172,\"scheduleRows\":0},{\"code\":\"KQ-69-04\",\"name\":\"Устройство потолков, м2\",\"unit\":\"ед.\",\"quantity\":0,\"laborHours\":940.7284796712497,\"machineHours\":46.605597316044566,\"cost\":71190.46857388492,\"materialsCost\":0,\"materialsRows\":1,\"sourceRows\":1,\"sourceKeys\":[\"auto-21ecc123\"],\"stableKey\":\"auto-4dd4a7de\",\"rate\":0,\"scheduledQuantity\":0,\"scheduledCost\":0,\"quantityVariance\":0,\"scheduleRows\":0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0,\"scheduledCost\":0,\"quantityVariance\":-84,\"scheduleRows\":0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0,\"scheduledCost\":0,\"quantityVariance\":-166,\"scheduleRows\":0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0,\"scheduledCost\":0,\"quantityVariance\":-20,\"scheduleRows\":0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0,\"scheduledCost\":0,\"quantityVariance\":-4,\"scheduleRows\":0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0,\"scheduledCost\":0,\"quantityVariance\":-14,\"scheduleRows\":0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0,\"scheduledCost\":0,\"quantityVariance\":0,\"scheduleRows\":0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0,\"scheduledCost\":0,\"quantityVariance\":-3050,\"scheduleRows\":0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0,\"scheduledCost\":0,\"quantityVariance\":-82.08,\"scheduleRows\":0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0,\"scheduledCost\":0,\"quantityVariance\":-238,\"scheduleRows\":0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0,\"scheduledCost\":0,\"quantityVariance\":-120,\"scheduleRows\":0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0,\"scheduledCost\":0,\"quantityVariance\":-162,\"scheduleRows\":0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0,\"scheduledCost\":0,\"quantityVariance\":-890,\"scheduleRows\":0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0,\"scheduledCost\":0,\"quantityVariance\":-268,\"scheduleRows\":0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0,\"scheduledCost\":0,\"quantityVariance\":-126,\"scheduleRows\":0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0,\"scheduledCost\":0,\"quantityVariance\":-192,\"scheduleRows\":0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шт.\",\"unit\":\"ед.\",\"quantity\":10,\"laborHours\":488.3473673284151,\"machineHours\":11.465306613214084,\"cost\":28179.429820844038,\"materialsCost\":0,\"materialsRows\":2,\"sourceRows\":2,\"sourceKeys\":[\"auto-aa9f77ce\",\"aut</t>
        </is>
      </c>
    </row>
    <row r="14">
      <c r="A14" t="inlineStr">
        <is>
          <t xml:space="preserve">o-ea50e7cc\"],\"stableKey\":\"auto-7a9cc3a4\",\"rate\":2817.942982084404,\"scheduledQuantity\":0,\"scheduledCost\":0,\"quantityVariance\":-10,\"scheduleRows\":0},{\"code\":\"KQ-60-05\",\"name\":\"Монтаж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0,\"scheduledCost\":0,\"quantityVariance\":-102,\"scheduleRows\":0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0,\"scheduledCost\":0,\"quantityVariance\":-96,\"scheduleRows\":0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0,\"scheduledCost\":0,\"quantityVariance\":-21.8,\"scheduleRows\":0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0,\"scheduledCost\":0,\"quantityVariance\":-124,\"scheduleRows\":0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0,\"scheduledCost\":0,\"quantityVariance\":-77.11999999999999,\"scheduleRows\":0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0,\"scheduledCost\":0,\"quantityVariance\":-26.400000000000002,\"scheduleRows\":0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0,\"scheduledCost\":0,\"quantityVariance\":-60,\"scheduleRows\":0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0,\"scheduledCost\":0,\"quantityVariance\":-98.04,\"scheduleRows\":0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0,\"scheduledCost\":0,\"quantityVariance\":-60,\"scheduleRows\":0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0,\"scheduledCost\":0,\"quantityVariance\":-110,\"scheduleRows\":0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0,\"scheduledCost\":0,\"quantityVariance\":-44,\"scheduleRows\":0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0,\"scheduledCost\":0,\"quantityVariance\":-2,\"scheduleRows\":0},{\"code\":\"KQ-48-03\",\"name\":\"Монтаж и подключение патч-кордов, м\",\"unit\":\"ед.\",\"quantity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0,\"scheduledCost\":0,\"quantityVariance\":-335,\"scheduleRows\":0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,\"sched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0,\"scheduledCost\":0,\"quantityVariance\":-20,\"scheduleRows\":0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0,\"scheduledCost\":0,\"quantityVariance\":-8,\"scheduleRows\":0},{\"code\":\"KQ-03-01\",\"name\":\"Демонтаж элементов металлоконструкций, т\",\"unit\":\"ед.\",\"quantity\":0.64,\"laborHours\":13.631875695595367,\"machineHours\":10.556873937497972,\"cost\":3174.115644028948,\"materialsCost\":0,\"materialsRows\":2,\"sourceRows\":2,\"sourceKeys\":[\"auto-2b0c4c72\",\"auto-0a5c1232\"],\"stableKey\":\"auto-73356e85\",\"rate\":4959.555693795231,\"scheduledQuantity\":0,\"scheduledCost\":0,\"quantityVariance\":-0.64,\"scheduleRows\":0},{\"code\":\"KQ-71-10\",\"name\":\"Устройство элементов обеспечения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0,\"scheduledCost\":0,\"quantityVariance\":-10,\"scheduleRows\":0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0,\"scheduledCost\":0,\"quantityVariance\":-10,\"scheduleRows\":0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0,\"scheduledCost\":0,\"quantityVariance\":-4,\"scheduleRows\":0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f2333d7e\",\"rate\":18536.399185027512,\"scheduledQuantity\":0,\"scheduledCost\":0,\"quantityVariance\":-0.02,\"scheduleRows\":0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0,\"scheduledCost\":0,\"quantityVariance\":-2,\"scheduleRows\":0},{\"code\":\"KQ-03-17\",\"name\":\"Демонтаж воздуховодов, м2\",\"unit\":\"ед.\",\"quantity\":8,\"laborHours\":3.2222861960818596,\"machineHours\":0.030482269712709977,\"cost\":186.41993730709888,\"materialsCost\":0,\"materialsRows\":1,\"sourceRows\":1,\"sourceKeys\":[\"auto-9af8d3e1\"],\"stableKey\":\"auto-fd38865a\",\"rate\":23.30249216338736,\"scheduledQuantity\":0,\"scheduledCost\":0,\"quantityVariance\":-8,\"scheduleRows\":0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0,\"scheduledCost\":0,\"quantityVariance\":-1.2,\"scheduleRows\":0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override\",\"scheduledQuantity\":0,\"scheduledCost\":0,\"quantityVariance\":-110.9,\"scheduleRows\":0},{\"code\":\"KQ-37-02\",\"name\":\"ОГЗ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override\",\"scheduledQuantity\":0,\"scheduledCost\":0,\"quantityVariance\":-3385.122,\"scheduleRows\":0},{\"code\":\"KQ-26-04\",\"name\":\"HeavyLift блочных и комплектных установок,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ntity\":0,\"scheduledCost\":0,\"quantityVariance\":-7234,\"scheduleRows\":0}],\"materialForecastByKq\":{\"KQ-01-01\":[0,0,0,0,0,0,0,0,0,0,0,0],\"KQ-09-01\":[0,0,0,0,0,0,0,0,0,0,0,0],\"KQ-10-01\":[0,0,0,0,0,0,0,0,0,0,0,14893.059999999998],\"KQ-12-01\":[0,0,0,0,0,0,0,0,0,0,0,6650],\"KQ-12-02\":[0,0,0,0,0,0,0,0,0,0,0,97580]},\"primaryMonthsWithDocuments\":[false,false,false,false,false,false,false,false,false,false,false,false],\"primaryIdentityConfirmed\":false,\"paymentActualMonths\":[false,false,false,false,false,false,false,false,false,false,false,false],\"cashFlowBasis\":\"source_model\",\"revenueBasis\":\"ksg\",\"costRateFile\":\"expense_rates.xlsx\",\"closedThroughManual\":false,\"openingCash\":0}","result":{"rows":{"payroll":[109474.59187349994,95982.02108737497,130458.32328337496,118196.38723425,58284.30742912504,81168.90101999999,26832.380069250015,88336.26737212497,83340.12440887504,234795.0988440001,757267.0233513749,738103.8495449999],"payrollTax":[16358.272348913786,14342.14108202155,19493.77244464224,17661.529126956895,8709.149385961213,12128.686359310344,4009.4361023017264,13199.672136064652,12453.122038107764,35084.325114620704,113154.84256974568,110291.37981706896],"insurance":[38882.35504472584,34090.166110343525,46335.19757995732,41980.096155612926,20700.97815586165,28828.954500206895,9530.121197009488,31374.605308030594,29600.113152117683,83392.74200321383,268960.35656962625,262154.12587287923],"vacation":[201779.14204145997,201779.14204145997,201779.14204145997,201779.14204145997,201779.14204145997,201779.14204145997,201779.14204145997,201779.14204145997,201779.14204145997,201779.14204145997,201779.14204145997,201779.14204145997],"subcontract":[0,0,0,0,0,0,0,0,0,0,0,0],"equipment":[112572.23272099998,98697.88258525002,134149.70978825004,121540.81584449993,59933.49239800004,83465.61753725,27591.616298999983,90835.78827050001,85698.2768265,241438.7489930001,778694.2899255003,758988.88409175],"scaffolding":[0,0,0,0,0,0,0,0,0,0,0,0],"scaffoldLabor":[14231.696943554995,12477.662741358747,16959.582026838743,15365.530340452502,7576.959965786255,10551.957132599997,3488.209409002502,11483.714758376247,10834.216173153758,30523.36284972002,98444.71303567874,95953.50044084998],"projectMaterials":[1957984.8854545453,1399880.225454545,1437896.5436363635,1053785.4645454544,549609.48,696171.9027272726,359444.0213636363,297225.3459090909,432083.1568181817,681087.0636363635,1118798.7968181814,653290.3754545454],"consumables":[16471.521926713955,14441.432827974006,19628.72933079745,17783.801251681984,8769.44349709479,12212.654187951724,4037.193736856123,13291.05448162202,12539.335959910048,35327.21659618346,113938.2222490747,111054.9355234948],"nrk":[0,0,0,0,0,0,0,0,0,0,0,0],"otherDirect":[0,0,0,0,0,0,0,0,0,0,0,0],"indirectPayroll":[88257.37150254376,77379.78966335622,105174.25556529372,95288.79971021246,46988.252575312494,65437.593592856225,21632.008811606247,71215.85596443752,67188.0131739563,189289.5685746751,610501.4493565685,595052.2814645066],"indirectTax":[13187.88309808125,11562.497306018746,15715.693360331246,14238.556278537495,7021.233143437499,9778.031226518748,3232.3691327687493,10641.449741812505,10039.588175418758,28284.648177825013,91224.35450155623,88915.85814986881],"indirectInsurance":[31346.583671593125,27483.166673536864,37354.99421801811,33843.95300052374,16688.931087093748,23241.628069186867,7683.092784811873,25293.90746323126,23863.32881695689,67230.43297652253,216833.27339216054,211346.15514084202],"indirectVacation":[162672.41919642602,162672.41919642602,162672.41919642602,162672.41919642602,162672.41919642602,162672.41919642602,162672.41919642602,162672.41919642602,162672.41919642602,162672.41919642602,162672.41919642602,162672.41919642602],"food":[22882.57436248387,18120.817049971996,27268.631311138746,23908.664107574998,12182.68984691038,16418.775868511246,5608.551918285876,18464.204090245872,16857.969078405007,49077.29014829552,153179.32573661246,154279.78250846363],"housing":[17601.980278833744,13939.090038439997,20975.870239337495,18391.28008275,9371.299882238753,12629.827591162497,4314.270706373751,14203.233915573748,12967.668521850006,37751.76165253502,117830.25056662498,118676.75577574126],"bus":[15983.60655737705,15983.60655737705,15983.60655737705,15983.60655737705,15983.60655737705,15983.60655737705,15983.60655737705,15983.60655737705,15983.60655737705,31967.2131147541,79918.03278688525,79918.03278688525],"car":[47950.819672131154,47950.819672131154,47950.819672131154,47950.819672131154,47950.819672131154,47950.819672131154,47950.819672131154,47950.819672131154,47950.819672131154,47950.819672131154,47950.819672131154,47950.819672131154],"formwork":[0,0,0,0,0,0,0,0,0,0,0,0],"ppe":[1824.576531224999,1599.7003514562496,2174.3053880562493,1969.9397872375,971.4051238187507,1352.8150169999997,447.20633448750027,1472.2711228687494,1389.0020734812506,3913.2516474000017,12621.117055856246,12301.730825749999],"tickets":[9895.304642675997,8675.723952240996,11792.004244720996,10683.659462262,5268.263329675003,7336.780063375999,2425.353413326001,7984.631517554998,7533.034888469004,21222.90653846401,68448.648802193,66716.507677128],"permit":[875.7967349879996,767.8561686989998,1043.6665862669995,945.5710978739999,466.2744594330003,649.3512081599998,214.6590405540001,706.6901389769997,666.7209952710003,1878.3607907520009,6058.136186810999,5904.83079636],"medical":[3406.834892677499,2986.9478653799993,4059.845852774999,3678.25601655,1813.7999772075007,2525.9655182324996,835.0201367175002,2749.0130159174996,2593.5337043700015,7306.792577910003,23566.050113324996,22969.694666272502],"vziz":[157.72383762395827,138.28462339722222,187.9558265173611,170.28963039583334,83.97222116701393,116.94284806631943,38.65833966284723,127.26912110729168,120.07100483194452,338.27743416250013,1091.020838579861,1063.4117901052084],"office":[7500,7500,7500,7500,7500,7500,7500,7500,7500,7500,7500,7500],"warehouse":[20000,20000,20000,20000,20000,20000,20000,20000,20000,20000,20000,20000],"internet":[0,0,0,0,0,0,0,0,0,0,0,0],"waste":[0,0,0,0,0,0,0,0,0,0,0,0],"safety":[1094.7459187349993,959.8202108737497,1304.5832328337497,1181.9638723425,582.8430742912503,811.6890101999999,268.32380069250013,883.3626737212497,833.4012440887504,2347.9509884400013,7572.670233513749,7381.038495449999],"accident":[473.1715128718749,414.8538701916666,563.8674795520832,510.86889118749997,251.91666350104177,350.82854419895824,115.9750189885417,381.807363321875,360.21301449583353,1014.8323024875004,3273.0625157395825,3190.2353703156255],"it":[0,0,0,0,0,0,0,0,0,0,0,0],"containers":[0,0,0,0,0,0,0,0,0,0,0,0],"modularOffice":[0,0,0,0,0,0,0,0,0,0,0,0],"transport":[0,0,0,0,0,0,0,0,0,0,0,0],"otherIndirect":[39719.758017886845,37311.256589053286,43465.47467070707,41276.64861504143,30581.99804752889,34667.02952415289,24967.648255587985,35946.44560976785,35054.60537736243,62090.18874491982,155354.42998169604,151933.69332407526]},"materialCostsByKind":{"Вид не назначен":[1957984.8854545455,1399880.2254545453,1437896.5436363635,1053785.4645454546,549609.48,696171.9027272727,359444.0213636363,297225.3459090909,432083.1568181818,681087.0636363635,1118798.7968181816,653290.3754545455]},"revenue":[6009188.245655865,6326310.065261915,7192962.040909068,7719049.553621543,5505821.553424569,9987823.64153884,6691447.283210083,5821714.1066337265,7166557.134399284,10354368.854407901,15683364.331498714,14091759.611429863],"direct":[2467754.6983544137,1871690.6739303279,2006701.0001316841,1588092.7665403686,915362.9528732889,1126307.8155060515,636712.1202185161,747525.5902772695,868327.487418306,1543427.7000785617,3451037.386560642,2931616.192787048],"indirect":[484831.15042815416,455446.6497885502,525187.9934014832,500195.2959784237,386379.72485754953,429424.1035075564,325889.98311979754,444176.9871644717,433573.99549489154,741836.7145377002,1785595.0609366794,1757773.2476403215],"costs":[2952585.848782568,2327137.3237188775,2531888.9935331666,2088288.0625187925,1301742.6777308383,1555731.9190136082,962602.1033383135,1191702.5774417412,1301901.4829131973,2285264.414616261,5236632.447497322,4689389.440427369],"profit":[3056602.3968732976,3999172.741543038,4661073.047375901,5630761.49110275,4204078.875693731,8432091.722525232,5728845.17987177,4630011.529191986,5864655.651486087,8069104.43979164,10446731.884001393,9402370.171002492],"payments":{"payroll":[109474.59187349994,95982.02108737497,130458.32328337496,118196.38723425,58284.30742912504,81168.90101999999,26832.380069250015,88336.26737212497,83340.12440887504,234795.0988440001,757267.0233513749,738103.8495449999],"payrollTax":[16358.272348913786,14342.14108202155,19493.77244464224,17661.529126956895,8709.149385961213,12128.686359310344,4009.4361023017264,13199.672136064652,12453.122038107764,35084.325114620704,113154.84256974568,110291.37981706896],"insurance":[38882.35504472584,34090.166110343525,46335.19757995732,41980.096155612926,20700.97815586165,28828.954500206895,9530.121197009488,31374.605308030594,29600.113152117683,83392.74200321383,268960.35656962625,262154.12587287923],"vacation":[0,0,0,0,0,0,0,0,0,0,0,0],"subcontract":[0,0,0,0,0,0,0,0,0,0,0,0],"equipment":[112572.23272099998,98697.88258525002,134149.70978825004,121540.81584449993,59933.49239800004,83465.61753725,27591.616298999983,90835.78827050001,85698.2768265,241438.7489930001,778694.2899255003,758988.88409175],"scaffolding":[0,0,0,0,0,0,0,0,0,0,0,0],"scaffoldLabor":[14231.696943554995,12477.662741358747,16959.582026838743,15365.530340452502,7576.959965786255,10551.957132599997,3488.209409002502,11483.714758376247,10834.216173153758,30523.36284972002,98444.71303567874,95953.50044084998],"projectMaterials":[1957984.8854545453,1399880.225454545,1437896.5436363635,1053785.4645454544,549609.48,696171.9027272726,359444.0213636363,297225.3459090909,432083.1568181817,681087.0636363635,1118798.7968181814,653290.3754545454],"consumables":[16471.521926713955,14441.432827974006,19628.72933079745,17783.801251681984,8769.44349709479,12212.654187951724,4037.193736856123,13291.05448162202,12539.335959910048,35327.21659618346,113938.2222490747,111054.9355234948],"nrk":[0,0,0,0,0,0,0,0,0,0,0,0],"otherDirect":[0,0,0,0,0,0,0,0,0,0,0,0],"indirectPayroll":[88257.37150254376,77379.78966335622,105174.25556529372,95288.79971021246,46988.252575312494,65437.593592856225,21632.008811606247,71215.85596443752,67188.0131739563,189289.5685746751,610501.4493565685,595052.2814645066],"indirectTax":[13187.88309808125,11562.497306018746,15715.693360331246,14238.556278537495,7021.233143437499,9778.031226518748,3232.3691327687493,10641.449741812505,10039.588175418758,28284.648177825013,91224.35450155623,88915.85814986881],"indirectInsurance":[31346.583671593125,27483.166673536864,37354.99421801811,33843.95300052374,16688.931087093748,23241.628069186867,7683.092784811873,25293.90746323126,23863.32881695689,67230.43297652253,216833.27339216054,211346.15514084202],"indirectVacation":[0,0,0,0,0,0,0,0,0,0,0,0],"food":[22882.57436248387,18120.817049971996,27268.631311138746,23908.664107574998,12182.68984691038,16418.775868511246,5608.551918285876,18464.204090245872,16857.969078405007,49077.29014829552,153179.32573661246,154279.78250846363],"housing":[17601.980278833744,13939.090038439997,20975.870239337495,18391.28008275,9371.299882238753,12629.827591162497,4314.270706373751,14203.233915573748,12967.668521850006,37751.76165253502,117830.25056662498,118676.75577574126],"bus":[15983.60655737705,15983.60655737705,15983.60655737705,15983.60655737705,15983.60655737705,15983.60655737705,15983.60655737705,15983.60655737705,15983.60655737705,31967.2131147541,79918.03278688525,79918.03278688525],"car":[47950.819672131154,47950.819672131154,47950.819672131154,47950.819672131154,47950.819672131154,47950.819672131154,47950.819672131154,47950.819672131154,47950.819672131154,47950.819672131154,47950.819672131154,47950.819672131154],"formwork":[0,0,0,0,0,0,0,0,0,0,0,0],"ppe":[1824.576531224999,1599.7003514562496,2174.3053880562493,1969.9397872375,971.4051238187507,1352.8150169999997,447.20633448750027,1472.2711228687494,1389.0020734812506,3913.2516474000017,12621.117055856246,12301.730825749999],"tickets":[9895.304642675997,8675.723952240996,11792.004244720996,10683.659462262,5268.263329675003,7336.780063375999,2425.353413326001,7984.631517554998,7533.034888469004,21222.90653846401,68448.648802193,66716.507677128],"permit":[875.7967349879996,767.8561686989998,1043.6665862669995,945.5710978739999,466.2744594330003,649.3512081599998,214.6590405540001,706.6901389769997,666.7209952710003,1878.3607907520009,6058.136186810999,5904.83079636],"medical":[3406.834892677499,2986.9478653799993,4059.845852774999,3678.25601655,1813.7999772075007,2525.9655182324996,835.0201367175002,2749.0130159174996,2593.5337043700015,7306.792577910003,23566.050113324996,22969.694666272502],"vziz":[157.72383762395827,138.28462339722222,187.9558265173611,170.28963039583334,83.97222116701393,116.94284806631943,38.65833966284723,127.26912110729168,120.07100483194452,338.27743416250013,1091.020838579861,1063.4117901052084],"office":[7500,7500,7500,7500,7500,7500,7500,7500,7500,7500,7500,7500],"warehouse":[20000,20000,20000,20000,20000,20000,20000,20000,20000,20000,20000,20000],"internet":[0,0,0,0,0,0,0,0,0,0,0,0],"waste":[0,0,0,0,0,0,0,0,0,0,0,0],"safety":[1094.7459187349993,959.8202108737497,1304.5832328337497,1181.9638723425,582.8430742912503,811.6890101999999,268.32380069250013,883.3626737212497,833.4012440887504,2347.9509884400013,7572.670233513749,7381.038495449999],"accident":[473.1715128718749,414.8538701916666,563.8674795520832,510.86889118749997,251.91666350104177,350.82854419895824,115.9750189885417,381.807363321875,360.21301449583353,1014.8323024875004,3273.0625157395825,3190.2353703156255],"it":[0,0,0,0,0,0,0,0,0,0,0,0],"containers":[0,0,0,0,0,0,0,0,0,0,0,0],"modularOffice":[0,0,0,0,0,0,0,0,0,0,0,0],"transport":[0,0,0,0,0,0,0,0,0,0,0,0],"otherIndirect":[39719.758017886845,37311.256589053286,43465.47467070707,41276.64861504143,30581.99804752889,34667.02952415289,24967.648255587985,35946.44560976785,35054.60537736243,62090.18874491982,155354.42998169604,151933.69332407526]},"directPayments":[2265975.556312954,1669911.531888868,1804921.8580902242,1386313.6244989086,713583.810831829,924528.6734645915,434932.9781770561,545746.4482358093,666548.345376846,1341648.5580371018,3249258.2445191825,2729837.050745588],"indirectPayments":[322158.7312317281,292774.2305921242,362515.57420505706,337522.8767819976,223707.30566112348,266751.68431113043,163217.56392337158,281504.56796804565,270901.5762984653,579164.2953412744,1622922.6417402534,1595100.8284438956],"outputVat":[142514.62236355263,942333.5719812704,1078336.8504999788,1217390.196933582,1313349.2849927966,981125.5490736492,1634246.9651147777,1202792.4164589986,1012225.9603908974,1204674.771974713,1719211.3324779272,2595448.475255765],"advanceVat":[0,0,0,0,0,0,0,0,0,0,0,0],"offsetVat":[0,0,0,0,0,0,0,0,0,0,0,0],"inputVat":[0,0,0,0,0,0,0,0,0,0,0,0],"vatPay":[0,0,0,0,0,0,0,0,0,0,0,0],"operatingPayments":[2588134.287544682,1962685.7624809924,2167437.4322952814,1723836.5012809066,937291.1164929528,1191280.3577757222,598150.5421004277,827251.016203855,937449.9216753115,1920812.853378376,4872180.886259437,4324937.879189483],"inflow":[790308.360379701,5225667.990077954,5979867.989136245,6750982.001177136,7283118.76223278,5440787.135772054,9062642.26109104,6670030.67309081,5613253.053076794,6680469.190041591,9533808.298286688,14392941.544600151],"ncf":[-1797825.9271649811,3262982.2275969614,3812430.5568409637,5027145.499896229,6345827.645739827,4249506.777996331,8464491.718990613,5842779.656886955,4675803.131401483,4759656.336663215,4661627.412027251,10068003.665410668],"cumulative":[-2587085.2623758083,675896.9652211531,4488327.522062117,9515473.021958347,15861300.667698175,20110807.445694506,28575299.16468512,34418078.82157207,39093881.95297356,4385</t>
        </is>
      </c>
    </row>
    <row r="15">
      <c r="A15" t="inlineStr">
        <is>
          <t xml:space="preserve">3538.289636776,48515165.70166403,58583169.3670747],"cashBridge":{"revenue":102550366.42199138,"cashReceipts":83423877.25896296,"accrualGap":-19126489.16302842,"accruedCosts":28424867.29153206,"cashCosts":24051448.556677427,"costTiming":4373418.734854631,"taxCash":0,"openingCash":-789259.3352108274},"openingCash":-789259.3352108274,"deferred":0,"accepted":[831903.5372417906,5500703.147450478,6294597.88330131,7106296.843344353,7666440.802350296,5727144.353444267,9539623.432727411,7021084.919042958,5908687.424291363,7032072.831622728,10035587.68240704,15150464.783789633],"receipts":[790308.360379701,5225667.990077954,5979867.989136245,6750982.001177136,7283118.76223278,5440787.135772054,9062642.26109104,6670030.67309081,5613253.053076794,6680469.190041591,9533808.298286688,14392941.544600151],"advances":[0,0,0,0,0,0,0,0,0,0,0,0],"factoring":[0,0,0,0,0,0,0,0,0,0,0,0],"offsets":[0,0,0,0,0,0,0,0,0,0,0,0],"retention":[41595.176862089524,275035.15737252386,314729.8941650655,355314.84216721763,383322.0401175148,286357.21767221333,476981.1716363706,351054.24595214793,295434.37121456815,351603.64158113644,501779.384120352,757523.2391894816],"deductions":[0,0,0,0,0,0,0,0,0,0,0,0],"receivable":[0,0,0,0,0,0,0,0,0,0,0,0]},"savedAt":"2026-09-25T14:52:17.081Z"}},{"id":"v_mugzoil8s12h","name":"Прогноз 2027 · копия 2026","created":"2026-09-25T13:21:09.404Z","year":2027,"currency":"USD","fxRate":80,"dataMode":"source_partial","parameters":{"payroll":{"value":3750,"method":"monthly","enabled":true,"lag":0,"cash":true,"vat":false,"rateCurrency":"USD","rateBasis":"","rateSource":"Расчётный сценарий 4700134228: Исходная модель, Детальная модель!E25 · ВКС; прочие категории E26:E29 требуют отдельных драйверов"},"payrollTax":{"value":13,"method":"rate","enabled":true,"lag":0,"cash":true,"vat":false,"rateCurrency":"","rateBasis":"","rateSource":"Расчётный сценарий 4700134228: Исходная модель, строка 48 · Расчётное допущение приложения; проверьте формулу НДФЛ"},"insurance":{"value":30.9,"method":"rate","enabled":true,"lag":0,"cash":true,"vat":false,"rateCurrency":"","rateBasis":"","rateSource":"Расчётный сценарий 4700134228: Исходная модель, Детальная модель!F26:F29 · Для ВКС F25 = 0,9%; нужен раздельный персонал"},"vacation":{"value":8,"method":"rate","enabled":true,"lag":0,"cash":false,"vat":false,"rateCurrency":"","rateBasis":"","rateSource":"Решение пользователя: 8% годового ФОТ начисляются ежемесячно; ставка процента не удваивается."},"subcontract":{"value":0,"method":"percentRevenue","enabled":true,"lag":0,"cash":true,"vat":true,"rateCurrency":"","rateBasis":"","rateSource":"Расчётный сценарий 4700134228: Исходная модель, Детальная модель!F51 · Ставка отсутствует; факт только по первичке"},"equipment":{"value":125,"method":"unit","enabled":true,"lag":0,"cash":true,"vat":true,"rateCurrency":"USD","rateBasis":"","rateSource":"Расчётный сценарий 4700134228: Исходная модель, Детальная модель!F52"},"scaffolding":{"value":0,"method":"manual","enabled":true,"lag":0,"cash":true,"vat":true,"rateCurrency":"USD","rateBasis":"","rateSource":"Расчётный сценарий 4700134228: Исходная модель, Детальная модель!F53 · Ставка отсутствует; факт по первичке"},"scaffoldLabor":{"value":37.5,"method":"unit","enabled":true,"lag":0,"cash":true,"vat":true,"rateCurrency":"USD","rateBasis":"","rateSource":"Расчётный сценарий 4700134228: Исходная модель, Детальная модель!F54"},"projectMaterials":{"value":10,"method":"materials","enabled":true,"lag":0,"cash":true,"vat":true,"rateCurrency":"","rateBasis":"","rateSource":"Расчётный сценарий 4700134228: Исходная модель, Детальная модель!F55 · F55=10%; проверить состав базы МТР"},"consumables":{"value":10,"method":"percentPayroll","enabled":true,"lag":0,"cash":true,"vat":true,"rateCurrency":"","rateBasis":"","rateSource":"Расчётный сценарий 4700134228: Исходная модель, Детальная модель!F56"},"nrk":{"value":100,"method":"unit","enabled":true,"lag":0,"cash":true,"vat":true,"rateCurrency":"USD","rateBasis":"","rateSource":"Расчётный сценарий 4700134228: Исходная модель, Детальная модель!F57"},"otherDirect":{"value":0,"method":"manual","enabled":true,"lag":0,"cash":true,"vat":true,"rateCurrency":"USD","rateBasis":"","rateSource":"Расчётный сценарий 4700134228: Исходная модель, Детальная модель!F58 · Ставка отсутствует; факт по первичке"},"indirectPayroll":{"value":5437.5,"method":"monthly","enabled":true,"lag":0,"cash":true,"vat":false,"rateCurrency":"USD","rateBasis":"","rateSource":"Расчётный сценарий 4700134228: Исходная модель, Детальная модель!E31 · ВКС; прочие категории E32:E35 требуют отдельных драйверов"},"indirectTax":{"value":13,"method":"rate","enabled":true,"lag":0,"cash":true,"vat":false,"rateCurrency":"","rateBasis":"","rateSource":"Расчётный сценарий 4700134228: Исходная модель, строка 61 · Расчётное допущение приложения; проверьте формулу НДФЛ"},"indirectInsurance":{"value":30.9,"method":"rate","enabled":true,"lag":0,"cash":true,"vat":false,"rateCurrency":"","rateBasis":"","rateSource":"Расчётный сценарий 4700134228: Исходная модель, Детальная модель!F32:F35 · Для ВКС F31 = 0,9%; нужен раздельный персонал"},"indirectVacation":{"value":8,"method":"rate","enabled":true,"lag":0,"cash":false,"vat":false,"rateCurrency":"","rateBasis":"","rateSource":"Решение пользователя: 8% годового ФОТ начисляются ежемесячно; ставка процента не удваивается."},"food":{"value":16.25,"method":"day","enabled":true,"lag":0,"cash":true,"vat":true,"rateCurrency":"USD","rateBasis":"","rateSource":"Расчётный сценарий 4700134228: Исходная модель, Детальная модель!F64"},"housing":{"value":12.5,"method":"day","enabled":true,"lag":0,"cash":true,"vat":true,"rateCurrency":"USD","rateBasis":"","rateSource":"Расчётный сценарий 4700134228: Исходная модель, Детальная модель!F65"},"bus":{"value":15983.60655737705,"method":"unit","enabled":true,"lag":0,"cash":true,"vat":true,"rateCurrency":"USD","rateBasis":"","rateSource":"Расчётный сценарий 4700134228: Исходная модель, Детальная модель!F66"},"car":{"value":7991.803278688525,"method":"unit","enabled":true,"lag":0,"cash":true,"vat":true,"rateCurrency":"USD","rateBasis":"","rateSource":"Расчётный сценарий 4700134228: Исходная модель, Детальная модель!F67"},"formwork":{"value":0,"method":"manual","enabled":true,"lag":0,"cash":true,"vat":true,"rateCurrency":"USD","rateBasis":"","rateSource":"Расчётный сценарий 4700134228: Исходная модель, строка 53 · Нет отдельной ставки; факт по первичке"},"ppe":{"value":750,"method":"annualPerPerson","enabled":true,"lag":0,"cash":true,"vat":true,"rateCurrency":"USD","rateBasis":"","rateSource":"Расчётный сценарий 4700134228: Исходная модель, Детальная модель!F68"},"tickets":{"value":1000,"method":"rotation","enabled":true,"lag":0,"cash":true,"vat":true,"rateCurrency":"USD","rateBasis":"","rateSource":"Расчётный сценарий 4700134228: Исходная модель, Детальная модель!F69"},"permit":{"value":200,"method":"perPerson","enabled":true,"lag":0,"cash":true,"vat":true,"rateCurrency":"USD","rateBasis":"","rateSource":"Расчётный сценарий 4700134228: Исходная модель, Детальная модель!F70"},"medical":{"value":75,"method":"perPerson","enabled":true,"lag":0,"cash":true,"vat":true,"rateCurrency":"USD","rateBasis":"","rateSource":"Расчётный сценарий 4700134228: Исходная модель, Детальная модель!F71"},"vziz":{"value":41.66666666666667,"method":"annualPerPerson","enabled":true,"lag":0,"cash":true,"vat":true,"rateCurrency":"USD","rateBasis":"","rateSource":"Расчётный сценарий 4700134228: Исходная модель, Детальная модель!F72"},"office":{"value":7500,"method":"monthly","enabled":true,"lag":0,"cash":true,"vat":true,"rateCurrency":"USD","rateBasis":"","rateSource":"Расчётный сценарий 4700134228: Исходная модель, Детальная модель!F73"},"warehouse":{"value":20000,"method":"monthly","enabled":true,"lag":0,"cash":true,"vat":true,"rateCurrency":"USD","rateBasis":"","rateSource":"Расчётный сценарий 4700134228: Исходная модель, Детальная модель!F74"},"internet":{"value":0,"method":"monthly","enabled":true,"lag":0,"cash":true,"vat":true,"rateCurrency":"USD","rateBasis":"","rateSource":"Расчётный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первичка"},"waste":{"value":0,"method":"monthly","enabled":true,"lag":0,"cash":true,"vat":true,"rateCurrency":"USD","rateBasis":"","rateSource":"Расчётный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первичка"},"safety":{"value":1,"method":"percentPayroll","enabled":true,"lag":0,"cash":true,"vat":true,"rateCurrency":"","rateBasis":"","rateSource":"Расчётный сценарий 4700134228: Исходная модель, Детальная модель!F75"},"accident":{"value":125,"method":"annualPerPerson","enabled":true,"lag":0,"cash":true,"vat":true,"rateCurrency":"USD","rateBasis":"","rateSource":"Расчётный сценарий 4700134228: Исходная модель, Детальная модель!F76"},"it":{"value":0,"method":"manual","enabled":true,"lag":0,"cash":true,"vat":true,"rateCurrency":"USD","rateBasis":"","rateSource":"Расчётный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первичка"},"containers":{"value":0,"method":"manual","enabled":true,"lag":0,"cash":true,"vat":true,"rateCurrency":"USD","rateBasis":"","rateSource":"Расчётный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первичка"},"modularOffice":{"value":0,"method":"manual","enabled":true,"lag":0,"cash":true,"vat":true,"rateCurrency":"USD","rateBasis":"","rateSource":"Расчётный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первичка"},"transport":{"value":0,"method":"manual","enabled":true,"lag":0,"cash":true,"vat":true,"rateCurrency":"USD","rateBasis":"","rateSource":"Расчётный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первичка"},"otherIndirect":{"value":10,"method":"percentDirect","enabled":true,"lag":0,"cash":true,"vat":true,"rateCurrency":"","rateBasis":"","rateSource":"Расчётный сценарий 4700134228: Исходная модель, Детальная модель!F77 · Базу прочих косвенных нужно сверить"}},"drivers":{"physicalVolume":[153647.26499999998,298682.02666666656,252029.73333333337,227176.685,218159.655,116751.49999999999,56389.76,67210.24,52088.70000000001,9676.559999999998,572.34,0],"boqRate":[0,0,0,0,0,0,0,0,0,0,0,0],"revenue":[0,0,0,0,0,0,0,0,0,0,0,0],"otherRevenue":[0,0,0,0,0,0,0,0,0,0,0,0],"materials":[0,0,0,0,0,0,0,0,0,0,0,0],"directPeople":[505.1101670339998,1087.1113455340007,828.5391913845004,771.7301600963,717.1924588252998,396.61047869630005,185.37942144699994,220.9513820684999,176.94782715139993,31.81136246009999,1.9442665950566653,0],"auxiliaryPeople":[0,0,0,0,0,0,0,0,0,0,0,0],"indirectPeople":[280.8379293450999,604.4267551374998,460.66233878449975,429.0768911805002,398.7542881211998,220.51281653600012,103.06973856429991,122.84751461330005,98.38182761420008,17.686908215299997,1.0809994340099995,0],"laborIntensity":[0,0,0,0,0,0,0,0,0,0,0,0],"sourceDays":[0,0,0,0,0,0,0,0,0,0,0,0],"passivePeople":[0,0,0,0,0,0,0,0,0,0,0,0],"scaffoldPeople":[33.94061050660002,73.04787185879997,55.673252727000026,51.85599991749997,48.19136792709999,26.650031337299996,12.456472171600007,14.846711250599993,11.8899156527,2.1375476746,0.1306439655,0],"equipmentHours":[15582.075703453993,33536.151892698,25559.494237160012,23807.000060740018,22124.57383897802,12234.983390084006,5718.744874622,6816.099510323995,5458.639754619997,981.3444480580004,59.97841907199997,0],"nrkVolume":[0,0,0,0,0,0,0,0,0,0,0,0],"payments":[0,0,0,0,0,0,0,0,0,0,0,0],"advances":[0,0,0,0,0,0,0,0,0,0,0,0],"advanceOffset":[0,0,0,0,0,0,0,0,0,0,0,0],"factoring":[0,0,0,0,0,0,0,0,0,0,0,0],"ksgRevenue":[20242225.5273752,29473234.546490304,33443337.452329792,31351778.106655166,30020525.42517193,23514089.089892685,14116856.812717339,11497826.412429765,10277696.774528349,5502333.643633766,2064520.8761449247,464198.38412445184],"ksgMaterialsRevenue":[1221024.2661666665,2045900.1316666664,2215508.8584999996,1242414.9801666667,768264.7814999999,481455.118,996604.961,1079889.6154999998,1387059.9215,1017802.263,409308.476,124401.744],"ks2Accepted":[14130858.311625902,19616260.408171393,28550133.644578792,33046327.161745846,31560934.041222632,30153650.693320256,24164732.72342061,15056580.040434875,11759729.452458523,10399709.738318492,5979869.956723224,2408302.1528938087],"primaryExecuted":[0,0,0,0,0,0,0,0,0,0,0,0],"primaryDeductions":[0,0,0,0,0,0,0,0,0,0,0,0],"primaryAdvanceOffset":[0,0,0,0,0,0,0,0,0,0,0,0],"primaryGuaranteeHold":[0,0,0,0,0,0,0,0,0,0,0,0],"paymentVat":[0,0,0,0,0,0,0,0,0,0,0,0],"advanceVat":[0,0,0,0,0,0,0,0,0,0,0,0]},"workItems":[{"sourceKind":"ksg","sourceRow":5,"sourceKey":"auto-354faac6","workId":"","name":"Демонтаж дорог, площадок и тротуаров","unit":"м3","kq1":"","kq2":"KQ-01-01","stableKey":"auto-c2627ef2","plannedQuantity":4512.92,"scheduleQuantity":73.16,"volumes":[24.56,0,0,0,0,0,0,48.6,0,0,0,0],"matchRule":"exact","matchConfidence":1,"contractRate":360.398813535099,"currentRate":0,"actualRate":0,"rate":360.398813535099},{"sourceKind":"ksg","sourceRow":8,"sourceKey":"auto-d5ba7ae5","workId":"","name":"Демонтаж элементов металлоконструкций","unit":"т","kq1":"","kq2":"KQ-03-01","stableKey":"auto-18aa5086","plannedQuantity":41.5,"scheduleQuantity":38.3,"volumes":[38.3,0,0,0,0,0,0,0,0,0,0,0],"matchRule":"exact","matchConfidence":1,"contractRate":4959.555693795231,"currentRate":0,"actualRate":0,"rate":4959.555693795231},{"sourceKind":"ksg","sourceRow":10,"sourceKey":"auto-1817f260","workId":"","name":"Демонтаж кровельных покрытий","unit":"м2","kq1":"","kq2":"KQ-111-11","stableKey":"auto-736d9865","plannedQuantity":12891.5,"scheduleQuantity":12817.86,"volumes":[4272.62,4272.62,4272.62,0,0,0,0,0,0,0,0,0],"matchRule":"exact","matchConfidence":1,"contractRate":214.7967168924523,"currentRate":0,"actualRate":0,"rate":214.7967168924523},{"sourceKind":"ksg","sourceRow":11,"sourceKey":"auto-258a01bc","workId":"","name":"Демонтаж облицовки фасадов","unit":"м2","kq1":"","kq2":"KQ-111-11","stableKey":"auto-099d0434","plannedQuantity":1.44,"scheduleQuantity":1.44,"volumes":[1.44,0,0,0,0,0,0,0,0,0,0,0],"matchRule":"exact","matchConfidence":1,"contractRate":214.7967168924523,"currentRate":0,"actualRate":0,"rate":214.7967168924523},{"sourceKind":"ksg","sourceRow":16,"sourceKey":"auto-ed6be343","workId":"","name":"Демонтаж инженерного и технологического оборудования","unit":"т","kq1":"","kq2":"KQ-03-10","stableKey":"auto-55c90949","plannedQuantity":143.2,"scheduleQuantity":142.62,"volumes":[44.94,20.28,4,0,0,0,0,53.12,20.28,0,0,0],"matchRule":"exact","matchConfidence":1,"contractRate":14411.402896313515,"currentRate":0,"actualRate":0,"rate":14411.402896313515},{"sourceKind":"ksg","sourceRow":17,"sourceKey":"auto-60c645eb","workId":"","name":"Демонтаж инженерных и технологических трубопроводов","unit":"м","kq1":"","kq2":"KQ-03-13","stableKey":"auto-cc0b3eae","plannedQuantity":6980.06,"scheduleQuantity":6970.06,"volumes":[4461.22,69,301,47.2,0,0,0,548.6,1543.04,0,0,0],"matchRule":"exact","matchConfidence":1,"contractRate":141.14832227563883,"currentRate":0,"actualRate":0,"rate":141.14832227563883},{"sourceKind":"ksg","sourceRow":18,"sourceKey":"auto-2359f3dd","workId":"","name":"Демонтаж ЗРА и встраиваемых линейных элементов","unit":"шт.","kq1":"","kq2":"KQ-03-14","stableKey":"auto-f276eeb9","plannedQuantity":608,"scheduleQuantity":606,"volumes":[34,4,2,24,0,0,0,132,410,0,0,0],"matchRule":"exact","matchConfidence":1,"contractRate":120.35523838936848,"currentRate":0,"actualRate":0,"rate":120.35523838936848},{"sourceKind":"ksg","sourceRow":19,"sourceKey":"auto-85af6611","workId":"","name":"Демонтаж отопительных приборов","unit":"шт.","kq1":"","kq2":"KQ-03-16","stableKey":"auto-0cb17892","plannedQuantity":8,"scheduleQuantity":4,"volumes":[0,0,0,0,0,0,0,0,4,0,0,0],"matchRule":"exact","matchConfidence":1,"contractRate":224.7485771415027,"currentRate":0,"actualRate":0,"rate":224.7485771415027},{"sourceKind":"ksg","sourceRow":20,"sourceKey":"auto-463c4dff","workId":"","name":"Демонтаж воздуховодов","unit":"м2","kq1":"","kq2":"KQ-03-17","stableKey":"auto-89985a66","plannedQuantity":4826,"scheduleQuantity":4558.92,"volumes":[197.5666666666667,197.5666666666667,197.5666666666667,0,0,0,0,0,3966.22,0,0,0],"matchRule":"exact","matchConfidence":1,"contractRate":23.30249216338736,"currentRate":0,"actualRate":0,"rate":23.30249216338736},{"sourceKind":"ksg","sourceRow":21,"sourceKey":"auto-ece345fb","workId":"","name":"Демонтаж элементов воздухозабора и воздухораспредения","unit":"шт.","kq1":"","kq2":"KQ-03-18","stableKey":"auto-e1428e17","plannedQuantity":466,"scheduleQuantity":452,"volumes":[34,0,0,0,0,0,0,0,418,0,0,0],"matchRule":"exact","matchConfidence":1,"contractRate":210.81250630027313,"currentRate":0,"actualRate":0,"rate":210.81250630027313},{"sourceKind":"ksg","sourceRow":23,"sourceKey":"auto-15391db0","workId":"","name":"Демонтаж кабелей и проводов","unit":"м","kq1":"","kq2":"KQ-03-25","stableKey":"auto-5c698f34","plannedQuantity":88228,"scheduleQuantity":78447.52,"volumes":[3160.76,51230.76,56,0,0,0,0,7147.16,16852.84,0,0,0],"matchRule":"exact","matchConfidence":1,"contractRate":13.44387804297205,"currentRate":0,"actualRate":0,"rate":13.44387804297205},{"sourceKind":"ksg","sourceRow":24,"sourceKey":"auto-c0b219af","workId":"","name":"Демонтаж электроустановочных изделий и компонентов КИПиА и слаботочных систем","unit":"шт.","kq1":"","kq2":"KQ-03-26","stableKey":"auto-eded81fa","plannedQuantity":88,"scheduleQuantity":78,"volumes":[23.82,22.18,26,0,0,0,0,0,6,0,0,0],"matchRule":"exact","matchConfidence":1,"contractRate":216.78976297059668,"currentRate":0,"actualRate":0,"rate":216.78976297059668},{"sourceKind":"ksg","sourceRow":25,"sourceKey":"auto-645b7429","workId":"","name":"Демонтаж изоляции","unit":"м2","kq1":"","kq2":"KQ-03-27","stableKey":"auto-443435c5","plannedQuantity":148.62,"scheduleQuantity":148,"volumes":[50.88,0,0,0,0,0,0,97.12,0,0,0,0],"matchRule":"exact","matchConfidence":1,"contractRate":127.21945755435625,"currentRate":0,"actualRate":0,"rate":127.21945755435625},{"sourceKind":"ksg","sourceRow":28,"sourceKey":"auto-579d9214","workId":"","name":"Разработка грунта с погрузкой","unit":"м3","kq1":"","kq2":"KQ-09-01","stableKey":"auto-5cca581c","plannedQuantity":22322.76,"scheduleQuantity":118.2,"volumes":[7,0,0,0,11.2,0,0,100,0,0,0,0],"matchRule":"exact","matchConfidence":1,"contractRate":165.43106173163682,"currentRate":0,"actualRate":0,"rate":165.43106173163682},{"sourceKind":"ksg","sourceRow":30,"sourceKey":"auto-811f2c6a","workId":"","name":"Обратная засыпка грунта с уплотнением","unit":"м3","kq1":"","kq2":"KQ-10-01","stableKey":"auto-e7274e25","plannedQuantity":18907.36,"scheduleQuantity":226.36,"volumes":[37.02,0,104.94,0,0,0,0,84.4,0,0,0,0],"matchRule":"exact","matchConfidence":1,"contractRate":137.08336598764066,"currentRate":0,"actualRate":0,"rate":137.08336598764066},{"sourceKind":"ksg","sourceRow":31,"sourceKey":"auto-ac16961f","workId":"","name":"Устройство подбетонки","unit":"м3","kq1":"","kq2":"KQ-12-01","stableKey":"auto-12587403","plannedQuantity":665.3,"scheduleQuantity":21.48,"volumes":[9.66,0,0,0,0,0,0,11.82,0,0,0,0],"matchRule":"exact","matchConfidence":1,"contractRate":667.3760717519363,"currentRate":0,"actualRate":0,"rate":667.3760717519363},{"sourceKind":"ksg","sourceRow":32,"sourceKey":"auto-bf28a2c3","workId":"","name":"Устройство монолитных конструкций ниже 0 (за исключением колодцев)","unit":"м3","kq1":"","kq2":"KQ-12-02","stableKey":"auto-53e20f97","plannedQuantity":3796.78,"scheduleQuantity":61.32,"volumes":[24.6,0,0,0,0,0,0,36.72,0,0,0,0],"matchRule":"exact","matchConfidence":1,"contractRate":2287.940073339134,"currentRate":0,"actualRate":0,"rate":2287.940073339134},{"sourceKind":"ksg","sourceRow":33,"sourceKey":"auto-2dc622e9","workId":"","name":"Утепление строительных конструкций ниже 0","unit":"м3","kq1":"","kq2":"KQ-12-03","stableKey":"auto-02074cc8","plannedQuantity":48.14,"scheduleQuantity":6.14,"volumes":[3.86,0,0,0,0,0,0,2.28,0,0,0,0],"matchRule":"exact","matchConfidence":1,"contractRate":964.6744417641229,"currentRate":0,"actualRate":0,"rate":964.6744417641229},{"sourceKind":"ksg","sourceRow":34,"sourceKey":"auto-083bc7d3","workId":"","name":"Устройство монолитных конструкций выше 0","unit":"м3","kq1":"","kq2":"KQ-13-01","stableKey":"auto-e2614a75","plannedQuantity":2037.08,"scheduleQuantity":19.619999999999997,"volumes":[17.86,0,0.52,0,0,0,0,1.24,0,0,0,0],"matchRule":"exact","matchConfidence":1,"contractRate":6508.426604401696,"currentRate":0,"actualRate":0,"rate":6508.426604401696},{"sourceKind":"ksg","sourceRow":36,"sourceKey":"auto-4369a52e","workId":"","name":"Устройство безусадочной подливки","unit":"м3","kq1":"","kq2":"KQ-16-01","stableKey":"auto-f7db543f","plannedQuantity":259.16,"scheduleQuantity":105.82000000000001,"volumes":[44.74,52,6.64,0,0,0,0,2.44,0,0,0,0],"matchRule":"exact","matchConfidence":1,"contractRate":8909.408241974581,"currentRate":0,"actualRate":0,"rate":8909.408241974581},{"sourceKind":"ksg","sourceRow":37,"sourceKey":"auto-bb3b7bd1","workId":"","name":"Устройство монолитных колодцев","unit":"м3","kq1":"","kq2":"KQ-18-02","stableKey":"auto-a62a1299","plannedQuantity":8.74,"scheduleQuantity":0.42,"volumes":[0,0,0,0,0,0,0,0.42,0,0,0,0],"matchRule":"exact","matchConfidence":1,"contractRate":3672.093020927322,"currentRate":0,"actualRate":0,"rate":3672.093020927322},{"sourceKind":"ksg","sourceRow":38,"sourceKey":"auto-0a048040","workId":"","name":"Монтаж трубопроводов подземных сетей (пластиковые)","unit":"м","kq1":"","kq2":"KQ-19-01","stableKey":"auto-330d0363","plannedQuantity":18,"scheduleQuantity":18,"volumes":[0,0,6,0,12,0,0,0,0,0,0,0],"matchRule":"exact","matchConfidence":1,"contractRate":759.2125936621106,"currentRate":0,"actualRate":0,"rate":759.2125936621106},{"sourceKind":"ksg","sourceRow":39,"sourceKey":"auto-386361fe","workId":"","name":"Монтаж запорно-регулирующей арматуры наружн. инженерных сетей","unit":"шт.","kq1":"","kq2":"KQ-19-05","stableKey":"auto-2b0bdce6","plannedQuantity":2,"scheduleQuantity":2,"volumes":[0,0,0,0,2,0,0,0,0,0,0,0],"matchRule":"exact","matchConfidence":1,"contractRate":2817.942982084404,"currentRate":0,"actualRate":0,"rate":2817.942982084404},{"sourceKind":"ksg","sourceRow":43,"sourceKey":"auto-e376d4f1","workId":"","name":"Монтаж основных металлоконструкций этажерок и структур","unit":"т","kq1":"","kq2":"KQ-22-02","stableKey":"auto-6c8b96f6","plannedQuantity":1757.16,"scheduleQuantity":251.86,"volumes":[77.63333333333334,15.72,77.63333333333334,77.63333333333334,0,0,0,3.24,0,0,0,0],"matchRule":"exact","matchConfidence":1,"contractRate":5954.9924785855455,"currentRate":0,"actualRate":0,"rate":5954.9924785855455},{"sourceKind":"ksg","sourceRow":44,"sourceKey":"auto-4be57682","workId":"","name":"Монтаж основных металлоконструкций эстакад","unit":"т","kq1":"","kq2":"KQ-22-03","stableKey":"auto-718e5d8c","plannedQuantity":79.16,"scheduleQuantity":7.56,"volumes":[7.56,0,0,0,0,0,0,0,0,0,0,0],"matchRule":"exact","matchConfidence":1,"contractRate":7059.054751229442,"currentRate":0,"actualRate":0,"rate":7059.054751229442},{"sourceKind":"ksg","sourceRow":45,"sourceKey":"auto-6f1501fb","workId":"","name":"Монтаж второстепенных металлоконструкций","unit":"т","kq1":"","kq2":"KQ-23-01","stableKey":"auto-28b5b412","plannedQuantity":510.02,"scheduleQuantity":110.43999999999998,"volumes":[34.59333333333333,5.74,34.59333333333333,34.59333333333333,0,0,0,0.92,0,0,0,0],"matchRule":"exact","matchConfidence":1,"contractRate":12130.175427305585,"currentRate":0,"actualRate":0,"rate":12130.175427305585},{"sourceKind":"ksg","sourceRow":46,"sourceKey":"auto-15eeaa64","workId":"","name":"Монтаж металлоконструкций усиления","unit":"т","kq1":"","kq2":"KQ-23-02","stableKey":"auto-43630209","plannedQuantity":8.32,"scheduleQuantity":8.32,"volumes":[0.18,5.2,2.94,0,0,0,0,0,0,0,0,0],"matchRule":"exact","matchConfidence":1,"contractRate":22161.930304368696,"currentRate":0,"actualRate":0,"rate":22161.930304368696},{"sourceKind":"ksg","sourceRow":47,"sourceKey":"auto-926d2a65","workId":"","name":"Монтаж решетчатого настила","unit":"м2","kq1":"","kq2":"KQ-24-01","stableKey":"auto-8e2cdbdf","plannedQuantity":576.46,"scheduleQuantity":204.96000000000004,"volumes":[68.32000000000001,68.32000000000001,68.32000000000001,0,0,0,0,0,0,0,0,0],"matchRule":"exact","matchConfidence":1,"contractRate":259.3611160029091,"currentRate":0,"actualRate":0,"rate":259.3611160029091},{"sourceKind":"ksg","sourceRow":48,"sourceKey":"auto-ab1bcaff","workId":"","name":"Монтаж стеновых сэндвич панелей","unit":"м2","kq1":"","kq2":"KQ-25-01","stableKey":"auto-06aa4a3e","plannedQuantity":5090.8,"scheduleQuantity":1154.94,"volumes":[169.52,646.38,169.52,169.52,0,0,0,0,0,0,0,0],"matchRule":"exact","matchConfidence":1,"contractRate":636.1886010254491,"currentRate":0,"actualRate":0,"rate":636.1886010254491},{"sourceKind":"ksg","sourceRow":49,"sourceKey":"auto-138445b9","workId":"","name":"Монтаж кровельных сэндвич панелей","unit":"м2","kq1":"","kq2":"KQ-25-02","stableKey":"auto-dbab5aa5","plannedQuantity":773.82,"scheduleQuantity":773.8199999999999,"volumes":[172.7533333333333,255.56,172.7533333333333,172.7533333333333,0,0,0,0,0,0,0,0],"matchRule":"exact","matchConfidence":1,"contractRate":554.7989142284404,"currentRate":0,"actualRate":0,"rate":554.7989142284404},{"sourceKind":"ksg","sourceRow":51,"sourceKey":"auto-b89b6f90","workId":"","name":"Монтаж статического колонного и емкостного оборудования","unit":"т","kq1":"","kq2":"KQ-27-02","stableKey":"auto-598d25d1","plannedQuantity":266.16,"scheduleQuantity":25.78,"volumes":[10.08,0,8.76,6.94,0,0,0,0,0,0,0,0],"matchRule":"exact","matchConfidence":1,"contractRate":2916.338281208439,"currentRate":0,"actualRate":0,"rate":2916.338281208439},{"sourceKind":"ksg","sourceRow":52,"sourceKey":"auto-334d0d5e","workId":"","name":"Монтаж динамического колонного и емкостного оборудования","unit":"т","kq1":"","kq2":"KQ-27-03","stableKey":"auto-cf3b42c6","plannedQuantity":26.22,"scheduleQuantity":1.5,"volumes":[1.5,0,0,0,0,0,0,0,0,0,0,0],"matchRule":"exact","matchConfidence":1,"contractRate":1171.2817703858193,"currentRate":0,"actualRate":0,"rate":1171.2817703858193},{"sourceKind":"ksg","sourceRow":54,"sourceKey":"auto-9796dfe7","workId":"","name":"Монтаж блочных и комплектных установок","unit":"т","kq1":"","kq2":"KQ-27-05","stableKey":"auto-fec7646a","plannedQuantity":1199.8,"scheduleQuantity":319.1,"volumes":[48.82666666666666,127.8066666666667,124.9666666666667,17.5,0,0,0,0,0,0,0,0],"matchRule":"exact","matchConfidence":1,"contractRate":7299.9714780561835,"currentRate":0,"actualRate":0,"rate":7299.9714780561835},{"sourceKind":"ksg","sourceRow":55,"sourceKey":"auto-f15d29ba","workId":"","name":"Монтаж градирен","unit":"т","kq1":"","kq2":"KQ-27-10","stableKey":"auto-65656144","plannedQuantity":55.68,"scheduleQuantity":55.68,"volumes":[0,2.88,19.44,18,15.36,0,0,0,0,0,0,0],"matchRule":"exact","matchConfidence":1,"contractRate":4904.5517017498505,"currentRate":0,"actualRate":0,"rate":4904.5517017498505},{"sourceKind":"ksg","sourceRow":57,"sourceKey":"auto-ffac985f","workId":"","name":"Монтаж насосов","unit":"т","kq1":"","kq2":"KQ-27-13","stableKey":"auto-69e24529","plannedQuantity":102.02,"scheduleQuantity":7.12,"volumes":[0,0,0,0,0,0,0,7.12,0,0,0,0],"matchRule":"exact","matchConfidence":1,"contractRate":9798.447916736199,"currentRate":0,"actualRate":0,"rate":9798.447916736199},{"sourceKind":"ksg","sourceRow":59,"sourceKey":"auto-a145261e","workId":"","name":"Монтаж ВКУ технологического оборудования","unit":"т","kq1":"","kq2":"KQ-27-19","stableKey":"auto-ad0edfca","plannedQuantity":6.84,"scheduleQuantity":3.2,"volumes":[3.2,0,0,0,0,0,0,0,0,0,0,0],"matchRule":"exact","matchConfidence":1,"contractRate":29864.946689120345,"currentRate":0,"actualRate":0,"rate":29864.946689120345},{"sourceKind":"ksg","sourceRow":60,"sourceKey":"auto-079ce652","workId":"","name":"Монтаж грузоподъемного оборудования","unit":"шт.","kq1":"","kq2":"KQ-28-01","stableKey":"auto-c139fb77","plannedQuantity":40,"scheduleQuantity":40,"volumes":[28.56,11.44,0,0,0,0,0,0,0,0,0,0],"matchRule":"exact","matchConfidence":1,"contractRate":20965.850326582517,"currentRate":0,"actualRate":0,"rate":20965.850326582517},{"sourceKind":"ksg","sourceRow":62,"sourceKey":"auto-d3932ad7","workId":"","name":"Сварка технологических трубопроводов (черн. стали)","unit":"DI","kq1":"","kq2":"KQ-32-01","stableKey":"auto-c10d2dae","plannedQuantity":67996.62,"scheduleQuantity":60559.35999999999,"volumes":[6872.12,11850.86,12608,10397.84,9098.82,5125.14,1756.42,2195.28,654.88,0,0,0],"matchRule":"exact","matchConfidence":1,"contractRate":316.47347638580953,"currentRate":0,"actualRate":0,"rate":316.47347638580953},{"sourceKind":"ksg","sourceRow":63,"sourceKey":"auto-ce20d1a6","workId":"","name":"Монтаж технологических трубопроводов обвязки этажерок и структур (стальные)","unit":"м","kq1":"","kq2":"KQ-33-01","stableKey":"auto-a0558f66","plannedQuantity":65990.8,"scheduleQuantity":57177.079999999994,"volumes":[4269.16,6802.76,11325.42,11541.08,11038.44,7933.24,1526.34,2029.94,710.7,0,0,0],"matchRule":"exact","matchConfidence":1,"contractRate":723.0802245228149,"currentRate":0,"actualRate":0,"rate":723.0802245228149},{"sourceKind":"ksg","sourceRow":64,"sourceKey":"auto-989493eb","workId":"","name":"Монтаж опор технологических трубопроводов","unit":"т","kq1":"","kq2":"KQ-33-06","stableKey":"auto-bb932eb4","plannedQuantity":115.66,"scheduleQuantity":115.52,"volumes":[3.22,9.36,9.82,15.8,28.16,33.98,6.3,0,8.88,0,0,0],"matchRule":"exact","matchConfidence":1,"contractRate":40681.88253197282,"currentRate":0,"actualRate":0,"rate":40681.88253197282},{"sourceKind":"ksg","sourceRow":65,"sourceKey":"auto-e10ea798","workId":"","name":"Монтаж арматуры технологических трубопроводов","unit":"шт.","kq1":"","kq2":"KQ-33-07","stableKey":"auto-13df87be","plannedQuantity":14500,"scheduleQuantity":14499.999999999998,"volumes":[40.12,879.42,2100.6,2445.6,3148.38,4826.78,366.56,357.26,335.28,0,0,0],"matchRule":"exact","matchConfidence":1,"contractRate":782.26722301668</t>
        </is>
      </c>
    </row>
    <row r="16">
      <c r="A16" t="inlineStr">
        <is>
          <t xml:space="preserve">2,"currentRate":0,"actualRate":0,"rate":782.267223016682},{"sourceKind":"ksg","sourceRow":66,"sourceKey":"auto-febe2a73","workId":"","name":"Резьбовые соединения технологических трубопроводов","unit":"DI","kq1":"","kq2":"KQ-33-08","stableKey":"auto-823cdba6","plannedQuantity":312,"scheduleQuantity":312,"volumes":[0,312,0,0,0,0,0,0,0,0,0,0],"matchRule":"exact","matchConfidence":1,"contractRate":151.55807726258055,"currentRate":0,"actualRate":0,"rate":151.55807726258055},{"sourceKind":"ksg","sourceRow":71,"sourceKey":"auto-f7e089e8","workId":"","name":"Монтаж стальных трубопроводов теплых полов технологических зон","unit":"м","kq1":"","kq2":"KQ-34-03","stableKey":"auto-98d8e61d","plannedQuantity":10318.4,"scheduleQuantity":2168.42,"volumes":[1049.38,864.24,20,0,0,0,0,30.58,204.22,0,0,0],"matchRule":"exact","matchConfidence":1,"contractRate":217.83150074132828,"currentRate":0,"actualRate":0,"rate":217.83150074132828},{"sourceKind":"ksg","sourceRow":72,"sourceKey":"auto-2d4f22a0","workId":"","name":"Неразрушающий контроль стыков (РК)","unit":"стык","kq1":"","kq2":"KQ-35-01","stableKey":"auto-cb8b6838","plannedQuantity":111243.4,"scheduleQuantity":97568.04,"volumes":[3323.56,12564.32,18827.72,18286.34,21108.96,14152.08,2706.82,2957.68,3640.56,0,0,0],"matchRule":"exact","matchConfidence":1,"contractRate":187.31322759344675,"currentRate":0,"actualRate":0,"rate":187.31322759344675},{"sourceKind":"ksg","sourceRow":73,"sourceKey":"auto-601f3200","workId":"","name":"Неразрушающий контроль стыков (все виды, кроме РК)","unit":"стык","kq1":"","kq2":"KQ-35-02","stableKey":"auto-38cabb87","plannedQuantity":170,"scheduleQuantity":170,"volumes":[0,48,2,24,10,0,78,0,8,0,0,0],"matchRule":"exact","matchConfidence":1,"contractRate":130.25660778889647,"currentRate":0,"actualRate":0,"rate":130.25660778889647},{"sourceKind":"ksg","sourceRow":75,"sourceKey":"auto-d8f7dbff","workId":"","name":"ОГЗ металлоконструкций (окрасочная)","unit":"м2","kq1":"","kq2":"KQ-37-02","stableKey":"auto-c2d1f0b8","plannedQuantity":10379.88,"scheduleQuantity":787.485,"volumes":[262.495,262.495,262.495,0,0,0,0,0,0,0,0,0],"matchRule":"exact","matchConfidence":1,"contractRate":836.4704645800064,"currentRate":0,"actualRate":0,"rate":836.4704645800064},{"sourceKind":"ksg","sourceRow":76,"sourceKey":"auto-00e8505d","workId":"","name":"АКЗ трубопроводов","unit":"м2","kq1":"","kq2":"KQ-38-02","stableKey":"auto-e963e9db","plannedQuantity":20096.78,"scheduleQuantity":18388.2,"volumes":[94.16,503.72,23.04,2790.52,1650.34,2210.48,4946.28,4591.78,1303.7,274.18,0,0],"matchRule":"exact","matchConfidence":1,"contractRate":205.72212936717014,"currentRate":0,"actualRate":0,"rate":205.72212936717014},{"sourceKind":"ksg","sourceRow":77,"sourceKey":"auto-f5b0e2cb","workId":"","name":"АКЗ металлоконструкций","unit":"м2","kq1":"","kq2":"KQ-38-03","stableKey":"auto-a93205de","plannedQuantity":15100.54,"scheduleQuantity":14032.22,"volumes":[1448.94,1815.646666666667,939.0666666666666,1129.486666666667,392.62,517.96,292.94,1038.2,6231.7,225.66,0,0],"matchRule":"exact","matchConfidence":1,"contractRate":431.50828943570804,"currentRate":0,"actualRate":0,"rate":431.50828943570804},{"sourceKind":"ksg","sourceRow":79,"sourceKey":"auto-519f6fd9","workId":"","name":"Опознавательная окраска трубопроводов и оборудования","unit":"м2","kq1":"","kq2":"KQ-38-05","stableKey":"auto-575d30d9","plannedQuantity":249.86,"scheduleQuantity":249.85999999999999,"volumes":[0,200.72,45.94,3.2,0,0,0,0,0,0,0,0],"matchRule":"exact","matchConfidence":1,"contractRate":285.38439905576575,"currentRate":0,"actualRate":0,"rate":285.38439905576575},{"sourceKind":"ksg","sourceRow":81,"sourceKey":"auto-ad54247a","workId":"","name":"Тепловая изоляция технологических трубопроводов","unit":"м2","kq1":"","kq2":"KQ-40-02","stableKey":"auto-fbf2aa72","plannedQuantity":12889.62,"scheduleQuantity":12889.580000000002,"volumes":[40.4,674.84,119.32,98.58,641.24,721.08,3221.14,3195.84,1965,1697.28,514.86,0],"matchRule":"exact","matchConfidence":1,"contractRate":322.7819594316681,"currentRate":0,"actualRate":0,"rate":322.7819594316681},{"sourceKind":"ksg","sourceRow":84,"sourceKey":"auto-c6bd324b","workId":"","name":"Холодоизоляция технологических трубопроводов (пеностеклом)","unit":"м2","kq1":"","kq2":"KQ-41-02","stableKey":"auto-25005522","plannedQuantity":1865.38,"scheduleQuantity":1865.4,"volumes":[0,7.06,7.98,0,0,313.7,1141.06,222.8,30.4,125.02,17.38,0],"matchRule":"exact","matchConfidence":1,"contractRate":493.85250740605534,"currentRate":0,"actualRate":0,"rate":493.85250740605534},{"sourceKind":"ksg","sourceRow":87,"sourceKey":"auto-1ab50ef5","workId":"","name":"Изоляция запорной арматуры термочехлами","unit":"шт.","kq1":"","kq2":"KQ-43-01","stableKey":"auto-433ac785","plannedQuantity":88,"scheduleQuantity":88,"volumes":[0,8,26.96,29.04,24,0,0,0,0,0,0,0],"matchRule":"exact","matchConfidence":1,"contractRate":192.31482908499905,"currentRate":0,"actualRate":0,"rate":192.31482908499905},{"sourceKind":"ksg","sourceRow":88,"sourceKey":"auto-e0c0765b","workId":"","name":"Монтаж вспомогательных опорных металлоконструкций для кабеленесущих систем и оборудования ЭОМ и КИПиА","unit":"т","kq1":"","kq2":"KQ-44-01","stableKey":"auto-85d5ff46","plannedQuantity":28.1,"scheduleQuantity":24.34,"volumes":[11,4.4,5.54,2.98,0.02,0,0,0.4,0,0,0,0],"matchRule":"exact","matchConfidence":1,"contractRate":18536.399185027512,"currentRate":0,"actualRate":0,"rate":18536.399185027512},{"sourceKind":"ksg","sourceRow":89,"sourceKey":"auto-f9e46d9d","workId":"","name":"Монтаж кабельных лотков","unit":"м","kq1":"","kq2":"KQ-45-01","stableKey":"auto-0d268162","plannedQuantity":60046.02,"scheduleQuantity":49494.7,"volumes":[8948.82,15852.13333333333,14111.33333333333,9243.193333333333,747.18,0,0,392.04,0,200,0,0],"matchRule":"exact","matchConfidence":1,"contractRate":170.30311518858326,"currentRate":0,"actualRate":0,"rate":170.30311518858326},{"sourceKind":"ksg","sourceRow":90,"sourceKey":"auto-e1e236d6","workId":"","name":"Монтаж стальных кабелепроводов","unit":"м","kq1":"","kq2":"KQ-45-02","stableKey":"auto-8b7740a6","plannedQuantity":1609.64,"scheduleQuantity":1609.62,"volumes":[1189.28,370.34,0,20,0,0,0,30,0,0,0,0],"matchRule":"exact","matchConfidence":1,"contractRate":42.70340453213877,"currentRate":0,"actualRate":0,"rate":42.70340453213877},{"sourceKind":"ksg","sourceRow":92,"sourceKey":"auto-8c4efed2","workId":"","name":"Монтаж пластиковых коробов","unit":"м","kq1":"","kq2":"KQ-46-01","stableKey":"auto-b0e51824","plannedQuantity":2,"scheduleQuantity":2,"volumes":[2,0,0,0,0,0,0,0,0,0,0,0],"matchRule":"exact","matchConfidence":1,"contractRate":184.7881987611252,"currentRate":0,"actualRate":0,"rate":184.7881987611252},{"sourceKind":"ksg","sourceRow":93,"sourceKey":"auto-c8aad968","workId":"","name":"Монтаж металлорукавов","unit":"м","kq1":"","kq2":"KQ-46-02","stableKey":"auto-17426b35","plannedQuantity":33687.72,"scheduleQuantity":33363.5,"volumes":[13628.94,12130.56,2192,4854,136,0,0,422,0,0,0,0],"matchRule":"exact","matchConfidence":1,"contractRate":30.660274124178198,"currentRate":0,"actualRate":0,"rate":30.660274124178198},{"sourceKind":"ksg","sourceRow":94,"sourceKey":"auto-ea1d4cc7","workId":"","name":"Монтаж полимерных труб и гофр","unit":"м","kq1":"","kq2":"KQ-46-03","stableKey":"auto-73cff391","plannedQuantity":324,"scheduleQuantity":324,"volumes":[24,0,300,0,0,0,0,0,0,0,0,0],"matchRule":"exact","matchConfidence":1,"contractRate":98.20797493539372,"currentRate":0,"actualRate":0,"rate":98.20797493539372},{"sourceKind":"ksg","sourceRow":95,"sourceKey":"auto-54029192","workId":"","name":"Монтаж кабеля КИПиА","unit":"м","kq1":"","kq2":"KQ-48-01","stableKey":"auto-4f691479","plannedQuantity":632758,"scheduleQuantity":618064.06,"volumes":[68253.04,122551.78,131058.5,122527.78,109808.4,34877.4,12747.16,12840.96,1959.04,1440,0,0],"matchRule":"exact","matchConfidence":1,"contractRate":30.27664999051171,"currentRate":0,"actualRate":0,"rate":30.27664999051171},{"sourceKind":"ksg","sourceRow":96,"sourceKey":"auto-676ab77a","workId":"","name":"Монтаж оптического кабеля","unit":"м","kq1":"","kq2":"KQ-48-02","stableKey":"auto-4ec35368","plannedQuantity":22262,"scheduleQuantity":22262,"volumes":[5570,7720,1616,350,5472.44,773.56,760,0,0,0,0,0],"matchRule":"exact","matchConfidence":1,"contractRate":40.82757573268093,"currentRate":0,"actualRate":0,"rate":40.82757573268093},{"sourceKind":"ksg","sourceRow":97,"sourceKey":"auto-35ce81c6","workId":"","name":"Монтаж и подключение патч-кордов","unit":"м","kq1":"","kq2":"KQ-48-03","stableKey":"auto-77fa8157","plannedQuantity":637,"scheduleQuantity":637,"volumes":[2,14,4,48,304,74,191,0,0,0,0,0],"matchRule":"exact","matchConfidence":1,"contractRate":26.627359224115484,"currentRate":0,"actualRate":0,"rate":26.627359224115484},{"sourceKind":"ksg","sourceRow":98,"sourceKey":"auto-ed96bd42","workId":"","name":"Расключение кабеля КИПиА","unit":"шт. (конец кабеля)","kq1":"","kq2":"KQ-48-04","stableKey":"auto-1b7e2a92","plannedQuantity":18416,"scheduleQuantity":18006.299999999996,"volumes":[21.06,720.66,594.7,2716.02,4768.48,3635.6,2379.12,2208.22,733.42,188.92,40.1,0],"matchRule":"exact","matchConfidence":1,"contractRate":283.470095667944,"currentRate":0,"actualRate":0,"rate":283.470095667944},{"sourceKind":"ksg","sourceRow":99,"sourceKey":"auto-ab5033db","workId":"","name":"Расключение оптического кабеля","unit":"шт. (конец кабеля)","kq1":"","kq2":"KQ-48-05","stableKey":"auto-eeb14f7d","plannedQuantity":494,"scheduleQuantity":494,"volumes":[0.66,106.64,21.36,24,40.38,50.3,242.66,0,5.6,2.4,0,0],"matchRule":"exact","matchConfidence":1,"contractRate":2556.2854642166362,"currentRate":0,"actualRate":0,"rate":2556.2854642166362},{"sourceKind":"ksg","sourceRow":100,"sourceKey":"auto-55e57d98","workId":"","name":"Монтаж силового кабеля до 1 кВ","unit":"м","kq1":"","kq2":"KQ-49-01","stableKey":"auto-f9b1607d","plannedQuantity":195684.6,"scheduleQuantity":169010.37999999998,"volumes":[12088.53,16532,31366.54,30842.66,32377.33,33241.72,10066.24,2495.36,0,0,0,0],"matchRule":"exact","matchConfidence":1,"contractRate":27.767371100723437,"currentRate":0,"actualRate":0,"rate":27.767371100723437},{"sourceKind":"ksg","sourceRow":101,"sourceKey":"auto-34ab6858","workId":"","name":"Монтаж силового кабеля от 1 до 35 кВ","unit":"м","kq1":"","kq2":"KQ-49-02","stableKey":"auto-17c64986","plannedQuantity":3087.36,"scheduleQuantity":3087.3599999999997,"volumes":[458.76,2628.6,0,0,0,0,0,0,0,0,0,0],"matchRule":"exact","matchConfidence":1,"contractRate":49.365743418166076,"currentRate":0,"actualRate":0,"rate":49.365743418166076},{"sourceKind":"ksg","sourceRow":102,"sourceKey":"auto-530cab89","workId":"","name":"Расключение силового кабеля до 1 кВ","unit":"шт. (конец кабеля)","kq1":"","kq2":"KQ-49-04","stableKey":"auto-01e1e89c","plannedQuantity":18180,"scheduleQuantity":18173.88,"volumes":[2951.4,7725.68,2294.8,825.18,4128.82,48,16,176,8,0,0,0],"matchRule":"exact","matchConfidence":1,"contractRate":123.43750676957525,"currentRate":0,"actualRate":0,"rate":123.43750676957525},{"sourceKind":"ksg","sourceRow":103,"sourceKey":"auto-e10e76f3","workId":"","name":"Расключение силового кабеля от 1 до 35 кВ","unit":"шт. (конец кабеля)","kq1":"","kq2":"KQ-49-05","stableKey":"auto-963374e1","plannedQuantity":32,"scheduleQuantity":32,"volumes":[8,24,0,0,0,0,0,0,0,0,0,0],"matchRule":"exact","matchConfidence":1,"contractRate":664.4790640237089,"currentRate":0,"actualRate":0,"rate":664.4790640237089},{"sourceKind":"ksg","sourceRow":104,"sourceKey":"auto-c490223d","workId":"","name":"Монтаж греющего кабеля","unit":"м","kq1":"","kq2":"KQ-50-01","stableKey":"auto-9b4803a6","plannedQuantity":35684,"scheduleQuantity":35684.02,"volumes":[0,0,0,0,2226,3264.7,9188.06,16807.28,3243.98,954,0,0],"matchRule":"exact","matchConfidence":1,"contractRate":21.103492015911304,"currentRate":0,"actualRate":0,"rate":21.103492015911304},{"sourceKind":"ksg","sourceRow":105,"sourceKey":"auto-0cfc52d7","workId":"","name":"Расключение греющего кабеля","unit":"шт. (конец кабеля)","kq1":"","kq2":"KQ-50-02","stableKey":"auto-8eb44d5f","plannedQuantity":3052,"scheduleQuantity":3052,"volumes":[0,0,0,0,292,164,242,1569.98,736.02,48,0,0],"matchRule":"exact","matchConfidence":1,"contractRate":85.13152296794327,"currentRate":0,"actualRate":0,"rate":85.13152296794327},{"sourceKind":"ksg","sourceRow":106,"sourceKey":"auto-2e15fb24","workId":"","name":"Монтаж проводника заземления (провод)","unit":"м","kq1":"","kq2":"KQ-51-01","stableKey":"auto-7b0989df","plannedQuantity":14835.7,"scheduleQuantity":14631.7,"volumes":[3634.04,5561.62,2456.04,1378,622,828,100,52,0,0,0,0],"matchRule":"exact","matchConfidence":1,"contractRate":67.79404878786701,"currentRate":0,"actualRate":0,"rate":67.79404878786701},{"sourceKind":"ksg","sourceRow":107,"sourceKey":"auto-b1d99bea","workId":"","name":"Монтаж проводника заземления (полоса)","unit":"м","kq1":"","kq2":"KQ-51-02","stableKey":"auto-40ad0cba","plannedQuantity":6953.36,"scheduleQuantity":3578.4199999999996,"volumes":[875.14,479.96,875.14,875.14,434.88,0,0,38.16,0,0,0,0],"matchRule":"exact","matchConfidence":1,"contractRate":24.233211730751655,"currentRate":0,"actualRate":0,"rate":24.233211730751655},{"sourceKind":"ksg","sourceRow":109,"sourceKey":"auto-0a5ad073","workId":"","name":"Монтаж ИБП","unit":"шт.","kq1":"","kq2":"KQ-55-01","stableKey":"auto-7b7fd9f2","plannedQuantity":18,"scheduleQuantity":18,"volumes":[2,8,0,0,2,2,4,0,0,0,0,0],"matchRule":"exact","matchConfidence":1,"contractRate":8685.415452723119,"currentRate":0,"actualRate":0,"rate":8685.415452723119},{"sourceKind":"ksg","sourceRow":111,"sourceKey":"auto-900afecc","workId":"","name":"Монтаж осветительных приборов внутреннего исполнения (штучные)","unit":"шт.","kq1":"","kq2":"KQ-56-02","stableKey":"auto-55d0207d","plannedQuantity":496,"scheduleQuantity":496,"volumes":[102,258,0,0,116,0,0,20,0,0,0,0],"matchRule":"exact","matchConfidence":1,"contractRate":37.607675641537234,"currentRate":0,"actualRate":0,"rate":37.607675641537234},{"sourceKind":"ksg","sourceRow":112,"sourceKey":"auto-a130809d","workId":"","name":"Монтаж малых силовых шкафов","unit":"шт.","kq1":"","kq2":"KQ-57-01","stableKey":"auto-0b81602b","plannedQuantity":174,"scheduleQuantity":172,"volumes":[76,16,0,0,72,0,0,8,0,0,0,0],"matchRule":"exact","matchConfidence":1,"contractRate":338.3121241996865,"currentRate":0,"actualRate":0,"rate":338.3121241996865},{"sourceKind":"ksg","sourceRow":113,"sourceKey":"auto-3f6c7410","workId":"","name":"Монтаж силовых шкафов электрообогрева","unit":"шт.","kq1":"","kq2":"KQ-57-02","stableKey":"auto-a954b4e3","plannedQuantity":12,"scheduleQuantity":12,"volumes":[0,0,0,0,11.66,0.34,0,0,0,0,0,0],"matchRule":"exact","matchConfidence":1,"contractRate":4259.83146190419,"currentRate":0,"actualRate":0,"rate":4259.83146190419},{"sourceKind":"ksg","sourceRow":114,"sourceKey":"auto-05712912","workId":"","name":"Монтаж щитового оборудования РУ, ВРУ","unit":"шт.","kq1":"","kq2":"KQ-57-03","stableKey":"auto-3260498c","plannedQuantity":120,"scheduleQuantity":106.67999999999999,"volumes":[35.44,67.24,0,0,4,0,0,0,0,0,0,0],"matchRule":"exact","matchConfidence":1,"contractRate":3610.688456336083,"currentRate":0,"actualRate":0,"rate":3610.688456336083},{"sourceKind":"ksg","sourceRow":115,"sourceKey":"auto-02ab59ff","workId":"","name":"Монтаж щитового оборудования КИПиА","unit":"шт.","kq1":"","kq2":"KQ-58-01","stableKey":"auto-277dc6cc","plannedQuantity":232,"scheduleQuantity":209.98000000000002,"volumes":[0,26,0,74.8,107.18,2,0,0,0,0,0,0],"matchRule":"exact","matchConfidence":1,"contractRate":3198.7201830223016,"currentRate":0,"actualRate":0,"rate":3198.7201830223016},{"sourceKind":"ksg","sourceRow":116,"sourceKey":"auto-d4b0c249","workId":"","name":"Монтаж щитового оборудования телекоммуникационных сетей","unit":"шт.","kq1":"","kq2":"KQ-58-02","stableKey":"auto-94e52093","plannedQuantity":4,"scheduleQuantity":4,"volumes":[0,0,0,0,0,2,2,0,0,0,0,0],"matchRule":"exact","matchConfidence":1,"contractRate":15307.282996383792,"currentRate":0,"actualRate":0,"rate":15307.282996383792},{"sourceKind":"ksg","sourceRow":117,"sourceKey":"auto-31c33e01","workId":"","name":"Монтаж оконечных и распределительных устройств силовых сетей","unit":"шт.","kq1":"","kq2":"KQ-59-01","stableKey":"auto-3e3016bc","plannedQuantity":6370,"scheduleQuantity":6370,"volumes":[595.24,1118.76,1000,4,286.5,1467.72,487.78,753.88,656.12,0,0,0],"matchRule":"exact","matchConfidence":1,"contractRate":182.85812938425377,"currentRate":0,"actualRate":0,"rate":182.85812938425377},{"sourceKind":"ksg","sourceRow":118,"sourceKey":"auto-29c4a554","workId":"","name":"Монтаж оконечных и распределительных устройств слаботочных сетей","unit":"шт.","kq1":"","kq2":"KQ-59-02","stableKey":"auto-59e7d61e","plannedQuantity":1202,"scheduleQuantity":1200.06,"volumes":[13.16,58.84,76,306,80.06,354,160,102,10,40,0,0],"matchRule":"exact","matchConfidence":1,"contractRate":126.98430955743038,"currentRate":0,"actualRate":0,"rate":126.98430955743038},{"sourceKind":"ksg","sourceRow":119,"sourceKey":"auto-49f3506c","workId":"","name":"Монтаж приборов КИПиА","unit":"шт.","kq1":"","kq2":"KQ-60-01","stableKey":"auto-1a3aa973","plannedQuantity":2240,"scheduleQuantity":2228,"volumes":[4,0,38,205.58,260.42,328,641.08,444.92,140,166,0,0],"matchRule":"exact","matchConfidence":1,"contractRate":678.8017962028557,"currentRate":0,"actualRate":0,"rate":678.8017962028557},{"sourceKind":"ksg","sourceRow":120,"sourceKey":"auto-61534236","workId":"","name":"Монтаж импульсных трубок","unit":"м","kq1":"","kq2":"KQ-60-02","stableKey":"auto-35e6164a","plannedQuantity":12166,"scheduleQuantity":12166,"volumes":[0,12,102,260,3020,778,2727.8,3574.2,1692,0,0,0],"matchRule":"exact","matchConfidence":1,"contractRate":32.15112761788492,"currentRate":0,"actualRate":0,"rate":32.15112761788492},{"sourceKind":"ksg","sourceRow":121,"sourceKey":"auto-613f1f88","workId":"","name":"Монтаж приборов охранно-пожарной сигнализации, оповещения и связи","unit":"шт.","kq1":"","kq2":"KQ-60-03","stableKey":"auto-b115169d","plannedQuantity":1586,"scheduleQuantity":1586,"volumes":[0,0,760,192,0,530,100,4,0,0,0,0],"matchRule":"exact","matchConfidence":1,"contractRate":211.64694513367547,"currentRate":0,"actualRate":0,"rate":211.64694513367547},{"sourceKind":"ksg","sourceRow":122,"sourceKey":"auto-960ce64a","workId":"","name":"Монтаж оборудования оповещения и связи","unit":"шт.","kq1":"","kq2":"KQ-60-04","stableKey":"auto-79f94e98","plannedQuantity":120,"scheduleQuantity":120,"volumes":[8,0,28,18,16,32,12,6,0,0,0,0],"matchRule":"exact","matchConfidence":1,"contractRate":408.0911649159587,"currentRate":0,"actualRate":0,"rate":408.0911649159587},{"sourceKind":"ksg","sourceRow":123,"sourceKey":"auto-7ba961da","workId":"","name":"Монтаж оборудования видеонаблюдения","unit":"шт.","kq1":"","kq2":"KQ-60-05","stableKey":"auto-79a9724d","plannedQuantity":48,"scheduleQuantity":48,"volumes":[4,28,0,8,8,0,0,0,0,0,0,0],"matchRule":"exact","matchConfidence":1,"contractRate":271.01893948214337,"currentRate":0,"actualRate":0,"rate":271.01893948214337},{"sourceKind":"ksg","sourceRow":124,"sourceKey":"auto-04713394","workId":"","name":"Монтаж мультимедийного оборудования и оргтехники","unit":"шт.","kq1":"","kq2":"KQ-60-07","stableKey":"auto-a2d83474","plannedQuantity":80,"scheduleQuantity":80,"volumes":[0,0,2,6,18,10,44,0,0,0,0,0],"matchRule":"exact","matchConfidence":1,"contractRate":1951.277935541621,"currentRate":0,"actualRate":0,"rate":1951.277935541621},{"sourceKind":"ksg","sourceRow":125,"sourceKey":"auto-8e237fd1","workId":"","name":"Монтаж основного вентиляционного оборудования","unit":"шт.","kq1":"","kq2":"KQ-61-01","stableKey":"auto-cd598dc8","plannedQuantity":86,"scheduleQuantity":86,"volumes":[0,0,2,20,0,0,0,0,56.8,7.2,0,0],"matchRule":"exact","matchConfidence":1,"contractRate":3082.9614805025176,"currentRate":0,"actualRate":0,"rate":3082.9614805025176},{"sourceKind":"ksg","sourceRow":126,"sourceKey":"auto-5cf26c0e","workId":"","name":"Монтаж основного оборудования кондиционирования","unit":"шт.","kq1":"","kq2":"KQ-61-02","stableKey":"auto-61797ef8","plannedQuantity":14,"scheduleQuantity":14,"volumes":[0,0,11.96,2.04,0,0,0,0,0,0,0,0],"matchRule":"exact","matchConfidence":1,"contractRate":10405.63140347798,"currentRate":0,"actualRate":0,"rate":10405.63140347798},{"sourceKind":"ksg","sourceRow":127,"sourceKey":"auto-2a2eed12","workId":"","name":"Монтаж воздуховодов","unit":"м2","kq1":"","kq2":"KQ-62-01","stableKey":"auto-fd0fd071","plannedQuantity":6386.64,"scheduleQuantity":6318.56,"volumes":[313,508.54,187.18,445.92,0,0,0,0,2722.66,2141.26,0,0],"matchRule":"exact","matchConfidence":1,"contractRate":250.8522693300239,"currentRate":0,"actualRate":0,"rate":250.8522693300239},{"sourceKind":"ksg","sourceRow":128,"sourceKey":"auto-a2a79b0a","workId":"","name":"Монтаж вентиляционных клапанов и заслонок","unit":"шт.","kq1":"","kq2":"KQ-62-02","stableKey":"auto-f7115d1e","plannedQuantity":390,"scheduleQuantity":388,"volumes":[0,8,0,170,0,0,0,0,0,210,0,0],"matchRule":"exact","matchConfidence":1,"contractRate":224.29123275843202,"currentRate":0,"actualRate":0,"rate":224.29123275843202},{"sourceKind":"ksg","sourceRow":129,"sourceKey":"auto-01b367e5","workId":"","name":"Монтаж оконечных устройств воздухораспределения","unit":"шт.","kq1":"","kq2":"KQ-62-03","stableKey":"auto-cf90aaf3","plannedQuantity":464,"scheduleQuantity":464,"volumes":[0,38,0,14,94,0,0,0,0,318,0,0],"matchRule":"exact","matchConfidence":1,"contractRate":272.9597083652129,"currentRate":0,"actualRate":0,"rate":272.9597083652129},{"sourceKind":"ksg","sourceRow":130,"sourceKey":"auto-41221e8d","workId":"","name":"Тепловая изоляция воздуховодов","unit":"м2","kq1":"","kq2":"KQ-62-05","stableKey":"auto-b611a2bc","plannedQuantity":858.38,"scheduleQuantity":858.38,"volumes":[0,300,0,378.38,0,0,0,0,0,180,0,0],"matchRule":"exact","matchConfidence":1,"contractRate":205.2554804940671,"currentRate":0,"actualRate":0,"rate":205.2554804940671},{"sourceKind":"ksg","sourceRow":131,"sourceKey":"auto-b2893b7f","workId":"","name":"Монтаж блочных тепловых пунктов","unit":"компл.","kq1":"","kq2":"KQ-63-01","stableKey":"auto-6fbcbab3","plannedQuantity":2,"scheduleQuantity":2,"volumes":[2,0,0,0,0,0,0,0,0,0,0,0],"matchRule":"exact","matchConfidence":1,"contractRate":4615.030382508238,"currentRate":0,"actualRate":0,"rate":4615.030382508238},{"sourceKind":"ksg","sourceRow":132,"sourceKey":"auto-6ec9a749","workId":"","name":"Монтаж противопожарного оборудования","unit":"шт.","kq1":"","kq2":"KQ-63-06","stableKey":"auto-418f514a","plannedQuantity":50.8,"scheduleQuantity":50.8,"volumes":[4,2,0,0,0,27.8,17,0,0,0,0,0],"matchRule":"exact","matchConfidence":1,"contractRate":0,"currentRate":0,"actualRate":0,"rate":0},{"sourceKind":"ksg","sourceRow":133,"sourceKey":"auto-1519ba34","workId":"","name":"Монтаж устройств пожаротушения","unit":"шт.","kq1":"","kq2":"KQ-63-07","stableKey":"auto-e0ff0a32","plannedQuantity":888,"scheduleQuantity":888,"volumes":[2,140,66,0,0,144,208,312,16,0,0,0],"matchRule":"exact","matchConfidence":1,"contractRate":224.81964932601676,"currentRate":0,"actualRate":0,"rate":224.81964932601676},{"sourceKind":"ksg","sourceRow":134,"sourceKey":"auto-97a4dd76","workId":"","name":"Монтаж пластиковых трубопроводов внутренних инженерных сетей","unit":"м","kq1":"","kq2":"KQ-64-01","stableKey":"auto-1ebc70e3","plannedQuantity":242.18,"scheduleQuantity":158.18,"volumes":[0,0,78.44,33.74,46,0,0,0,0,0,0,0],"matchRule":"exact","matchConfidence":1,"contractRate":241.86521076828024,"currentRate":0,"actualRate":0,"rate":241.86521076828024},{"sourceKind":"ksg","sourceRow":135,"sourceKey":"auto-bcb42ad4","workId":"","name":"Монтаж стальных трубопроводов внутренних инженерных сетей","unit":"м","kq1":"","kq2":"KQ-64-02","stableKey":"auto-1dac18e8","plannedQuantity":3046.96,"scheduleQuantity":3046.9599999999996,"volumes":[0,0,18.8,85.06,263.1,0,0,0,1775.36,904.64,0,0],"matchRule":"exact","matchConfidence":1,"contractRate":376.9876732954291,"currentRate":0,"actualRate":0,"rate":376.9876732954291},{"sourceKind":"ksg","sourceRow":136,"sourceKey":"auto-b4e85547","workId":"","name":"Монтаж запорно-регулирующей и распределительной арматуры внутр. инженерных сетей","unit":"шт.","kq1":"","kq2":"KQ-64-05","stableKey":"auto-1fbc5228","plannedQuantity":858,"scheduleQuantity":858,"volumes":[30,30,36,8,144,10,6,46,20,528,0,0],"matchRule":"exact","matchConfidence":1,"contractRate":816.4346320091457,"currentRate":0,"actualRate":0,"rate":816.4346320091457},{"sourceKind":"ksg","sourceRow":138,"sourceKey":"auto-5149e62a","workId":"","name":"Монтаж радиаторов, конвекторов и регистров","unit":"шт.","kq1":"","kq2":"KQ-65-02","stableKey":"auto-b1113303","plannedQuantity":44,"scheduleQuantity":44,"volumes":[0,0,0,18,0,0,0,0,0,26,0,0],"matchRule":"exact","matchConfidence":1,"contractRate":285.8499574613852,"currentRate":0,"actualRate":0,"rate":285.8499574613852},{"sourceKind":"ksg","sourceRow":139,"sourceKey":"auto-8207d0b6","workId":"","name":"Монтаж дверей, люков и решеток","unit":"м2","kq1":"","kq2":"KQ-66-02","stableKey":"auto-342e906b","plannedQuantity":209.24,"scheduleQuantity":209.24,"volumes":[60.12666666666667,28.86,60.12666666666667,60.12666666666667,0,0,0,0,0,0,0,0],"matchRule":"exact","matchConfidence":1,"contractRate":1158.393488649215,"currentRate":0,"actualRate":0,"rate":1158.393488649215},{"sourceKind":"ksg","sourceRow":140,"sourceKey":"auto-313b4a01","workId":"","name":"Монтаж ворот на зданиях","unit":"м2","kq1":"","kq2":"KQ-66-03","stableKey":"auto-ce4a5583","plannedQuantity":260.54,"scheduleQuantity":260.54,"volumes":[0,260.54,0,0,0,0,0,0,0,0,0,0],"matchRule":"exact","matchConfidence":1,"contractRate":1336.9100338834294,"currentRate":0,"actualRate":0,"rate":1336.9100338834294},{"sourceKind":"ksg","sourceRow":141,"sourceKey":"auto-98800d1f","workId":"","name":"Монтаж кровли из профлиста","unit":"м2","kq1":"","kq2":"KQ-67-01","stableKey":"auto-5d20d828","plannedQuantity":1523.12,"scheduleQuantity":1523.12,"volumes":[507.7066666666666,507.7066666666666,507.7066666666666,0,0,0,0,0,0,0,0,0],"matchRule":"exact","matchConfidence":1,"contractRate":380.5968092092124,"currentRate":0,"actualRate":0,"rate":380.5968092092124},{"sourceKind":"ksg","sourceRow":142,"sourceKey":"auto-b3af0814","workId":"","name":"Утепление кровли","unit":"м3","kq1":"","kq2":"KQ-67-02","stableKey":"auto-57e5e800","plannedQuantity":1816.44,"scheduleQuantity":1816.42,"volumes":[351.02,1262.98,202.42,0,0,0,0,0,0,0,0,0],"matchRule":"exact","matchConfidence":1,"contractRate":578.22018009978,"currentRate":0,"actualRate":0,"rate":578.22018009978},{"sourceKind":"ksg","sourceRow":143,"sourceKey":"auto-e58c5353","workId":"","name":"Устройство стяжки или цементно-стружечных плит на кровле","unit":"м2","kq1":"","kq2":"KQ-67-03","stableKey":"auto-83deccc6","plannedQuantity":5238.2,"scheduleQuantity":5238.18,"volumes":[10.52,1486.24,3503.42,0,238,0,0,0,0,0,0,0],"matchRule":"exact","matchConfidence":1,"contractRate":197.585581621285,"currentRate":0,"actualRate":0,"rate":197.585581621285},{"sourceKind":"ksg","sourceRow":144,"sourceKey":"auto-0c06f003","workId":"","name":"Устройство покрытий кровли из ПВХ мембраны или наплавляемых материалов","unit":"м2","kq1":"","kq2":"KQ-67-04","stableKey":"auto-41b795bd","plannedQuantity":12196.44,"scheduleQuantity":12196.44,"volumes":[701.22,2873.805,2873.805,2873.805,2873.805,0,0,0,0,0,0,0],"matchRule":"exact","matchConfidence":1,"contractRate":83.92265692604174,"currentRate":0,"actualRate":0,"rate":83.92265692604174},{"sourceKind":"ksg","sourceRow":147,"sourceKey":"auto-023e2597","workId":"","name":"Устройство кровельной водосточной системы","unit":"м","kq1":"","kq2":"KQ-67-07","stableKey":"auto-f1e05c46","plannedQuantity":848,"scheduleQuantity":848,"volumes":[10.68,236,601.32,0,0,0,0,0,0,0,0,0],"matchRule":"exact","matchConfidence":1,"contractRate":114.25431941646292,"currentRate":0,"actualRate":0,"rate":114.25431941646292},{"sourceKind":"ksg","sourceRow":148,"sourceKey":"auto-f4107607","workId":"","name":"Устройство перильного ограждения кровли","unit":"м","kq1":"","kq2":"KQ-67-08","stableKey":"auto-6d6ef63d","plannedQuantity":98.04,"scheduleQuantity":98.04,"volumes":[0,98.04,0,0,0,0,0,0,0,0,0,0],"matchRule":"exact","matchConfidence":1,"contractRate":114.84406840078792,"currentRate":0,"actualRate":0,"rate":114.84406840078792},{"sourceKind":"ksg","sourceRow":149,"sourceKey":"auto-ae316fd5","workId":"","name":"Облицовка стен профлистом","unit":"м2","kq1":"","kq2":"KQ-68-05","stableKey":"auto-4fc27f3d","plannedQuantity":85.68,"scheduleQuantity":85.68,"volumes":[85.68,0,0,0,0,0,0,0,0,0,0,0],"matchRule":"exact","matchConfidence":1,"contractRate":485.1191932603397,"currentRate":0,"actualRate":0,"rate":485.1191932603397},{"sourceKind":"ksg","sourceRow":150,"sourceKey":"auto-d2a97b14","workId":"","name":"Утепление фасадов","unit":"м3","kq1":"","kq2":"KQ-68-02","stableKey":"auto-d5fa45c3","plannedQuantity":3.6,"scheduleQuantity":3.6,"volumes":[0.6,0,3,0,0,0,0,0,0,0,0,0],"matchRule":"exact","matchConfidence":1,"contractRate":1008.1546747113723,"currentRate":0,"actualRate":0,"rate":1008.1546747113723},{"sourceKind":"ksg","sourceRow":151,"sourceKey":"auto-af8705df","workId":"","name":"Устройство вентилируемых фасадов с облицовкой","unit":"м2","kq1":"","kq2":"KQ-68-03","stableKey":"auto-4c96423d","plannedQuantity":3782,"scheduleQuantity":3782,"volumes":[665.8,1563.12,1553.08,0,0,0,0,0,0,0,0,0],"matchRule":"exact","matchConfidence":1,"contractRate":300.3996764419127,"currentRate":0,"actualRate":0,"rate":300.3996764419127},{"sourceKind":"ksg","sourceRow":154,"sourceKey":"auto-58cb7980","workId":"","name":"Устройство декоративных фасадных конструкций","unit":"м2","kq1":"","kq2":"KQ-68-07","stableKey":"auto-8c7b024b","plannedQuantity":8,"scheduleQuantity":8,"volumes":[0,0,8,0,0,0,0,0,0,0,0,0],"matchRule":"exact","matchConfidence":1,"contractRate":431.6564020997887,"currentRate":0,"actualRate":0,"rate":431.6564020997887},{"sourceKind":"ksg","sourceRow":156,"sourceKey":"auto-7162ca</t>
        </is>
      </c>
    </row>
    <row r="17">
      <c r="A17" t="inlineStr">
        <is>
          <t xml:space="preserve">ee","workId":"","name":"Отделка стен","unit":"м2","kq1":"","kq2":"KQ-69-02","stableKey":"auto-d42fdda0","plannedQuantity":3653,"scheduleQuantity":3319.0200000000004,"volumes":[626.0733333333334,626.0733333333334,626.0733333333334,0,1440.8,0,0,0,0,0,0,0],"matchRule":"exact","matchConfidence":1,"contractRate":276.1001359976449,"currentRate":0,"actualRate":0,"rate":276.1001359976449},{"sourceKind":"ksg","sourceRow":157,"sourceKey":"auto-de61de3d","workId":"","name":"Устройство полов","unit":"м2","kq1":"","kq2":"KQ-69-03","stableKey":"auto-1880c90c","plannedQuantity":5213.94,"scheduleQuantity":1560.28,"volumes":[662.3,178.9,106.76,249.54,352.5,0,0,10.28,0,0,0,0],"matchRule":"exact","matchConfidence":1,"contractRate":1826.46258370269,"currentRate":0,"actualRate":0,"rate":1826.46258370269},{"sourceKind":"ksg","sourceRow":158,"sourceKey":"auto-3cd2f2c5","workId":"","name":"Устройство потолков","unit":"м2","kq1":"","kq2":"KQ-69-04","stableKey":"auto-aace5045","plannedQuantity":1958.88,"scheduleQuantity":1958.88,"volumes":[282.34,558.8466666666667,558.8466666666667,558.8466666666667,0,0,0,0,0,0,0,0],"matchRule":"exact","matchConfidence":1,"contractRate":0,"currentRate":0,"actualRate":0,"rate":0},{"sourceKind":"ksg","sourceRow":160,"sourceKey":"auto-6db03857","workId":"","name":"Устройство фальшпола","unit":"м2","kq1":"","kq2":"KQ-69-06","stableKey":"auto-8bece68c","plannedQuantity":603.2,"scheduleQuantity":603.2,"volumes":[129.6,148.2666666666667,148.2666666666667,148.2666666666667,28.8,0,0,0,0,0,0,0],"matchRule":"exact","matchConfidence":1,"contractRate":436.2551458950675,"currentRate":0,"actualRate":0,"rate":436.2551458950675},{"sourceKind":"ksg","sourceRow":162,"sourceKey":"auto-26234e8e","workId":"","name":"Укладка геоматериалов","unit":"м2","kq1":"","kq2":"KQ-71-01","stableKey":"auto-42cb0c23","plannedQuantity":11122.2,"scheduleQuantity":124.48,"volumes":[0,0,0,0,0,124.48,0,0,0,0,0,0],"matchRule":"exact","matchConfidence":1,"contractRate":19.30843262215975,"currentRate":0,"actualRate":0,"rate":19.30843262215975},{"sourceKind":"ksg","sourceRow":163,"sourceKey":"auto-12344263","workId":"","name":"Устройство щебеночных оснований и покрытий","unit":"м3","kq1":"","kq2":"KQ-71-02","stableKey":"auto-2af92db9","plannedQuantity":2349.92,"scheduleQuantity":23.26,"volumes":[0,0,0,0,23.26,0,0,0,0,0,0,0],"matchRule":"exact","matchConfidence":1,"contractRate":166.77422536084194,"currentRate":0,"actualRate":0,"rate":166.77422536084194},{"sourceKind":"ksg","sourceRow":164,"sourceKey":"auto-e00bbe52","workId":"","name":"Устройство бетонных покрытий","unit":"м3","kq1":"","kq2":"KQ-71-03","stableKey":"auto-3d9d5109","plannedQuantity":2129.8,"scheduleQuantity":336.76000000000005,"volumes":[174.96,0,0,0,114.12,47.68,0,0,0,0,0,0],"matchRule":"exact","matchConfidence":1,"contractRate":2709.3377930190486,"currentRate":0,"actualRate":0,"rate":2709.3377930190486},{"sourceKind":"ksg","sourceRow":166,"sourceKey":"auto-54afe2f2","workId":"","name":"Устройство элементов обеспечения БДД","unit":"шт.","kq1":"","kq2":"KQ-71-10","stableKey":"auto-b2e363f6","plannedQuantity":12,"scheduleQuantity":12,"volumes":[6,0,0,0,0,0,6,0,0,0,0,0],"matchRule":"exact","matchConfidence":1,"contractRate":266.127188891424,"currentRate":0,"actualRate":0,"rate":266.127188891424},{"sourceKind":"ksg","sourceRow":169,"sourceKey":"auto-ea4ec31c","workId":"","name":"Дополнительная очистка трубопроводов","unit":"м","kq1":"","kq2":"KQ-97-19","stableKey":"auto-0fe48b06","plannedQuantity":99.76,"scheduleQuantity":99.76,"volumes":[0,0,0,0,0,99.76,0,0,0,0,0,0],"matchRule":"exact","matchConfidence":1,"contractRate":551.2656062523021,"currentRate":0,"actualRate":0,"rate":551.2656062523021}],"sourceFiles":null,"workSourceMeta":{"blockers":["Прогноз 2027: обновите источники и объёмы; документный факт из 2026 не перенесён."],"loading":false,"error":null,"sourceContractNumber":"4700134228","primarySourceContract":"4700134228","bankSourceContract":"4700134228","primaryRows":0,"primaryPaymentMatches":0,"bankRows":0,"factoringRows":0,"sourcePaths":{"boq":"data/contractors/derived-4700134228/sources/boq.xlsx","ksg":"data/contractors/derived-4700134228/sources/ksg.xlsx","personnel":"data/contractors/derived-4700134228/sources/personnel_plan.xlsx","equipment":"data/contractors/derived-4700134228/sources/equipment_plan.xlsx?rev=2","primary_documents":"data/contractors/derived-4700134228/sources/primary_documents.xlsx","payments":"data/contractors/derived-4700134228/sources/payments.xlsx","factoring":"data/contractors/derived-4700134228/sources/factoring.xlsx"},"resourceSources":{"personnel":{"path":"data/contractors/derived-4700134228/sources/personnel_plan.xlsx","sheet":"Персонал","through":11,"complete":[true,true,true,true,true,true,true,true,true,true,true,false]},"equipment":{"path":"data/contractors/derived-4700134228/sources/equipment_plan.xlsx?rev=2","sheet":"Техника","through":11,"complete":[true,true,true,true,true,true,true,true,true,true,true,false]}},"receiptSource":"Платежи H (без НДС) + Факторинг R (без НДС), Авансы H, зачёты Первичка AD","boqFile":"data/contractors/derived-4700134228/sources/boq.xlsx","ksgFile":"data/contractors/derived-4700134228/sources/ksg.xlsx","currency":"USD","boqRows":888,"kq2Rows":146,"ksgRows":120,"matchedRows":120,"unmatchedRows":0,"ignoredRows":30,"boqCost":255840353.09750876,"scheduledCost":193151990.64833683,"contractQuantity":1333633.7165260015,"scheduledQuantity":1452384.4649999996,"loadedAt":"2026-09-25T14:51:27.177Z"},"portfolioYearMissing":false,"vatRate":22,"vacationBasis":"annual","actualThroughMonth":0,"bindings":{"boq":{"target":"driver:physicalVolume","mode":"cells","cells":"","date":"","value":"","scale":1,"filterCol":"","filterValue":"","scope":true},"ksg":{"target":"driver:physicalVolume","mode":"cells","cells":"","date":"","value":"","scale":1,"filterCol":"","filterValue":"","scope":true},"personnel":{"target":"driver:physicalVolume","mode":"cells","cells":"","date":"","value":"","scale":1,"filterCol":"","filterValue":"","scope":true},"equipment":{"target":"driver:physicalVolume","mode":"cells","cells":"","date":"","value":"","scale":1,"filterCol":"","filterValue":"","scope":true},"primary_documents":{"target":"driver:physicalVolume","mode":"cells","cells":"","date":"","value":"","scale":1,"filterCol":"","filterValue":"","scope":true},"payments":{"target":"driver:physicalVolume","mode":"cells","cells":"","date":"","value":"","scale":1,"filterCol":"","filterValue":"","scope":true},"factoring":{"target":"driver:physicalVolume","mode":"cells","cells":"","date":"","value":"","scale":1,"filterCol":"","filterValue":"","scope":true}},"costSourceBasis":{"projectMaterialsForecast":true,"materialMarkupPercent":10},"materialKinds":{},"manualCosts":{},"manualPayments":{},"sourceCurrency":"USD","expectNoActuals":true,"kqEstimate":[{"code":"KQ-32-01","name":"Сварка технологических трубопроводов (черн. стали), DI","unit":"ед.","quantity":144402.65399999992,"laborHours":482087.6463381562,"machineHours":59664.31776290354,"cost":45699609.9107172,"materialsCost":0,"materialsRows":65,"sourceRows":65,"sourceKeys":["auto-db2f2c19","auto-da2f2a86","auto-e52f3bd7","auto-e42f3a44","auto-e3317748","auto-e43178db","auto-e5317a6e","auto-e6317c01","auto-e7317d94","auto-e8317f27","auto-e93180ba","auto-ea31824d","auto-db316ab0","auto-dc316c43","auto-e933bf51","auto-e833bdbe","auto-e733bc2b","auto-e633ba98","auto-ed33c59d","auto-ec33c40a","auto-eb33c277","auto-ea33c0e4","auto-e133b2b9","auto-e033b126","auto-6b6c8b0d","auto-6a6c897a","auto-696c87e7","auto-686c8654","auto-8cb5fd0f","auto-8bb5fb7c","auto-8eb60035","auto-8db5fea2","auto-90b6035b","auto-8fb601c8","auto-9ea4d044","auto-9fa4d1d7","auto-a0a4d36a","auto-a1a4d4fd","auto-9aa4c9f8","auto-9ba4cb8b","auto-9ca4cd1e","auto-9da4ceb1","auto-96a4c3ac","auto-97a4c53f","auto-a4a7184d","auto-a3a716ba","auto-a2a71527","auto-a1a71394","auto-a0a71201","auto-9fa7106e","auto-9ea70edb","auto-9da70d48","auto-9ca70bb5","auto-9ba70a22","auto-86b7d8b9","auto-85b7d726","auto-84b7d593","auto-83b7d400","auto-8ab7df05","auto-89b7dd72","auto-88b7dbdf","auto-87b7da4c","auto-8eb7e551","auto-8db7e3be","auto-80b590b0"],"stableKey":"auto-b0b87459","rate":316.47347638580953,"scheduledQuantity":60559.35999999999,"scheduledCost":19165431.186899737,"quantityVariance":-83843.29399999994,"scheduleRows":1},{"code":"KQ-33-01","name":"Монтаж технологических трубопроводов на эстакаде (стальные), м","unit":"ед.","quantity":54099.19200000029,"laborHours":400239.15997065156,"machineHours":54908.035655235,"cost":39118055.897863075,"materialsCost":0,"materialsRows":23,"sourceRows":23,"sourceKeys":["auto-6c99b078","auto-6d99b20b","auto-6a9bebe9","auto-699bea56","auto-689be8c3","auto-679be730","auto-6e9bf235","auto-6d9bf0a2","auto-29003f14","auto-aff8c4d4","auto-b0f8c667","auto-b1f8c7fa","auto-b2f8c98d","auto-abf8be88","auto-acf8c01b","auto-adf8c1ae","auto-aef8c341","auto-a7f8b83c","auto-a8f8b9cf","auto-b5fb0cdd","auto-b4fb0b4a","auto-b3fb09b7","auto-b2fb0824"],"stableKey":"auto-dc5998b8","rate":723.0802245228149,"scheduledQuantity":57177.079999999994,"scheduledCost":41343615.843958944,"quantityVariance":3077.887999999708,"scheduleRows":1},{"code":"KQ-13-01","name":"Устройство монолитных конструкций выше 0, м3","unit":"ед.","quantity":2618.9,"laborHours":224007.2929183797,"machineHours":15565.125889427727,"cost":17044918.434267603,"materialsCost":0,"materialsRows":22,"sourceRows":22,"sourceKeys":["auto-e2ea1e4d","auto-dfea1994","auto-e0ea1b27","auto-ddea166e","auto-53f18bf5","auto-5af196fa","auto-4def43ec","auto-4eef457f","auto-4fef4712","auto-90aa19ca","auto-8faa1837","auto-8eaa16a4","auto-8daa1511","auto-f8acfc19","auto-05af4f27","auto-04af4d94","auto-f39de9b0","auto-f49deb43","auto-dd125608","auto-dc125475","auto-db1252e2","auto-de101904"],"stableKey":"auto-afdcb29a","rate":6508.426604401696,"scheduledQuantity":19.619999999999997,"scheduledCost":127695.32997836126,"quantityVariance":-2599.28,"scheduleRows":1},{"code":"KQ-48-01","name":"Монтаж кабеля КИПиА, м","unit":"ед.","quantity":449848,"laborHours":198493.70572689566,"machineHours":19035.097904715203,"cost":13619890.444931712,"materialsCost":0,"materialsRows":45,"sourceRows":45,"sourceKeys":["auto-cee863f2","auto-cfe86585","auto-c8e85a80","auto-c9e85c13","auto-cae85da6","auto-cbe85f39","auto-d4e86d64","auto-d5e86ef7","auto-5ef00267","auto-5df000d4","auto-60f0058d","auto-5ff003fa","auto-5aeffc1b","auto-59effa88","auto-5cefff41","auto-5beffdae","auto-56eff5cf","auto-55eff43c","auto-58edba5e","auto-59edbbf1","auto-56edb738","auto-57edb8cb","auto-5cedc0aa","auto-5dedc23d","auto-5aedbd84","auto-5bedbf17","auto-50edadc6","auto-1b52854c","auto-1c5286df","auto-19528226","auto-1a5283b9","auto-17527f00","auto-18528093","auto-2552950a","auto-2652969d","auto-af5a2a0d","auto-ae5a287a","auto-ad5a26e7","auto-ac5a2554","auto-ab5a23c1","auto-aa5a222e","auto-a95a209b","auto-a85a1f08","auto-a75a1d75","auto-a65a1be2"],"stableKey":"auto-3684a862","rate":30.27664999051171,"scheduledQuantity":618064.06,"scheduledCost":18712909.21633463,"quantityVariance":168216.06000000006,"scheduleRows":1},{"code":"KQ-45-01","name":"Монтаж кабельных лотков, м","unit":"ед.","quantity":58462.87199999999,"laborHours":159087.25492590867,"machineHours":6250.152890355096,"cost":9956409.224471398,"materialsCost":0,"materialsRows":18,"sourceRows":18,"sourceKeys":["auto-dc22e10e","auto-db22df7b","auto-da22dde8","auto-d922dc55","auto-d822dac2","auto-40f24bde","auto-41f24d71","auto-3ef248b8","auto-3ff24a4b","auto-4b7650c3","auto-507658a2","auto-51765a35","auto-4e76557c","auto-4f76570f","auto-54765eee","auto-55766081","auto-dd7df25e","auto-dc7df0cb"],"stableKey":"auto-5236faa7","rate":170.30311518858326,"scheduledQuantity":49494.7,"scheduledCost":8429101.595324371,"quantityVariance":-8968.171999999991,"scheduleRows":1},{"code":"KQ-23-02","name":"Монтаж металлоконструкций усиления, т","unit":"ед.","quantity":383.68,"laborHours":120081.43270752639,"machineHours":9366.836498719638,"cost":8503089.41918018,"materialsCost":0,"materialsRows":1,"sourceRows":1,"sourceKeys":["auto-179bf886"],"stableKey":"auto-093f384e","rate":22161.930304368696,"scheduledQuantity":8.32,"scheduledCost":184387.26013234755,"quantityVariance":-375.36,"scheduleRows":1},{"code":"KQ-12-02","name":"Устройство монолитных конструкций ниже 0 (за исключением колодцев), м3","unit":"ед.","quantity":3556.9400000000005,"laborHours":91442.94496422901,"machineHours":16450.11845030557,"cost":8138065.564462901,"materialsCost":0,"materialsRows":15,"sourceRows":15,"sourceKeys":["auto-535bd878","auto-57605bf2","auto-56605a5f","auto-556058cc","auto-52605413","auto-60606a1d","auto-ef1b7b9f","auto-6020aab0","auto-6120ac43","auto-6620b422","auto-6720b5b5","auto-6420b0fc","auto-6520b28f","auto-6822f5df","auto-6522f126"],"stableKey":"auto-0e54ddd6","rate":2287.940073339134,"scheduledQuantity":61.32,"scheduledCost":140296.48529715568,"quantityVariance":-3495.6200000000003,"scheduleRows":1},{"code":"KQ-48-04","name":"Расключение кабеля КИПиА, шт. (конец кабеля)","unit":"ед.","quantity":24740,"laborHours":116878.32139475917,"machineHours":3727.1315027104342,"cost":7013050.166824934,"materialsCost":0,"materialsRows":35,"sourceRows":35,"sourceKeys":["auto-7b7b38f5","auto-7a7b3762","auto-757b2f83","auto-747b2df0","auto-777b32a9","auto-767b3116","auto-817b4267","auto-807b40d4","auto-7378edc6","auto-7478ef59","auto-7178eaa0","auto-7278ec33","auto-7778f412","auto-7878f5a5","auto-7578f0ec","auto-7678f27f","auto-7b78fa5e","auto-7c78fbf1","auto-0d760e9d","auto-0c760d0a","auto-09760851","auto-3bffe2f1","auto-38ffde38","auto-39ffdfcb","auto-36ffdb12","auto-37ffdca5","auto-38fd9fa1","auto-37fd9e0e","auto-36fd9c7b","auto-35fd9ae8","auto-3cfda5ed","auto-3bfda45a","auto-3afda2c7","auto-39fda134","auto-b3fa8fab"],"stableKey":"auto-3384a3a9","rate":283.470095667944,"scheduledQuantity":18006.299999999996,"scheduledCost":5104247.583625699,"quantityVariance":-6733.700000000004,"scheduleRows":1},{"code":"KQ-33-07","name":"Монтаж арматуры технологических трубопроводов, шт.","unit":"ед.","quantity":8144,"laborHours":58183.42494472238,"machineHours":12710.127840177589,"cost":6370784.264247858,"materialsCost":0,"materialsRows":37,"sourceRows":37,"sourceKeys":["auto-eaa98960","auto-eda98e19","auto-eca98c86","auto-f7a99dd7","auto-f6a99c44","auto-e9a74936","auto-eaa74ac9","auto-e7a74610","auto-e8a747a3","auto-eda74f82","auto-eea75115","auto-eba74c5c","auto-eca74def","auto-f1a755ce","auto-f2a75761","auto-83a46a0d","auto-82a4687a","auto-81a466e7","auto-543811ec","auto-5538137f","auto-52380ec6","auto-53381059","auto-50380ba0","auto-51380d33","auto-5e3821aa","auto-5f38233d","auto-5035cd09","auto-4f35cb76","auto-4e35c9e3","auto-4d35c850","auto-5435d355","auto-5335d1c2","auto-5235d02f","auto-5135ce9c","auto-5835d9a1","auto-5735d80e","auto-ca32bb80"],"stableKey":"auto-e259a22a","rate":782.267223016682,"scheduledQuantity":14499.999999999998,"scheduledCost":11342874.733741887,"quantityVariance":6355.999999999998,"scheduleRows":1},{"code":"KQ-22-02","name":"Монтаж основных металлоконструкций этажерок и структур, т","unit":"ед.","quantity":1069.5776460000002,"laborHours":59795.407209627956,"machineHours":14815.611872802976,"cost":6369326.837193234,"materialsCost":1390.3152920000005,"materialsRows":3,"sourceRows":3,"sourceKeys":["auto-d1cfe051","auto-0e2cab11","auto-0f397897"],"stableKey":"auto-09c60f9f","rate":5954.9924785855455,"scheduledQuantity":251.86,"scheduledCost":1499824.4056565557,"quantityVariance":-817.7176460000002,"scheduleRows":1},{"code":"KQ-27-05","name":"Монтаж блочных и комплектных установок, т","unit":"ед.","quantity":672.16,"laborHours":31820.981203173462,"machineHours":7360.983768129044,"cost":4906748.828690244,"materialsCost":0,"materialsRows":5,"sourceRows":5,"sourceKeys":["auto-c703647e","auto-c8036611","auto-c5036158","auto-c60362eb","auto-d7669176"],"stableKey":"auto-ac586773","rate":7299.9714780561835,"scheduledQuantity":319.1,"scheduledCost":2329420.8986477284,"quantityVariance":-353.05999999999995,"scheduleRows":1},{"code":"KQ-22-03","name":"Монтаж основных металлоконструкций эстакад, т","unit":"ед.","quantity":636.74,"laborHours":42270.3811757845,"machineHours":10452.70333410333,"cost":4494782.522297835,"materialsCost":0,"materialsRows":2,"sourceRows":2,"sourceKeys":["auto-d5ac7d3d","auto-c3aa2250"],"stableKey":"auto-08c60e0c","rate":7059.054751229442,"scheduledQuantity":7.56,"scheduledCost":53366.45391929458,"quantityVariance":-629.1800000000001,"scheduleRows":1},{"code":"KQ-49-01","name":"Монтаж силового кабеля до 1 кВ, м","unit":"ед.","quantity":155546.60000000003,"laborHours":61539.26604969505,"machineHours":6618.815508104845,"cost":4319120.165655789,"materialsCost":0,"materialsRows":27,"sourceRows":27,"sourceKeys":["auto-c2339d72","auto-c3339f05","auto-c433a098","auto-c533a22b","auto-56595747","auto-555955b4","auto-58595a6d","auto-575958da","auto-525950fb","auto-51594f68","auto-54595421","auto-5359528e","auto-4e594aaf","auto-4d59491c","auto-d05645be","auto-d1564751","auto-588f135b","auto-55914d39","auto-54914ba6","auto-53914a13","auto-52914880","auto-59915385","auto-589151f2","auto-5791505f","auto-56914ecc","auto-5d9159d1","auto-5c91583e"],"stableKey":"auto-fa5031ab","rate":27.767371100723437,"scheduledQuantity":169010.37999999998,"scheduledCost":4692973.941334286,"quantityVariance":13463.77999999994,"scheduleRows":1},{"code":"KQ-40-02","name":"Тепловая изоляция технологических трубопроводов, м2","unit":"ед.","quantity":12487.019999999997,"laborHours":81267.80685073567,"machineHours":1702.2180696315736,"cost":4030584.783062427,"materialsCost":0,"materialsRows":6,"sourceRows":6,"sourceKeys":["auto-303559de","auto-2f3796e2","auto-30379875","auto-eccfc3dd","auto-ebcfc24a","auto-6ad2c8ce"],"stableKey":"auto-8f6d3227","rate":322.7819594316681,"scheduledQuantity":12889.580000000002,"scheduledCost":4160523.888651241,"quantityVariance":402.56000000000495,"scheduleRows":1},{"code":"KQ-23-01","name":"Монтаж второстепенных металлоконструкций, т","unit":"ед.","quantity":330.68,"laborHours":45968.7224452249,"machineHours":7186.204449851053,"cost":4011206.410301411,"materialsCost":0,"materialsRows":5,"sourceRows":5,"sourceKeys":["auto-8c89c28a","auto-8087710f","auto-9ae25f00","auto-14e9dad3","auto-13e9d940"],"stableKey":"auto-083f36bb","rate":12130.175427305585,"scheduledQuantity":110.43999999999998,"scheduledCost":1339656.5741916285,"quantityVariance":-220.24,"scheduleRows":1},{"code":"KQ-38-03","name":"АКЗ металлоконструкций, м2","unit":"ед.","quantity":8863.16,"laborHours":68830.55015835894,"machineHours":1770.8629051305588,"cost":3824527.01059499,"materialsCost":0,"materialsRows":4,"sourceRows":4,"sourceKeys":["auto-6073e679","auto-0556b5cb","auto-8e5e493b","auto-8d5e47a8"],"stableKey":"auto-73d48649","rate":431.50828943570804,"scheduledQuantity":14032.22,"scheduledCost":6055019.2491855305,"quantityVariance":5169.0599999999995,"scheduleRows":1},{"code":"KQ-34-01","name":"Монтаж теплоспутников трубопроводов, м","unit":"ед.","quantity":10882.85,"laborHours":41830.653337276206,"machineHours":5306.0435583039325,"cost":3745892.985160243,"materialsCost":0,"materialsRows":2,"sourceRows":2,"sourceKeys":["auto-c72f5fc5","auto-89917aa5"],"stableKey":"auto-e14295af","rate":344.20147159615755,"scheduledQuantity":0,"scheduledCost":0,"quantityVariance":-10882.85,"scheduleRows":0},{"code":"KQ-09-03","name":"Щитовое ограждение котлованов и траншей, м2","unit":"ед.","quantity":5666.3,"laborHours":31438.921216246657,"machineHours":10231.67709582767,"cost":3678343.801654447,"materialsCost":0,"materialsRows":2,"sourceRows":2,"sourceKeys":["auto-05eb93e0","auto-a6185009"],"stableKey":"auto-da7f2485","rate":649.1614989771891,"scheduledQuantity":0,"scheduledCost":0,"quantityVariance":-5666.3,"scheduleRows":0},{"code":"KQ-09-01","name":"Разработка грунта с погрузкой, м3","unit":"ед.","quantity":22166.120000000003,"laborHours":15915.50926030692,"machineHours":17110.449126041305,"cost":3666964.7660708698,"materialsCost":0,"materialsRows":11,"sourceRows":11,"sourceKeys":["auto-5b7613af","auto-60761b8e","auto-61761d21","auto-f2732fcd","auto-f1732e3a","auto-360f4073","auto-370f4206","auto-380f4399","auto-390f452c","auto-3a0f46bf","auto-3b0f4852"],"stableKey":"auto-d87f215f","rate":165.43106173163682,"scheduledQuantity":118.2,"scheduledCost":19553.95149667947,"quantityVariance":-22047.920000000002,"scheduleRows":1},{"code":"KQ-11-02","name":"Устройство буронабивных свай, м","unit":"ед.","quantity":6546,"laborHours":29065.142223138922,"machineHours":19673.25043504216,"cost":3546886.813369462,"materialsCost":0,"materialsRows":6,"sourceRows":6,"sourceKeys":["auto-83bd6596","auto-84bd6729","auto-0db172e1","auto-6453653c","auto-655366cf","auto-66536862"],"stableKey":"auto-500d00c9","rate":541.8403320148888,"scheduledQuantity":0,"scheduledCost":0,"quantityVariance":-6546,"scheduleRows":0},{"code":"KQ-71-03","name":"Устройство бетонных покрытий, м3","unit":"ед.","quantity":1221.18,"laborHours":27817.010039823363,"machineHours":9458.98515684444,"cost":3308589.126079002,"materialsCost":0,"materialsRows":8,"sourceRows":8,"sourceKeys":["auto-868b1051","auto-007f046c","auto-ac5c81ae","auto-ab5ebeb2","auto-3061cea8","auto-3561d687","auto-3461d4f4","auto-3761d9ad"],"stableKey":"auto-3f49dbe8","rate":2709.3377930190486,"scheduledQuantity":336.76000000000005,"scheduledCost":912396.5951770949,"quantityVariance":-884.4200000000001,"scheduleRows":1},{"code":"KQ-25-01","name":"Монтаж стеновых сэндвич панелей, м2","unit":"ед.","quantity":5023.18,"laborHours":13142.627945281885,"machineHours":5519.393757972179,"cost":3195689.8568990156,"materialsCost":0,"materialsRows":2,"sourceRows":2,"sourceKeys":["auto-6b8511fa","auto-2d8d62c8"],"stableKey":"auto-e55d1e2d","rate":636.1886010254491,"scheduledQuantity":1154.94,"scheduledCost":734759.6628683322,"quantityVariance":-3868.2400000000002,"scheduleRows":1},{"code":"KQ-38-02","name":"АКЗ трубопроводов, м2","unit":"ед.","quantity":15160.459999999768,"laborHours":48244.14691713749,"machineHours":5041.818841841151,"cost":3118842.1133857607,"materialsCost":0,"materialsRows":13,"sourceRows":13,"sourceKeys":["auto-434fbedc","auto-464fc395","auto-454fc202","auto-404fba23","auto-1f8b9d07","auto-1e8b9b74","auto-1d8b99e1","auto-1c8b984e","auto-1b8b96bb","auto-1a8b9528","auto-198b9395","auto-188b9202","auto-9b888ea4"],"stableKey":"auto-72d484b6","rate":205.72212936717014,"scheduledQuantity":18388.2,"scheduledCost":3782859.6592293982,"quantityVariance":3227.7400000002326,"scheduleRows":1},{"code":"KQ-10-01","name":"Обратная засыпка грунта с уплотнением, м3","unit":"ед.","quantity":18143,"laborHours":18394.046531585118,"machineHours":8470.965615489924,"cost":2487103.5091137644,"materialsCost":0,"materialsRows":10,"sourceRows":10,"sourceKeys":["auto-a7be0ab3","auto-a6be0920","auto-adbe1425","auto-acbe1292","auto-21f85939","auto-2af86764","auto-2bf868f7","auto-b91299a2","auto-ba129b35","auto-b712967c"],"stableKey":"auto-c16b4091","rate":137.08336598764066,"scheduledQuantity":226.36,"scheduledCost":31030.190724962344,"quantityVariance":-17916.64,"scheduleRows":1},{"code":"KQ-35-01","name":"Неразрушающий контроль стыков (РК), стык","unit":"ед.","quantity":12653.600000000903,"laborHours":23807.895812945375,"machineHours":1367.1928397919212,"cost":2370186.6566766067,"materialsCost":0,"materialsRows":21,"sourceRows":21,"sourceKeys":["auto-a4b71c67","auto-a5b71dfa","auto-a6b71f8d","auto-97b707f0","auto-98b70983","auto-a5b95c91","auto-a4b95afe","auto-a3b9596b","auto-a2b957d8","auto-a9b962dd","auto-a8b9614a","auto-602e5b43","auto-612e5cd6","auto-622e5e69","auto-6b2e6c94","auto-6c2e6e27","auto-6930a805","auto-6830a672","auto-6730a4df","auto-6630a34c","auto-6530a1b9"],"stableKey":"auto-637a87c6","rate":187.31322759344675,"scheduledQuantity":97568.04,"scheduledCost":18275784.482366517,"quantityVariance":84914.43999999909,"scheduleRows":1},{"code":"KQ-49-04","name":"Расключение силового кабеля до 1 кВ, шт. (конец кабеля)","unit":"ед.","quantity":14154.800000000001,"laborHours":28131.54379885252,"machineHours":1337.4452036264838,"cost":1747233.2208219839,"materialsCost":0,"materialsRows":39,"sourceRows":39,"sourceKeys":["auto-50ef0622","auto-51ef07b5","auto-4aeefcb0","auto-4beefe43","auto-4ceeffd6","auto-4def0169","auto-56ef0f94","auto-57ef1127","auto-97aa670c","auto-98aa689f","auto-99aa6a32","auto-9aaa6bc5","auto-93aa60c0","auto-94aa6253","auto-95aa63e6","auto-96aa6579","auto-9faa73a4","auto-a0aa7537","auto-1dad7895","auto-1cad7702","auto-1bad756f","auto-1aad73dc","auto-19ad7249","auto-18ad70b6","auto-17ad6f23","auto-16ad6d90","auto-ec239f88","auto-ed23a11b","auto-ee23a2ae","auto-ef23a441","auto-f023a5d4","auto-f123a767","auto-f223a8fa","auto-f323aa8d","auto-e42392f0","auto-e5239483","auto-f225e791","auto-f125e5fe","auto-f025e46b"],"stableKey":"auto-fd503664","rate":123.43750676957525,"scheduledQuantity":18173.88,"scheduledCost":2243338.4355294486,"quantityVariance":4019.08,"scheduleRows":1},{"code":"KQ-33-06","name":"Монтаж опор технологических трубопроводов, т","unit":"ед.","quantity":37.04088000000074,"laborHours":18387.46950952642,"machineHours":702.4497218590182,"cost":1506892.7290409314,"materialsCost":0,"materialsRows":4,"sourceRows":4,"sourceKeys":["auto-54860eb2","auto-4f8606d3","auto-89cf46b5","auto-86cf41fc"],"stableKey":"auto-e359a3bd","rate":40681.88253197282,"scheduledQuantity":115.52,"scheduledCost":4699571.0700935,"quantityVariance":78.47911999999926,"scheduleRows":1},{"code":"KQ-34-03","name":"Монтаж стальных трубопроводов теплых полов технологических зон, м","unit":"ед.","quantity":6720,"laborHours":26294.098110383147,"machineHours":256.3073206145964,"cost":1463827.684981726,"materialsCost":0,"materialsRows":2,"sourceRows":2,"sourceKeys":["auto-31f3c180","auto-fe44a2fd"],"stableKey":"auto-e34298d5","rate":217.83150074132828,"scheduledQuantity":2168.42,"scheduledCost":472350.1828375111,"quantityVariance":-4551.58,"scheduleRows":1},{"code":"KQ-48-02","name":"Монтаж оптического кабеля, м","unit":"ед.","quantity":32034,"laborHours":14256.575992024707,"machineHours":3816.8600884131965,"cost":1307870.5610207007,"materialsCost":0,"materialsRows":5,"sourceRows":5,"sourceKeys":["auto-84fc582b","auto-860da2df","auto-4b9254ba","auto-4c92564d","auto-49925194"],"stableKey":"auto-3584a6cf","rate":40.82757573268093,"scheduledQuantity":22262,"scheduledCost":908903.4909609428,"quantityVariance":-9772,"scheduleRows":1},{"code":"KQ-24-01","name":"Монтаж решетчатого настила, м2","unit":"ед.","quantity":4894.6,"laborHours":14822.970754576032,"machineHours":2203.080126552659,"cost":1269468.918387839,"materialsCost":0,"materialsRows":2,"sourceRows":2,"sourceKeys":["auto-11a3ed4c","auto-0846db87"],"stableKey":"auto-aaaae2ec","rate":259.3611160029091,"scheduledQuantity":204.96000000000004,"scheduledCost":53158.654335956264,"quantityVariance":-4689.64,"scheduleRows":1},{"code":"KQ-60-01","name":"Монтаж приборов КИПиА, шт.","unit":"ед.","quantity":1846,"laborHours":16573.528387806196,"machineHours":2450.3341192226058,"cost":1253068.1157904717,"materialsCost":0,"materialsRows":38,"sourceRows":38,"sourceKeys":["auto-fbf12c64","auto-c2f98511","auto-c1f9837e","auto-bcf97b9f","auto-bbf97a0c","auto-bef7402e","auto-bff741c1","auto-bcf73d08","auto-bdf73e9b","auto-c1f744e7","auto-b6f73396","auto-b7f73529","auto-b0d6d679","auto-afd6d4e6","auto-aed6d353","auto-add6d1c0","auto-b2d6d99f","auto-b1d6d80c","auto-b8d6e311","auto-aad48e70","auto-abd49003","auto-acd49196","auto-7336b2c2","auto-e92f1dbf","auto-e62f1906","auto-e72f1a99","auto-e42f15e0","auto-e52f1773","auto-f22f2bea","auto-f32f2d7d","auto-694a2abc","auto-684a2929","auto-674a2796","auto-664a2603","auto-654a2470","auto-744a3c0d","auto-734a3a7a","auto-6947ec25"],"stableKey":"auto-711d7d34","rate":678.8017962028557,"scheduledQuantity":2228,"scheduledCost":1512370.4019399625,"quantityVariance":382,"scheduleRows":1},{"code":"KQ-97-11","name":"Контурные тестирования КИПиА (технологические системы), шт.","unit":"ед.","quantity":1968,"laborHours":13533.215509183276,"machineHours":210.23053613871224,"cost":1250704.4855983849,"materialsCost":0,"materialsRows":4,"sourceRows":4,"sourceKeys":["auto-416f091b","auto-406f0788","auto-7bba8794","auto-6aa923b0"],"stableKey":"auto-b2abe653","rate":635.5205719503988,"scheduledQuantity":0,"scheduledCost":0,"quantityVariance":-1968,"scheduleRows":0},{"code":"KQ-16-01","name":"Устройство безусадочной подливки, м3","unit":"ед.","quantity":122.29999999999998,"laborHours":17778.346132191113,"machineHours":1233.085467445822,"cost":1089620.627993491,"materialsCost":0,"materialsRows":6,"sourceRows":6,"sourceKeys":["auto-5194a81f","auto-5294a9b2","auto-5394ab45","auto-20b22b94","auto-23b2304d","auto-22b22eba"],"stableKey":"auto-71a67987","rate":8909.408241974581,"scheduledQuantity":105.82000000000001,"scheduledCost":942793.5801657502,"quantityVariance":-16.479999999999976,"scheduleRows":1},{"code":"KQ-41-02","name":"Холодоизоляция технологических трубопроводов (пеностеклом), м2","unit":"ед.","quantity":1900.34,"laborHours":19261.834789083834,"machineHours":289.76263909906083,"cost":938487.6739240232,"materialsCost":0,"materialsRows":7,"sourceRows":7,"sourceKeys":["auto-7912c0ce","auto-7a12c261","auto-7b12c3f4","auto-3cc73f2f","auto-3dc740c2","auto-3ec74255","auto-37c73750"],"stableKey":"auto-6da8f3f6","rate":493.85250740605534,"scheduledQuantity":1865.4,"scheduledCost":921232.4673152557,"quantityVariance":-34.93999999999983,"scheduleRows":1},{"code":"KQ-27-02","name":"Монтаж статического колонного и емкостного оборудования, т","unit":"ед.","quantity":292.37999999999994,"laborHours":7508.413025387681,"machineHours":679.6070813319632,"cost":852678.9866597233,"materialsCost":0,"materialsRows":11,"sourceRows":11,"sourceKeys":["auto-263fb46f","auto-233fafb6","auto-243fb149","auto-213fac90","auto-223fae23","auto-2f3fc29a","auto-5b9eb2c1","auto-2784810b","auto-2884829e","auto-2b848757","auto-2a8485c4"],"stableKey":"auto-b1586f52","rate":2916.338281208439,"scheduledQuantity":25.78,"scheduledCost":75183.200889553</t>
        </is>
      </c>
    </row>
    <row r="18">
      <c r="A18" t="inlineStr">
        <is>
          <t xml:space="preserve">57,"quantityVariance":-266.5999999999999,"scheduleRows":1},{"code":"KQ-58-01","name":"Монтаж щитового оборудования КИПиА, шт.","unit":"ед.","quantity":266,"laborHours":9671.07253716272,"machineHours":2319.0983358366866,"cost":850859.5686839322,"materialsCost":0,"materialsRows":8,"sourceRows":8,"sourceKeys":["auto-a4a9765f","auto-a3a974cc","auto-a7a97b18","auto-561a8106","auto-541a7de0","auto-5a1a8752","auto-f69911f7","auto-719c122f"],"stableKey":"auto-90ab64f5","rate":3198.7201830223016,"scheduledQuantity":209.98000000000002,"scheduledCost":671667.2640310229,"quantityVariance":-56.01999999999998,"scheduleRows":1},{"code":"KQ-04-02","name":"Транспортировка отходов на полигон или площадку складирования, т*км","unit":"ед.","quantity":88890.71133333334,"laborHours":0,"machineHours":3693.0092605563923,"cost":844804.2124429859,"materialsCost":0,"materialsRows":4,"sourceRows":4,"sourceKeys":["auto-7d1a9ea0","auto-759582ec","auto-7695847f","auto-77958612"],"stableKey":"auto-c445b657","rate":9.503852537246946,"scheduledQuantity":0,"scheduledCost":0,"quantityVariance":-88890.71133333334,"scheduleRows":0},{"code":"KQ-59-01","name":"Монтаж оконечных и распределительных устройств силовых сетей, шт.","unit":"ед.","quantity":4428,"laborHours":12147.833412864615,"machineHours":987.7635066743237,"cost":809695.7969134757,"materialsCost":0,"materialsRows":10,"sourceRows":10,"sourceKeys":["auto-def283f1","auto-dbf27f38","auto-dff4c41b","auto-e0f4c5ae","auto-b068af9d","auto-ae68ac77","auto-ad68aae4","auto-a4689cb9","auto-f618c6cd","auto-f418c3a7"],"stableKey":"auto-76490df4","rate":182.85812938425377,"scheduledQuantity":6370,"scheduledCost":1164806.2841776966,"quantityVariance":1942,"scheduleRows":1},{"code":"KQ-69-02","name":"Отделка стен, м2","unit":"ед.","quantity":2806.22,"laborHours":10238.368972884244,"machineHours":507.2295692483764,"cost":774797.723639311,"materialsCost":0,"materialsRows":3,"sourceRows":3,"sourceKeys":["auto-c292da43","auto-cf92eeba","auto-d092f04d"],"stableKey":"auto-4fd4ab04","rate":276.1001359976449,"scheduledQuantity":3319.0200000000004,"scheduledCost":916381.8733789035,"quantityVariance":512.8000000000006,"scheduleRows":1},{"code":"KQ-69-03","name":"Устройство полов, м2","unit":"ед.","quantity":404.84,"laborHours":9302.066802380741,"machineHours":539.3221742401262,"cost":739425.112386197,"materialsCost":0,"materialsRows":9,"sourceRows":9,"sourceKeys":["auto-1c9b4bec","auto-9393b87c","auto-9493ba0f","auto-8f93b230","auto-9093b3c3","auto-9193b556","auto-9395f713","auto-9295f580","auto-86a993d7"],"stableKey":"auto-50d4ac97","rate":1826.46258370269,"scheduledQuantity":1560.28,"scheduledCost":2849793.040099633,"quantityVariance":1155.44,"scheduleRows":1},{"code":"KQ-27-13","name":"Монтаж насосов, т","unit":"ед.","quantity":66.60000000000001,"laborHours":7088.438045676793,"machineHours":784.7585866575497,"cost":652576.631254631,"materialsCost":0,"materialsRows":6,"sourceRows":6,"sourceKeys":["auto-4bb442c9","auto-4ab44136","auto-55b45287","auto-54b450f4","auto-a4549101","auto-a3548f6e"],"stableKey":"auto-b25aaf7c","rate":9798.447916736199,"scheduledQuantity":7.12,"scheduledCost":69764.94916716174,"quantityVariance":-59.48000000000001,"scheduleRows":1},{"code":"KQ-03-25","name":"Демонтаж кабелей и проводов, м","unit":"ед.","quantity":46704,"laborHours":1245.2708396369362,"machineHours":2441.5994360829013,"cost":627882.8801189667,"materialsCost":0,"materialsRows":9,"sourceRows":9,"sourceKeys":["auto-d07623c6","auto-cf762233","auto-ce7620a0","auto-d5762ba5","auto-d4762a12","auto-148cac01","auto-138caa6e","auto-168caf27","auto-158cad94"],"stableKey":"auto-6b30e4bf","rate":13.44387804297205,"scheduledQuantity":78447.52,"scheduledCost":1054638.8916536109,"quantityVariance":31743.520000000004,"scheduleRows":1},{"code":"KQ-64-02","name":"Монтаж стальных трубопроводов внутренних инженерных сетей, м","unit":"ед.","quantity":1631.58,"laborHours":9953.099152072084,"machineHours":509.0136887841692,"cost":615085.5479953561,"materialsCost":0,"materialsRows":6,"sourceRows":6,"sourceKeys":["auto-58ced946","auto-63ceea97","auto-62cee904","auto-55cc95f6","auto-a21eec8a","auto-a11eeaf7"],"stableKey":"auto-f25745c9","rate":376.9876732954291,"scheduledQuantity":3046.9599999999996,"scheduledCost":1148666.3610242405,"quantityVariance":1415.3799999999997,"scheduleRows":1},{"code":"KQ-69-06","name":"Устройство фальшпола, м2","unit":"ед.","quantity":1400,"laborHours":8159.730471330137,"machineHours":389.34757988244087,"cost":610757.2042530945,"materialsCost":0,"materialsRows":2,"sourceRows":2,"sourceKeys":["auto-a27e91ca","auto-a17e9037"],"stableKey":"auto-4bd4a4b8","rate":436.2551458950675,"scheduledQuantity":603.2,"scheduledCost":263149.10400390474,"quantityVariance":-796.8,"scheduleRows":1},{"code":"KQ-35-02","name":"Неразрушающий контроль стыков (все виды, кроме РК), стык","unit":"ед.","quantity":4633,"laborHours":5961.620545575828,"machineHours":383.52170424816416,"cost":603478.8638859574,"materialsCost":0,"materialsRows":5,"sourceRows":5,"sourceKeys":["auto-121298b9","auto-11129726","auto-dbc7208c","auto-dec72545","auto-ddc723b2"],"stableKey":"auto-627a8633","rate":130.25660778889647,"scheduledQuantity":170,"scheduledCost":22143.6233241124,"quantityVariance":-4463,"scheduleRows":1},{"code":"KQ-19-01","name":"Монтаж трубопроводов подземных сетей (стальные), м","unit":"ед.","quantity":782.6,"laborHours":7680.795633667002,"machineHours":1200.123244167782,"cost":594159.7757999678,"materialsCost":0,"materialsRows":7,"sourceRows":7,"sourceKeys":["auto-c154ecb5","auto-ba54e1b0","auto-bb54e343","auto-bc54e4d6","auto-bd54e669","auto-c654f494","auto-c754f627"],"stableKey":"auto-769cbd58","rate":759.2125936621106,"scheduledQuantity":18,"scheduledCost":13665.826685917991,"quantityVariance":-764.6,"scheduleRows":1},{"code":"KQ-71-02","name":"Устройство щебеночных оснований и покрытий, м3","unit":"ед.","quantity":3389.1400000000003,"laborHours":3511.9353271243112,"machineHours":1962.1347062145192,"cost":565221.1981394439,"materialsCost":0,"materialsRows":4,"sourceRows":4,"sourceKeys":["auto-0631d790","auto-1531ef2d","auto-b1d3b62a","auto-b2d3b7bd"],"stableKey":"auto-4049dd7b","rate":166.77422536084194,"scheduledQuantity":23.26,"scheduledCost":3879.168481893184,"quantityVariance":-3365.88,"scheduleRows":1},{"code":"KQ-71-05","name":"Устройство покрытий из сборных ж/б плит, м2","unit":"ед.","quantity":4078.368,"laborHours":6283.200000000001,"machineHours":799.6800000000001,"cost":532839.9892752132,"materialsCost":0,"materialsRows":1,"sourceRows":1,"sourceKeys":["auto-3e3a99d6"],"stableKey":"auto-4549e55a","rate":130.65029670574435,"scheduledQuantity":0,"scheduledCost":0,"quantityVariance":-4078.368,"scheduleRows":0},{"code":"KQ-69-01","name":"Кладка стен и перегородок, м3","unit":"ед.","quantity":432.8,"laborHours":5137.336,"machineHours":527.1504,"cost":514109.6428615828,"materialsCost":865.6,"materialsRows":1,"sourceRows":1,"sourceKeys":["auto-6db5e2a4"],"stableKey":"auto-52d4afbd","rate":1187.8688605859122,"scheduledQuantity":0,"scheduledCost":0,"quantityVariance":-432.8,"scheduleRows":0},{"code":"KQ-03-13","name":"Демонтаж инженерных и технологических трубопроводов, м","unit":"ед.","quantity":3615.8999999999996,"laborHours":2092.2153639919325,"machineHours":1721.7529220573724,"cost":510378.21851648245,"materialsCost":0,"materialsRows":5,"sourceRows":5,"sourceKeys":["auto-43c0589e","auto-d0c64b5d","auto-c1c633c0","auto-c2c63553","auto-4fc951e1"],"stableKey":"auto-f938800e","rate":141.14832227563883,"scheduledQuantity":6970.06,"scheduledCost":983812.2751605393,"quantityVariance":3354.1600000000008,"scheduleRows":1},{"code":"KQ-27-10","name":"Монтаж градирен, т","unit":"ед.","quantity":104,"laborHours":7037.394312166562,"machineHours":104.57111970888003,"cost":510073.3769819844,"materialsCost":0,"materialsRows":1,"sourceRows":1,"sourceKeys":["auto-92ea2c4e"],"stableKey":"auto-b55ab435","rate":4904.5517017498505,"scheduledQuantity":55.68,"scheduledCost":273085.43875343166,"quantityVariance":-48.32,"scheduleRows":1},{"code":"KQ-28-01","name":"Монтаж грузоподъемного оборудования, шт.","unit":"ед.","quantity":24,"laborHours":4859.8621105750235,"machineHours":595.1937697211937,"cost":503180.4078379804,"materialsCost":0,"materialsRows":1,"sourceRows":1,"sourceKeys":["auto-944c8ed4"],"stableKey":"auto-bb8bb8c0","rate":20965.850326582517,"scheduledQuantity":40,"scheduledCost":838634.0130633006,"quantityVariance":16,"scheduleRows":1},{"code":"KQ-97-19","name":"Дополнительная очистка трубопроводов, м","unit":"ед.","quantity":840,"laborHours":4968.574521096618,"machineHours":99.36622234780457,"cost":463063.10925193375,"materialsCost":0,"materialsRows":1,"sourceRows":1,"sourceKeys":["auto-7ee1ed87"],"stableKey":"auto-baabf2eb","rate":551.2656062523021,"scheduledQuantity":99.76,"scheduledCost":54994.256879729655,"quantityVariance":-740.24,"scheduleRows":1},{"code":"KQ-01-01","name":"Демонтаж дорог, площадок и тротуаров, м3","unit":"ед.","quantity":1277.9479999999999,"laborHours":6071.928677056932,"machineHours":535.1927306488255,"cost":460570.94295955263,"materialsCost":0,"materialsRows":3,"sourceRows":3,"sourceKeys":["auto-e860ea3f","auto-cb899a5c","auto-cc899bef"],"stableKey":"auto-41f98617","rate":360.398813535099,"scheduledQuantity":73.16,"scheduledCost":26366.777198227843,"quantityVariance":-1204.7879999999998,"scheduleRows":1},{"code":"KQ-57-03","name":"Монтаж щитового оборудования РУ, ВРУ, шт.","unit":"ед.","quantity":112,"laborHours":5380.604731697435,"machineHours":777.5767461732659,"cost":404397.1071096413,"materialsCost":0,"materialsRows":7,"sourceRows":7,"sourceKeys":["auto-659aa5af","auto-629aa0f6","auto-639aa289","auto-609a9dd0","auto-619a9f63","auto-6c9cef4b","auto-a31e8172"],"stableKey":"auto-894d88dc","rate":3610.688456336083,"scheduledQuantity":106.67999999999999,"scheduledCost":385188.2445219333,"quantityVariance":-5.320000000000007,"scheduleRows":1},{"code":"KQ-68-03","name":"Устройство вентилируемых фасадов с облицовкой, м2","unit":"ед.","quantity":1232,"laborHours":4890.492632779954,"machineHours":242.28492625212775,"cost":370092.4013764364,"materialsCost":0,"materialsRows":1,"sourceRows":1,"sourceKeys":["auto-126c0182"],"stableKey":"auto-6075a4e2","rate":300.3996764419127,"scheduledQuantity":3782,"scheduledCost":1136111.5763033137,"quantityVariance":2550,"scheduleRows":1},{"code":"KQ-12-01","name":"Устройство подбетонки, м3","unit":"ед.","quantity":522.5400000000001,"laborHours":5034.987825799066,"machineHours":384.4321803321059,"cost":348730.69253325684,"materialsCost":0,"materialsRows":4,"sourceRows":4,"sourceKeys":["auto-33284e38","auto-303992a0","auto-18198923","auto-9712024b"],"stableKey":"auto-0d54dc43","rate":667.3760717519363,"scheduledQuantity":21.48,"scheduledCost":14335.238021231591,"quantityVariance":-501.06000000000006,"scheduleRows":1},{"code":"KQ-18-02","name":"Монтаж сборных ж/б колодцев, м3","unit":"ед.","quantity":85.96,"laborHours":4154.578187383801,"machineHours":447.4129771580479,"cost":315653.1160789126,"materialsCost":0,"materialsRows":1,"sourceRows":1,"sourceKeys":["auto-82a78b19"],"stableKey":"auto-47fb9440","rate":3672.093020927322,"scheduledQuantity":0.42,"scheduledCost":1542.279068789475,"quantityVariance":-85.53999999999999,"scheduleRows":1},{"code":"KQ-09-02","name":"Шпунтовое ограждение котлованов и траншей, т","unit":"ед.","quantity":143.6,"laborHours":2169.2050713102226,"machineHours":683.2355435267862,"cost":300541.207078303,"materialsCost":0,"materialsRows":2,"sourceRows":2,"sourceKeys":["auto-5be93906","auto-7504b3e0"],"stableKey":"auto-d97f22f2","rate":2092.9053417709124,"scheduledQuantity":0,"scheduledCost":0,"quantityVariance":-143.6,"scheduleRows":0},{"code":"KQ-27-04","name":"Монтаж теплообменников, холодильников и пароводяных подогревателей, т","unit":"ед.","quantity":61.22,"laborHours":2218.245294688743,"machineHours":510.2626364005381,"cost":300303.6984299749,"materialsCost":0,"materialsRows":7,"sourceRows":7,"sourceKeys":["auto-c18f6fe3","auto-c08f6e50","auto-c38f7309","auto-c28f7176","auto-c58f762f","auto-6d2c98b0","auto-702c9d69"],"stableKey":"auto-ab5865e0","rate":4905.320131165876,"scheduledQuantity":0,"scheduledCost":0,"quantityVariance":-61.22,"scheduleRows":0},{"code":"KQ-51-01","name":"Монтаж проводника заземления (провод), м","unit":"ед.","quantity":4352,"laborHours":3873.7185960557053,"machineHours":588.7742287099283,"cost":295039.70032479725,"materialsCost":0,"materialsRows":5,"sourceRows":5,"sourceKeys":["auto-de90e8e3","auto-dd90e750","auto-608de3f2","auto-e73dffb3","auto-ec3e0792"],"stableKey":"auto-63a1327c","rate":67.79404878786701,"scheduledQuantity":14631.7,"scheduledCost":991942.1836494338,"quantityVariance":10279.7,"scheduleRows":1},{"code":"KQ-22-01","name":"Монтаж основных металлоконструкций зданий, т","unit":"ед.","quantity":54.239999999999995,"laborHours":2855.7092061072963,"machineHours":707.3881368940206,"cost":288699.5761317345,"materialsCost":0,"materialsRows":1,"sourceRows":1,"sourceKeys":["auto-c27e2ee2"],"stableKey":"auto-0ac61132","rate":5322.63230331369,"scheduledQuantity":0,"scheduledCost":0,"quantityVariance":-54.239999999999995,"scheduleRows":0},{"code":"KQ-67-01","name":"Монтаж кровли из профлиста, м2","unit":"ед.","quantity":733.5799999999999,"laborHours":1386.7794950283612,"machineHours":454.104846911816,"cost":279198.207299694,"materialsCost":0,"materialsRows":3,"sourceRows":3,"sourceKeys":["auto-95785226","auto-1f7b69fb","auto-8689ad2d"],"stableKey":"auto-af9f2143","rate":380.5968092092124,"scheduledQuantity":1523.12,"scheduledCost":579694.6120427356,"quantityVariance":789.54,"scheduleRows":1},{"code":"KQ-97-14","name":"Конфигурирование и настройка оборудования, шт.","unit":"ед.","quantity":108,"laborHours":3089.1554356857346,"machineHours":11.923946681736547,"cost":279182.88333694433,"materialsCost":0,"materialsRows":11,"sourceRows":11,"sourceKeys":["auto-625b9e8e","auto-635ba021","auto-605b9b68","auto-b7fbe80d","auto-b4fbe354","auto-b5fbe4e7","auto-b2fbe02e","auto-b3fbe1c1","auto-b0fbdd08","auto-b1fbde9b","auto-aefbd9e2"],"stableKey":"auto-b5abeb0c","rate":2585.0266975642994,"scheduledQuantity":0,"scheduledCost":0,"quantityVariance":-108,"scheduleRows":0},{"code":"KQ-45-02","name":"Монтаж стальных кабелепроводов, м","unit":"ед.","quantity":6387,"laborHours":4245.465282479299,"machineHours":207.07496206926797,"cost":272746.6447467703,"materialsCost":0,"materialsRows":6,"sourceRows":6,"sourceKeys":["auto-245cf583","auto-295cfd62","auto-2a5cfef5","auto-275cfa3c","auto-2469c176","auto-2b69cc7b"],"stableKey":"auto-5336fc3a","rate":42.70340453213877,"scheduledQuantity":1609.62,"scheduledCost":68736.2540030212,"quantityVariance":-4777.38,"scheduleRows":1},{"code":"KQ-66-03","name":"Монтаж ворот на зданиях, м2","unit":"ед.","quantity":196.98,"laborHours":3479.899939857786,"machineHours":172.4013026094593,"cost":263344.5384743579,"materialsCost":0,"materialsRows":1,"sourceRows":1,"sourceKeys":["auto-112dfdfe"],"stableKey":"auto-5026f474","rate":1336.9100338834294,"scheduledQuantity":260.54,"scheduledCost":348318.54022798873,"quantityVariance":63.56000000000003,"scheduleRows":1},{"code":"KQ-12-04","name":"Мощение, м3","unit":"ед.","quantity":305.48,"laborHours":2822.0906402950413,"machineHours":449.8961835327333,"cost":241915.61638832168,"materialsCost":0,"materialsRows":2,"sourceRows":2,"sourceKeys":["auto-81bec0b6","auto-b1940c79"],"stableKey":"auto-1054e0fc","rate":791.9196555857067,"scheduledQuantity":0,"scheduledCost":0,"quantityVariance":-305.48,"scheduleRows":0},{"code":"KQ-66-02","name":"Монтаж дверей, люков и решеток, м2","unit":"ед.","quantity":203.48,"laborHours":3114.7290776939217,"machineHours":154.3099972845589,"cost":235709.90707034225,"materialsCost":0,"materialsRows":3,"sourceRows":3,"sourceKeys":["auto-4bda0a1e","auto-4ada088b","auto-8597e322"],"stableKey":"auto-5126f607","rate":1158.393488649215,"scheduledQuantity":209.24,"scheduledCost":242382.25356496175,"quantityVariance":5.760000000000019,"scheduleRows":1},{"code":"KQ-46-02","name":"Монтаж металлорукавов, м","unit":"ед.","quantity":7210,"laborHours":3452.7072546648565,"machineHours":164.08429230754447,"cost":221060.5764353248,"materialsCost":0,"materialsRows":7,"sourceRows":7,"sourceKeys":["auto-26e4cf2e","auto-27e4d0c1","auto-24e4cc08","auto-77483701","auto-7648356e","auto-754833db","auto-74483248"],"stableKey":"auto-b263be0d","rate":30.660274124178198,"scheduledQuantity":33363.5,"scheduledCost":1022934.0557420193,"quantityVariance":26153.5,"scheduleRows":1},{"code":"KQ-60-03","name":"Монтаж приборов охранно-пожарной сигнализации, оповещения и связи, шт.","unit":"ед.","quantity":982,"laborHours":2900.212747648993,"machineHours":343.78530980486823,"cost":207837.3001212693,"materialsCost":0,"materialsRows":17,"sourceRows":17,"sourceKeys":["auto-79b76cde","auto-7ab76e71","auto-77b769b8","auto-78b76b4b","auto-75b76692","auto-76b76825","auto-63b988d3","auto-62b98740","auto-65b98bf9","auto-64b98a66","auto-66b98d8c","auto-446bf644","auto-456bf7d7","auto-3a6be686","auto-486e3b27","auto-476e3994","auto-496e3cba"],"stableKey":"auto-731d805a","rate":211.64694513367547,"scheduledQuantity":1586,"scheduledCost":335672.0549820093,"quantityVariance":604,"scheduleRows":1},{"code":"KQ-71-11","name":"Устройство щебеночных оснований, м3","unit":"ед.","quantity":1376,"laborHours":853.12,"machineHours":825.6,"cost":203043.3502184942,"materialsCost":0,"materialsRows":1,"sourceRows":1,"sourceKeys":["auto-0c44a8ab"],"stableKey":"auto-bd46d0ab","rate":147.56057428669635,"scheduledQuantity":0,"scheduledCost":0,"quantityVariance":-1376,"scheduleRows":0},{"code":"KQ-62-01","name":"Монтаж воздуховодов, м2","unit":"ед.","quantity":797.64,"laborHours":3109.758008500356,"machineHours":246.94363274753715,"cost":200089.80410840025,"materialsCost":0,"materialsRows":9,"sourceRows":9,"sourceKeys":["auto-689aac31","auto-679aaa9e","auto-27601259","auto-266010c6","auto-25600f33","auto-6affce0b","auto-69ffcc78","auto-6cffd131","auto-6bffcf9e"],"stableKey":"auto-40935bde","rate":250.8522693300239,"scheduledQuantity":6318.56,"scheduledCost":1585025.1148979159,"quantityVariance":5520.92,"scheduleRows":1},{"code":"KQ-63-07","name":"Монтаж устройств пожаротушения, шт.","unit":"ед.","quantity":862,"laborHours":2582.811330795098,"machineHours":218.7760510225768,"cost":193794.53771902644,"materialsCost":0,"materialsRows":3,"sourceRows":3,"sourceKeys":["auto-9d82d02a","auto-9e82d1bd","auto-41b79c32"],"stableKey":"auto-11f0bb61","rate":224.81964932601676,"scheduledQuantity":888,"scheduledCost":199639.8486015029,"quantityVariance":26,"scheduleRows":1},{"code":"KQ-49-02","name":"Монтаж силового кабеля от 1 до 35 кВ, м","unit":"ед.","quantity":3872.0000000000005,"laborHours":2651.977922050999,"machineHours":322.5053344561421,"cost":191144.15851513908,"materialsCost":0,"materialsRows":3,"sourceRows":3,"sourceKeys":["auto-502fec2e","auto-512fedc1","auto-f05ad4c6"],"stableKey":"auto-fb50333e","rate":49.365743418166076,"scheduledQuantity":3087.3599999999997,"scheduledCost":152409.8215995092,"quantityVariance":-784.6400000000008,"scheduleRows":1},{"code":"KQ-27-14","name":"Монтаж механических фильтров и циклонов, т","unit":"ед.","quantity":34.914,"laborHours":791.9746537722906,"machineHours":563.5611261775629,"cost":189786.342294275,"materialsCost":0,"materialsRows":6,"sourceRows":6,"sourceKeys":["auto-1947b6d6","auto-1a47b869","auto-1747b3b0","auto-1847b543","auto-e2cc6efd","auto-cfdf7f51"],"stableKey":"auto-b15aade9","rate":5435.823517622587,"scheduledQuantity":0,"scheduledCost":0,"quantityVariance":-34.914,"scheduleRows":0},{"code":"KQ-68-02","name":"Утепление фасадов, м3","unit":"ед.","quantity":186,"laborHours":2477.8930243738164,"machineHours":122.75984726917085,"cost":187516.76949631525,"materialsCost":0,"materialsRows":1,"sourceRows":1,"sourceKeys":["auto-dacfddb2"],"stableKey":"auto-6175a675","rate":1008.1546747113723,"scheduledQuantity":3.6,"scheduledCost":3629.35682896094,"quantityVariance":-182.4,"scheduleRows":1},{"code":"KQ-03-10","name":"Демонтаж инженерного и технологического оборудования, т","unit":"ед.","quantity":12.540000000000001,"laborHours":1908.9177362639646,"machineHours":325.29045013590576,"cost":180718.9923197715,"materialsCost":0,"materialsRows":3,"sourceRows":3,"sourceKeys":["auto-b5600395","auto-b4624099","auto-b3623f06"],"stableKey":"auto-f8387e7b","rate":14411.402896313515,"scheduledQuantity":142.62,"scheduledCost":2055354.2810722336,"quantityVariance":130.08,"scheduleRows":1},{"code":"KQ-03-08","name":"Демонтаж черновой отделки, м2","unit":"ед.","quantity":1400,"laborHours":2981.1447126579696,"machineHours":33.12207411593485,"cost":173594.81080340184,"materialsCost":0,"materialsRows":1,"sourceRows":1,"sourceKeys":["auto-fac9b269"],"stableKey":"auto-7a35798a","rate":123.9962934310013,"scheduledQuantity":0,"scheduledCost":0,"quantityVariance":-1400,"scheduleRows":0},{"code":"KQ-11-07","name":"Испытание свай, шт.","unit":"ед.","quantity":72,"laborHours":13.784044053157686,"machineHours":1721.9523963180684,"cost":169544.39876945748,"materialsCost":0,"materialsRows":7,"sourceRows":7,"sourceKeys":["auto-f43ea422","auto-ef3e9c43","auto-ee3e9ab0","auto-f13e9f69","auto-0e5a208f","auto-0b5a1bd6","auto-0c5a1d69"],"stableKey":"auto-530d0582","rate":2354.783316242465,"scheduledQuantity":0,"scheduledCost":0,"quantityVariance":-72,"scheduleRows":0},{"code":"KQ-25-02","name":"Монтаж кровельных сэндвич панелей, м2","unit":"ед.","quantity":296,"laborHours":634.1103960182222,"machineHours":288.49357405825435,"cost":164220.47861161834,"materialsCost":0,"materialsRows":1,"sourceRows":1,"sourceKeys":["auto-6fe3e2bd"],"stableKey":"auto-e25d1974","rate":554.7989142284404,"scheduledQuantity":773.8199999999999,"scheduledCost":429314.49580825167,"quantityVariance":477.81999999999994,"scheduleRows":1},{"code":"KQ-11-01","name":"Погружение забивных свай (ж/б), м","unit":"ед.","quantity":658.8,"laborHours":1743.6137056145078,"machineHours":669.9092214738041,"cost":162761.63929204273,"materialsCost":0,"materialsRows":2,"sourceRows":2,"sourceKeys":["auto-c606bfa4","auto-c906c45d"],"stableKey":"auto-4d0cfc10","rate":247.0577402732889,"scheduledQuantity":0,"scheduledCost":0,"quantityVariance":-658.8,"scheduleRows":0},{"code":"KQ-51-02","name":"Монтаж проводника заземления (полоса), м","unit":"ед.","quantity":6676,"laborHours":2396.7526887481167,"machineHours":209.9624150995278,"cost":161780.92151449804,"materialsCost":0,"materialsRows":6,"sourceRows":6,"sourceKeys":["auto-f27473c7","auto-f374755a","auto-f47476ed","auto-043482bb","auto-0534844e","auto-063485e1"],"stableKey":"auto-66a13735","rate":24.233211730751655,"scheduledQuantity":3578.4199999999996,"scheduledCost":86716.60952155633,"quantityVariance":-3097.5800000000004,"scheduleRows":1},{"code":"KQ-20-02","name":"Устройство открытого подземного перехода (футляра), м","unit":"ед.","quantity":116,"laborHours":2268.414527545997,"machineHours":265.02682701026174,"cost":158521.54059319734,"materialsCost":0,"materialsRows":2,"sourceRows":2,"sourceKeys":["auto-6a3a020d","auto-6739fd54"],"stableKey":"auto-681c4841","rate":1366.5650051137702,"scheduledQuantity":0,"scheduledCost":0,"quantityVariance":-116,"scheduleRows":0},{"code":"KQ-71-01","name":"Укладка геоматериалов, м2","unit":"ед.","quantity":8196.4,"laborHours":1448.899388524758,"machineHours":499.603823668981,"cost":158259.63714427015,"materialsCost":0,"materialsRows":3,"sourceRows":3,"sourceKeys":["auto-c9a5ac91","auto-a784d3f1","auto-e1bf62c4"],"stableKey":"auto-4149df0e","rate":19.30843262215975,"scheduledQuantity":124.48,"scheduledCost":2403.5136928064458,"quantityVariance":-8071.92,"scheduleRows":1},{"code":"KQ-62-05","name":"Тепловая изоляция воздуховодов, м2","unit":"ед.","quantity":756,"laborHours":3124.718833671497,"machineHours":66.79116078892721,"cost":155173.14325351472,"materialsCost":0,"materialsRows":3,"sourceRows":3,"sourceKeys":["auto-9897e369","auto-9797e1d6","auto-a297f327"],"stableKey":"auto-4493622a","rate":205.2554804940671,"scheduledQuantity":858.38,"scheduledCost":176187.1993464973,"quantityVariance":102.38,"scheduleRows":1},{"code":"KQ-67-04","name":"Устройство покрытий кровли из ПВХ мембраны или наплавляемых материалов, м2","unit":"ед.","quantity":1710.9,"laborHours":1897.3449327214503,"machineHours":93.99831706482996,"cost":143583.2737347648,"materialsCost":0,"materialsRows":3,"sourceRows":3,"sourceKeys":["auto-6393f4b8","auto-6493f64b","auto-6593f7de"],"stableKey":"auto-b29f25fc","rate":83.92265692604174,"scheduledQuantity":12196.44,"scheduledCost":1023557.6498390526,"quantityVariance":10485.54,"scheduleRows":1},{"code":"KQ-12-03","name":"Утепление строительных конструкций ниже 0, м3","unit":"ед.","quantity":148.2,"laborHours":2278.0204382867832,"machineHours":119.67132864206644,"cost":142964.752269443,"materialsCost":0,"materialsRows":2,"sourceRows":2,"sourceKeys":["auto-38082623","auto-5c04bb68"],"stableKey":"auto-0f54df69","rate":964.6744417641229,"scheduledQuantity":6.14,"scheduledCost":5923.101072431714,"quantityVariance":-142.06,"scheduleRows":1},{"code":"KQ-50-01","name":"Монтаж греющего кабеля, м","unit":"ед.","quantity":6751.08,"laborHours":2046.6710879344066,"machineHours":211.405283294821,"cost":142471.36287877848,"materialsCost":0,"materialsRows":2,"sourceRows":2,"sourceKeys":["auto-f7b0fcab","auto-bbb71208"],"stableKey":"auto-5800407d","rate":21.103492015911304,"scheduledQuantity":35684.02,"scheduledCost":753057.4311656192,"quantityVariance":28932.939999999995,"scheduleRows":1},{"code":"KQ-61-02","name":"Монтаж основного оборудования кондиционирования, шт.","unit":"ед.","quantity":12,"laborHours":1607.6217539045003,"machineHours":272.4318574514631,"cost":124867.57684173578,"materialsCost":0,"materialsRows":5,"sourceRows":5,"sourceKeys":["auto-ae2943df","auto-af294572","auto-a9293c00","auto-f1db9680","auto-00dbae1d"],"stableKey":"auto-887fcf7c","rate":10405.63140347798,"scheduledQuantity":14,"scheduledCost":145678.83964869173,"quantityVariance":2,"scheduleRows":1},{"code":"KQ-59-02","name":"Монтаж оконечных и распределительных устройств слаботочных сетей, шт.","unit":"ед.","quantity":970,"laborHours":1788.072919097219,"machineHours":175.06861161441154,"cost":123174.78027070747,"materialsCost":0,"materialsRows":9,"sourceRows":9,"sourceKeys":["auto-75302048","auto-763021db","auto-7730236e","auto-f4967860","auto-fe98c6b5","auto-1eb4a60f","auto-1db4a47c","auto-20b4a935","auto-b230e3f2"],"stableKey":"auto-794912ad","rate":126.98430955743038,"scheduledQuantity":1200.06,"scheduledCost":152388.79052748988,"quantityVariance":230.05999999999995,"scheduleRows":1},{"code":"KQ-48-05","name":"Расключение оптического кабеля, шт. (конец кабеля)","unit":"ед.","quantity":45.666666666666664,"laborHours":1951.4551097488643,"machineHours":59.58337831730269,"cost":116737.03619922638,"materialsCost":0,"materialsRows":5,"sourceRows":5,"sourceKeys":["auto-7472cc91","auto-7372cafe","auto-bf3ba72f","auto-be3ba59c","auto-4138a23e"],"stableKey":"auto-3284a216","rate":2556.2854642166362,"scheduledQuantity":494,"scheduledCost":1262805.0193230184,"quantityVariance":448.3333333333333,"scheduleRows":1},{"code":"KQ-60-02","name":"Монтаж импульсных трубок, м","unit":"ед.","quantity":3514,"laborHours":1146.881766138014,"machineHours":364.7656601284476,"cost":112979.0624492476,"materialsCost":0,"materialsRows":2,"sourceRows":2,"sourceKeys":["auto-f51d88ee","auto-a1a2136e"],"stableKey":"auto-741d81ed","rate":32.15112761788492,"scheduledQuantity":12166,"scheduledCost":391150.61859918793,"quantityVariance":8652,"scheduleRows":1},{"code":"KQ-60-07","name":"Монтаж мультимедийного оборудования и оргтехники, шт.","unit":"ед.","quantity":56,"laborHours":1833.4363749607287,"machineHours":52.96625437723105,"cost":109271.56439033078,"materialsCost":0,"materialsRows":3,"sourceRows":3,"sourceKeys":["auto-17ff2847","auto-548bc2b3","auto-eacd10f9"],"stableKey":"auto-6f1d7a0e","rate":1951.277935541621,"scheduledQuantity":80,"scheduledCost":156102.23484332967,"quantityVariance":24,"scheduleRows":1},{"code":"KQ-27-11","name":"Монтаж газодувок, вентиляторов и дымососов, т","unit":"ед.","quantity":20,"laborHours":1113.4060551477014,"machineHours":103.15160224676856,"cost":105448.75050038568,"materialsCost":0,"materialsRows":1,"sourceRows":1,"sourceKeys":["auto-335c460c"],"stableKey":"auto-b45ab2a2","rate":5272.437525019284,"scheduledQuantity":0,"scheduledCost":0,"quantityVariance":-20,"scheduleRows":0},{"code":"KQ-50-02","name":"Расключение греющего кабеля, шт. (конец кабеля)","unit":"ед.","quantity":1092,"laborHours":1444.464694851149,"machineHours":92.81674621730491,"cost":92963.62308099405,"materialsCost":0,"materialsRows":4,"sourceRows":4,"sourceKeys":["auto-704e89a3","auto-6f4e8810","auto-77959e48","auto-76959cb5"],"stableKey":"auto-55003bc4","rate":85.13152296794327,"scheduledQuantity":3052,"scheduledCost":259821.40809816285,"quantityVariance":1960,"scheduleRows":1},{"code":"KQ-55-01","name":"Монтаж ИБП, шт.","unit":"ед.","quantity":10,"laborHours":1051.208409392013,"machineHours":210.23053613871224,"cost":86854.15452723118,"materialsCost":0,"materialsRows":4,"sourceRows":4,"sourceKeys":["auto-5d9e88ee","auto-5e9e8a81","auto-6b01eef9","auto-6a01ed66"],"stableKey":"auto-1e129318","rate":8685.415452723119,"scheduledQuantity":18,"scheduledCost":156337.47814901613,"quantityVariance":8,"scheduleRows":1},{"code":"KQ-27-19","name":"Монтаж ВКУ технологического оборудования, т","unit":"ед.","quantity":2.8,"laborHours":1053.404046132764,"machineHours":72.86856305505667,"cost":83621.85072953696,"materialsCost":0,"materialsRows":1,"sourceRows":1,"sourceKeys":["auto-037ec6c1"],"stableKey":"auto-bc5abf3a","rate":29864.946689120345,"scheduledQuantity":3.2,"scheduledCost":95567.82940518511,"quantityVariance":0.40000000000000036,"scheduleRows":1},{"code":"KQ-68-05","name":"Облицовка фасадов плиткой, м2","unit":"ед.","quantity":172,"laborHours":1118.366747068907,"machineHours":52.767769003223144,"cost":83440.50124077844,"materialsCost":0,"materialsRows":1,"sourceRows":1,"sou</t>
        </is>
      </c>
    </row>
    <row r="19">
      <c r="A19" t="inlineStr">
        <is>
          <t xml:space="preserve">rceKeys":["auto-a232528b"],"stableKey":"auto-5a759b70","rate":485.1191932603397,"scheduledQuantity":85.68,"scheduledCost":41565.01247854591,"quantityVariance":-86.32,"scheduleRows":1},{"code":"KQ-69-04","name":"Устройство потолков, м2","unit":"ед.","quantity":0,"laborHours":940.7284796712497,"machineHours":46.605597316044566,"cost":71190.46857388492,"materialsCost":0,"materialsRows":1,"sourceRows":1,"sourceKeys":["auto-21ecc123"],"stableKey":"auto-4dd4a7de","rate":0,"scheduledQuantity":1958.88,"scheduledCost":0,"quantityVariance":1958.88,"scheduleRows":1},{"code":"KQ-64-05","name":"Монтаж запорно-регулирующей и распределительной арматуры внутр. инженерных сетей, шт.","unit":"ед.","quantity":84,"laborHours":1058.3719386044554,"machineHours":82.81355766973212,"cost":68580.50908876825,"materialsCost":0,"materialsRows":9,"sourceRows":9,"sourceKeys":["auto-01512f92","auto-00512dff","auto-f94ee463","auto-6bb58ba7","auto-6db58ecd","auto-3df0e03f","auto-3feea4ce","auto-42584782","auto-3d583fa3"],"stableKey":"auto-f357475c","rate":816.4346320091457,"scheduledQuantity":858,"scheduledCost":700500.914263847,"quantityVariance":774,"scheduleRows":1},{"code":"KQ-60-04","name":"Монтаж оборудования оповещения и связи, шт.","unit":"ед.","quantity":166,"laborHours":872.599164321023,"machineHours":142.1558399362459,"cost":67743.13337604914,"materialsCost":0,"materialsRows":6,"sourceRows":6,"sourceKeys":["auto-4ada15b7","auto-47da10fe","auto-48da1291","auto-ec4d45c5","auto-e94d410c","auto-ea4d429f"],"stableKey":"auto-6e1d787b","rate":408.0911649159587,"scheduledQuantity":120,"scheduledCost":48970.93978991504,"quantityVariance":-46,"scheduleRows":1},{"code":"KQ-61-01","name":"Монтаж основного вентиляционного оборудования, шт.","unit":"ед.","quantity":20,"laborHours":933.1011944687249,"machineHours":85.04885478301642,"cost":61659.22961005035,"materialsCost":0,"materialsRows":6,"sourceRows":6,"sourceKeys":["auto-0943e2e1","auto-0843e14e","auto-8f63767e","auto-8e6374eb","auto-94637e5d","auto-cf50b729"],"stableKey":"auto-8b7fd435","rate":3082.9614805025176,"scheduledQuantity":86,"scheduledCost":265134.6873232165,"quantityVariance":66,"scheduleRows":1},{"code":"KQ-58-02","name":"Монтаж щитового оборудования телекоммуникационных сетей, шт.","unit":"ед.","quantity":4,"laborHours":903.208136769061,"machineHours":81.07467239441681,"cost":61229.13198553517,"materialsCost":0,"materialsRows":8,"sourceRows":8,"sourceKeys":["auto-2c869a28","auto-bd0511e9","auto-ba050d30","auto-bb050ec3","auto-f7509062","auto-f6508ecf","auto-f3508a16","auto-f4508ba9"],"stableKey":"auto-8dab603c","rate":15307.282996383792,"scheduledQuantity":4,"scheduledCost":61229.13198553517,"quantityVariance":0,"scheduleRows":1},{"code":"KQ-57-02","name":"Монтаж силовых шкафов электрообогрева, шт.","unit":"ед.","quantity":14,"laborHours":720.3959858016658,"machineHours":144.93547800806266,"cost":59637.64046665866,"materialsCost":0,"materialsRows":3,"sourceRows":3,"sourceKeys":["auto-28447761","auto-254472a8","auto-8f54f92a"],"stableKey":"auto-8a4d8a6f","rate":4259.83146190419,"scheduledQuantity":12,"scheduledCost":51117.97754285028,"quantityVariance":-2,"scheduleRows":1},{"code":"KQ-63-06","name":"Монтаж противопожарного оборудования, шт.","unit":"ед.","quantity":0,"laborHours":806.3264921776156,"machineHours":63.02952586504574,"cost":59345.59049913474,"materialsCost":0,"materialsRows":3,"sourceRows":3,"sourceKeys":["auto-2c70fd72","auto-61d84a89","auto-60d848f6"],"stableKey":"auto-10f0b9ce","rate":0,"scheduledQuantity":50.8,"scheduledCost":0,"quantityVariance":50.8,"scheduleRows":1},{"code":"KQ-05-01","name":"Расчистка и планировка площадки строительства, м2","unit":"ед.","quantity":3050,"laborHours":721.626299492604,"machineHours":34.33641319325759,"cost":48041.58634685188,"materialsCost":0,"materialsRows":1,"sourceRows":1,"sourceKeys":["auto-7e98811b"],"stableKey":"auto-dc6ab453","rate":15.751339785853075,"scheduledQuantity":0,"scheduledCost":0,"quantityVariance":-3050,"scheduleRows":0},{"code":"KQ-67-02","name":"Утепление кровли, м3","unit":"ед.","quantity":82.08,"laborHours":627.1523197808332,"machineHours":31.07039821069638,"cost":47460.31238258994,"materialsCost":0,"materialsRows":1,"sourceRows":1,"sourceKeys":["auto-00bea9a3"],"stableKey":"auto-b09f22d6","rate":578.22018009978,"scheduledQuantity":1816.42,"scheduledCost":1050290.6995368425,"quantityVariance":1734.3400000000001,"scheduleRows":1},{"code":"KQ-67-03","name":"Устройство стяжки или цементно-стружечных плит на кровле, м2","unit":"ед.","quantity":238,"laborHours":619.7481512708847,"machineHours":30.980873346766458,"cost":47025.36842586583,"materialsCost":0,"materialsRows":2,"sourceRows":2,"sourceKeys":["auto-b61159fe","auto-b7115b91"],"stableKey":"auto-b19f2469","rate":197.585581621285,"scheduledQuantity":5238.18,"scheduledCost":1034988.8419369827,"quantityVariance":5000.18,"scheduleRows":1},{"code":"KQ-57-01","name":"Монтаж малых силовых шкафов, шт.","unit":"ед.","quantity":120,"laborHours":630.7428767868842,"machineHours":40.557573110526576,"cost":40597.454903962374,"materialsCost":0,"materialsRows":2,"sourceRows":2,"sourceKeys":["auto-dc820892","auto-9d06b28e"],"stableKey":"auto-8b4d8c02","rate":338.3121241996865,"scheduledQuantity":172,"scheduledCost":58189.68536234608,"quantityVariance":52,"scheduleRows":1},{"code":"KQ-71-04","name":"Устройство асфальтобетонных покрытий, м2","unit":"ед.","quantity":566.8,"laborHours":228.68293846933594,"machineHours":141.9104187677778,"cost":39469.50985036055,"materialsCost":0,"materialsRows":1,"sourceRows":1,"sourceKeys":["auto-82269fb3"],"stableKey":"auto-4649e6ed","rate":69.63569133796851,"scheduledQuantity":0,"scheduledCost":0,"quantityVariance":-566.8,"scheduleRows":0},{"code":"KQ-62-02","name":"Монтаж вентиляционных клапанов и заслонок, шт.","unit":"ед.","quantity":162,"laborHours":519.6869663993226,"machineHours":60.84095708417986,"cost":36335.17970686599,"materialsCost":0,"materialsRows":14,"sourceRows":14,"sourceKeys":["auto-57b9bf5f","auto-5cb9c73e","auto-5db9c8d1","auto-dabccc2f","auto-d9bcca9c","auto-dcbccf55","auto-dbbccdc2","auto-d6bcc5e3","auto-d5bcc450","auto-d8bcc909","auto-d7bcc776","auto-347d162a","auto-337d1497","auto-327d1304"],"stableKey":"auto-3f935a4b","rate":224.29123275843202,"scheduledQuantity":388,"scheduledCost":87024.99831027162,"quantityVariance":226,"scheduleRows":1},{"code":"KQ-56-02","name":"Монтаж осветительных приборов внутреннего исполнения (штучные), шт.","unit":"ед.","quantity":890,"laborHours":532.272446817882,"machineHours":28.3651918440076,"cost":33470.83132096814,"materialsCost":0,"materialsRows":5,"sourceRows":5,"sourceKeys":["auto-32e97e58","auto-35e98311","auto-34e9817e","auto-b8315957","auto-b73157c4"],"stableKey":"auto-c23587de","rate":37.607675641537234,"scheduledQuantity":496,"scheduledCost":18653.407118202467,"quantityVariance":-394,"scheduleRows":1},{"code":"KQ-67-07","name":"Устройство кровельной водосточной системы, м","unit":"ед.","quantity":268,"laborHours":404.6223446309326,"machineHours":20.045811800587895,"cost":30620.157603612064,"materialsCost":0,"materialsRows":4,"sourceRows":4,"sourceKeys":["auto-2d6dce7d","auto-2a70085b","auto-297006c8","auto-2c700b81"],"stableKey":"auto-b59f2ab5","rate":114.25431941646292,"scheduledQuantity":848,"scheduledCost":96887.66286516056,"quantityVariance":580,"scheduleRows":1},{"code":"KQ-64-01","name":"Монтаж пластиковых трубопроводов внутренних инженерных сетей, м","unit":"ед.","quantity":126,"laborHours":515.1418063472973,"machineHours":17.157555718222426,"cost":30475.016556803308,"materialsCost":0,"materialsRows":1,"sourceRows":1,"sourceKeys":["auto-f9b5820b"],"stableKey":"auto-ef574110","rate":241.86521076828024,"scheduledQuantity":158.18,"scheduledCost":38258.23903932657,"quantityVariance":32.18000000000001,"scheduleRows":1},{"code":"KQ-33-08","name":"Резьбовые соединения технологических трубопроводов, DI","unit":"ед.","quantity":192,"laborHours":351.4149027442995,"machineHours":14.163732388430883,"cost":29099.150834415464,"materialsCost":0,"materialsRows":2,"sourceRows":2,"sourceKeys":["auto-69dc0905","auto-458e6e97"],"stableKey":"auto-d5598db3","rate":151.55807726258055,"scheduledQuantity":312,"scheduledCost":47286.12010592513,"quantityVariance":120,"scheduleRows":1},{"code":"KQ-19-05","name":"Монтаж запорно-регулирующей арматуры наружн. инженерных сетей, шт.","unit":"ед.","quantity":10,"laborHours":488.3473673284151,"machineHours":11.465306613214084,"cost":28179.429820844038,"materialsCost":0,"materialsRows":2,"sourceRows":2,"sourceKeys":["auto-aa9f77ce","auto-ea50e7cc"],"stableKey":"auto-7a9cc3a4","rate":2817.942982084404,"scheduledQuantity":2,"scheduledCost":5635.885964168808,"quantityVariance":-8,"scheduleRows":1},{"code":"KQ-60-05","name":"Монтаж оборудования видеонаблюдения, шт.","unit":"ед.","quantity":102,"laborHours":390.34131990591806,"machineHours":43.82523595207009,"cost":27643.931827178625,"materialsCost":0,"materialsRows":4,"sourceRows":4,"sourceKeys":["auto-98bc5192","auto-99bc5325","auto-562fadb4","auto-572faf47"],"stableKey":"auto-6d1d76e8","rate":271.01893948214337,"scheduledQuantity":48,"scheduledCost":13008.90909514288,"quantityVariance":-54,"scheduleRows":1},{"code":"KQ-62-03","name":"Монтаж оконечных устройств воздухораспределения, шт.","unit":"ед.","quantity":96,"laborHours":443.43474113558034,"machineHours":19.487920190043017,"cost":26204.13200306044,"materialsCost":0,"materialsRows":3,"sourceRows":3,"sourceKeys":["auto-7ca60806","auto-1bffc68b","auto-12ffb860"],"stableKey":"auto-3e9358b8","rate":272.9597083652129,"scheduledQuantity":464,"scheduledCost":126653.3046814588,"quantityVariance":368,"scheduleRows":1},{"code":"KQ-27-03","name":"Монтаж динамического колонного и емкостного оборудования, т","unit":"ед.","quantity":21.8,"laborHours":270.7972041478084,"machineHours":24.707035888626123,"cost":25533.942594410863,"materialsCost":0,"materialsRows":1,"sourceRows":1,"sourceKeys":["auto-52173cf1"],"stableKey":"auto-b25870e5","rate":1171.2817703858193,"scheduledQuantity":1.5,"scheduledCost":1756.922655578729,"quantityVariance":-20.3,"scheduleRows":1},{"code":"KQ-43-01","name":"Изоляция запорной арматуры термочехлами, шт.","unit":"ед.","quantity":124,"laborHours":455.28113031348545,"machineHours":18.094317621618003,"cost":23847.03880653988,"materialsCost":0,"materialsRows":4,"sourceRows":4,"sourceKeys":["auto-d2741cb9","auto-d1741b26","auto-d0741993","auto-cf741800"],"stableKey":"auto-955630b1","rate":192.31482908499905,"scheduledQuantity":88,"scheduledCost":16923.704959479917,"quantityVariance":-36,"scheduleRows":1},{"code":"KQ-38-05","name":"Опознавательная окраска трубопроводов и оборудования, м2","unit":"ед.","quantity":77.11999999999999,"laborHours":319.31372255580925,"machineHours":45.219613012735245,"cost":22008.844855180654,"materialsCost":0,"materialsRows":1,"sourceRows":1,"sourceKeys":["auto-13f0f208"],"stableKey":"auto-75d4896f","rate":285.38439905576575,"scheduledQuantity":249.85999999999999,"scheduledCost":71306.14594807362,"quantityVariance":172.74,"scheduleRows":1},{"code":"KQ-49-05","name":"Расключение силового кабеля от 1 до 35 кВ, шт. (конец кабеля)","unit":"ед.","quantity":26.400000000000002,"laborHours":279.9153721758509,"machineHours":14.473677345998482,"cost":17542.247290225918,"materialsCost":0,"materialsRows":3,"sourceRows":3,"sourceKeys":["auto-8654cf8b","auto-8554cdf8","auto-d3f50c72"],"stableKey":"auto-fe5037f7","rate":664.4790640237089,"scheduledQuantity":32,"scheduledCost":21263.330048758686,"quantityVariance":5.599999999999998,"scheduleRows":1},{"code":"KQ-20-03","name":"Протаскивание труб в футляр, м","unit":"ед.","quantity":60,"laborHours":197.3295207641031,"machineHours":32.67608538796379,"cost":15213.952957579131,"materialsCost":0,"materialsRows":2,"sourceRows":2,"sourceKeys":["auto-961d088d","auto-871cf0f0"],"stableKey":"auto-671c46ae","rate":253.56588262631885,"scheduledQuantity":0,"scheduledCost":0,"quantityVariance":-60,"scheduleRows":0},{"code":"KQ-67-08","name":"Устройство перильного ограждения кровли, м","unit":"ед.","quantity":98.04,"laborHours":148.78334291764563,"machineHours":7.371028641312094,"cost":11259.312466013249,"materialsCost":0,"materialsRows":1,"sourceRows":1,"sourceKeys":["auto-3b0f076c"],"stableKey":"auto-b69f2c48","rate":114.84406840078792,"scheduledQuantity":98.04,"scheduledCost":11259.312466013249,"quantityVariance":0,"scheduleRows":1},{"code":"KQ-46-01","name":"Монтаж пластиковых коробов, м","unit":"ед.","quantity":60,"laborHours":189.51562816182812,"machineHours":3.0241045133457733,"cost":11087.29192566751,"materialsCost":0,"materialsRows":1,"sourceRows":1,"sourceKeys":["auto-e78d183b"],"stableKey":"auto-af63b954","rate":184.7881987611252,"scheduledQuantity":2,"scheduledCost":369.5763975222504,"quantityVariance":-58,"scheduleRows":1},{"code":"KQ-46-03","name":"Монтаж полимерных труб и гофр, м","unit":"ед.","quantity":110,"laborHours":172.27041579546193,"machineHours":6.890451322486159,"cost":10802.87724289331,"materialsCost":0,"materialsRows":1,"sourceRows":1,"sourceKeys":["auto-04a77204"],"stableKey":"auto-b163bc7a","rate":98.20797493539372,"scheduledQuantity":324,"scheduledCost":31819.383879067565,"quantityVariance":214,"scheduleRows":1},{"code":"KQ-03-26","name":"Демонтаж электроустановочных изделий и компонентов КИПиА и слаботочных систем, шт.","unit":"ед.","quantity":44,"laborHours":118.52652819469338,"machineHours":12.843675704062953,"cost":9538.749570706254,"materialsCost":0,"materialsRows":2,"sourceRows":2,"sourceKeys":["auto-13428eed","auto-63c0c585"],"stableKey":"auto-6c30e652","rate":216.78976297059668,"scheduledQuantity":78,"scheduledCost":16909.60151170654,"quantityVariance":34,"scheduleRows":1},{"code":"KQ-63-01","name":"Монтаж блочных тепловых пунктов, компл.","unit":"ед.","quantity":2,"laborHours":137.19670880580716,"machineHours":13.613740268634066,"cost":9230.060765016477,"materialsCost":0,"materialsRows":1,"sourceRows":1,"sourceKeys":["auto-b9f5eb76"],"stableKey":"auto-13f0be87","rate":4615.030382508238,"scheduledQuantity":2,"scheduledCost":9230.060765016477,"quantityVariance":0,"scheduleRows":1},{"code":"KQ-48-03","name":"Монтаж и подключение патч-кордов, м","unit":"ед.","quantity":335,"laborHours":154.81502123735547,"machineHours":2.193199880775074,"cost":8920.165340078687,"materialsCost":0,"materialsRows":3,"sourceRows":3,"sourceKeys":["auto-7ceaf8b2","auto-a75dca99","auto-a85dcc2c"],"stableKey":"auto-3484a53c","rate":26.627359224115484,"scheduledQuantity":637,"scheduledCost":16961.627825761563,"quantityVariance":302,"scheduleRows":1},{"code":"KQ-39-02","name":"Гидроизоляция подземных трубопроводов, м2","unit":"ед.","quantity":53.540000000000006,"laborHours":148.37059756198593,"machineHours":0.9500120615181169,"cost":7913.544713979527,"materialsCost":0,"materialsRows":2,"sourceRows":2,"sourceKeys":["auto-8bc28019","auto-88c27b60"],"stableKey":"auto-9498c2e7","rate":147.80621430667773,"scheduledQuantity":0,"scheduledCost":0,"quantityVariance":-53.540000000000006,"scheduleRows":0},{"code":"KQ-65-02","name":"Монтаж радиаторов, конвекторов и регистров, шт.","unit":"ед.","quantity":20,"laborHours":95.40794746413337,"machineHours":4.726703269170335,"cost":5716.999149227704,"materialsCost":0,"materialsRows":2,"sourceRows":2,"sourceKeys":["auto-99ce82fc","auto-98ce8169"],"stableKey":"auto-60b580d8","rate":285.8499574613852,"scheduledQuantity":44,"scheduledCost":12577.398128300949,"quantityVariance":24,"scheduleRows":1},{"code":"KQ-03-12","name":"Демонтаж оборудования пожаротушения, шт.","unit":"ед.","quantity":40,"laborHours":44.66985093252578,"machineHours":12.359265370117404,"cost":5314.909839145483,"materialsCost":0,"materialsRows":2,"sourceRows":2,"sourceKeys":["auto-968f4f05","auto-b496a20c"],"stableKey":"auto-fa3881a1","rate":132.87274597863706,"scheduledQuantity":0,"scheduledCost":0,"quantityVariance":-40,"scheduleRows":0},{"code":"KQ-68-07","name":"Устройство декоративных фасадных конструкций, м2","unit":"ед.","quantity":8,"laborHours":37.45507945635122,"machineHours":3.2242351827415625,"cost":3453.2512167983095,"materialsCost":0,"materialsRows":1,"sourceRows":1,"sourceKeys":["auto-1fb5e4b9"],"stableKey":"auto-5c759e96","rate":431.6564020997887,"scheduledQuantity":8,"scheduledCost":3453.2512167983095,"quantityVariance":0,"scheduleRows":1},{"code":"KQ-03-01","name":"Демонтаж элементов металлоконструкций, т","unit":"ед.","quantity":0.64,"laborHours":13.631875695595367,"machineHours":10.556873937497972,"cost":3174.115644028948,"materialsCost":0,"materialsRows":2,"sourceRows":2,"sourceKeys":["auto-2b0c4c72","auto-0a5c1232"],"stableKey":"auto-73356e85","rate":4959.555693795231,"scheduledQuantity":38.3,"scheduledCost":189950.9830723573,"quantityVariance":37.66,"scheduleRows":1},{"code":"KQ-71-10","name":"Устройство элементов обеспечения БДД, шт.","unit":"ед.","quantity":10,"laborHours":41.78532223198624,"machineHours":4.140259264491857,"cost":2661.2718889142398,"materialsCost":0,"materialsRows":1,"sourceRows":1,"sourceKeys":["auto-5945cb9a"],"stableKey":"auto-bc46cf18","rate":266.127188891424,"scheduledQuantity":12,"scheduledCost":3193.526266697088,"quantityVariance":2,"scheduleRows":1},{"code":"KQ-03-18","name":"Демонтаж элементов воздухозабора и воздухораспредения, шт.","unit":"ед.","quantity":10,"laborHours":22.203426351118075,"machineHours":3.810283714088747,"cost":2108.125063002731,"materialsCost":0,"materialsRows":2,"sourceRows":2,"sourceKeys":["auto-0932526e","auto-0a325401"],"stableKey":"auto-f03871e3","rate":210.81250630027313,"scheduledQuantity":452,"scheduledCost":95287.25284772346,"quantityVariance":442,"scheduleRows":1},{"code":"KQ-03-16","name":"Демонтаж отопительных приборов, шт.","unit":"ед.","quantity":4,"laborHours":9.882357744216229,"machineHours":1.5241134856354988,"cost":898.9943085660108,"materialsCost":0,"materialsRows":1,"sourceRows":1,"sourceKeys":["auto-027c78ad"],"stableKey":"auto-fe3887ed","rate":224.7485771415027,"scheduledQuantity":4,"scheduledCost":898.9943085660108,"quantityVariance":0,"scheduleRows":1},{"code":"KQ-97-16","name":"Заправка систем тепло/холодоснабжения рабочими средами, кг","unit":"ед.","quantity":20,"laborHours":8.01569985335621,"machineHours":2.4813165237708903,"cost":788.8167216885331,"materialsCost":0,"materialsRows":1,"sourceRows":1,"sourceKeys":["auto-3be2e86e"],"stableKey":"auto-b7abee32","rate":39.44083608442666,"scheduledQuantity":0,"scheduledCost":0,"quantityVariance":-20,"scheduleRows":0},{"code":"KQ-44-01","name":"Монтаж вспомогательных опорных металлоконструкций для кабеленесущих систем и оборудования ЭОМ и КИПиА, т","unit":"ед.","quantity":0.02,"laborHours":5.911893883744817,"machineHours":0.23646321883853258,"cost":370.7279837005503,"materialsCost":0,"materialsRows":1,"sourceRows":1,"sourceKeys":["auto-28b7aeaa"],"stableKey":"auto-f2333d7e","rate":18536.399185027512,"scheduledQuantity":24.34,"scheduledCost":451175.95616356964,"quantityVariance":24.32,"scheduleRows":1},{"code":"KQ-03-14","name":"Демонтаж ЗРА и встраиваемых линейных элементов, шт.","unit":"ед.","quantity":2,"laborHours":1.8927902937510925,"machineHours":0.5914656092131223,"cost":240.71047677873696,"materialsCost":0,"materialsRows":1,"sourceRows":1,"sourceKeys":["auto-567bbb1c"],"stableKey":"auto-fc3884c7","rate":120.35523838936848,"scheduledQuantity":606,"scheduledCost":72935.27446395729,"quantityVariance":604,"scheduleRows":1},{"code":"KQ-03-17","name":"Демонтаж воздуховодов, м2","unit":"ед.","quantity":8,"laborHours":3.2222861960818596,"machineHours":0.030482269712709977,"cost":186.41993730709888,"materialsCost":0,"materialsRows":1,"sourceRows":1,"sourceKeys":["auto-9af8d3e1"],"stableKey":"auto-fd38865a","rate":23.30249216338736,"scheduledQuantity":4558.92,"scheduledCost":106234.1975735099,"quantityVariance":4550.92,"scheduleRows":1},{"code":"KQ-03-27","name":"Демонтаж изоляции, м2","unit":"ед.","quantity":1.2,"laborHours":2.6830302413921734,"machineHours":0.014195174621114935,"cost":152.6633490652275,"materialsCost":0,"materialsRows":1,"sourceRows":1,"sourceKeys":["auto-7e093fb4"],"stableKey":"auto-6d30e7e5","rate":127.21945755435625,"scheduledQuantity":148,"scheduledCost":18828.479718044724,"quantityVariance":146.8,"scheduleRows":1},{"code":"KQ-26-01","name":"HeavyLift статического колонного, теплообменного и емкостного оборудования, т","unit":"ед.","quantity":110.9,"laborHours":0,"machineHours":0,"cost":598721.5689267876,"materialsCost":0,"materialsRows":1,"sourceRows":1,"sourceKeys":["auto-54f1a35d"],"stableKey":"auto-7a20c196","rate":5398.751748663549,"rateSource":"KQ manual override","scheduledQuantity":0,"scheduledCost":0,"quantityVariance":-110.9,"scheduleRows":0},{"code":"KQ-37-02","name":"ОГЗ металлоконструкций (окрасочная), м2","unit":"ед.","quantity":3385.122,"laborHours":43311.947624,"machineHours":5744.397529999999,"cost":2831554.572,"materialsCost":0,"materialsRows":6,"sourceRows":6,"sourceKeys":["auto-5a6c206f","auto-94eff779","auto-0a03dde5","auto-0703d92c","auto-0803dabf","auto-0d03e29e"],"stableKey":"auto-23ab0855","rate":836.4704645800064,"rateSource":"KQ manual override","scheduledQuantity":787.485,"scheduledCost":658707.9437997863,"quantityVariance":-2597.6369999999997,"scheduleRows":1},{"code":"KQ-26-04","name":"HeavyLift блочных и комплектных установок, т","unit":"ед.","quantity":0,"laborHours":0,"machineHours":0,"cost":0,"materialsCost":0,"materialsRows":1,"sourceRows":1,"sourceKeys":["auto-c9f3a0c3"],"stableKey":"auto-7f20c975","rate":0,"scheduledQuantity":0,"scheduledCost":0,"quantityVariance":0,"scheduleRows":0},{"code":"KQ-111-11","name":"KQ-111-11","unit":"ед.","laborHours":0,"machineHours":0,"materialsCost":null,"sourceRows":0,"quantity":7234,"cost":1553839.45,"rate":214.7967168924523,"rateSource":"KQ manual override","scheduledQuantity":12819.300000000001,"scheduledCost":2753543.5528594144,"quantityVariance":5585.300000000001,"scheduleRows":2}],"materialForecastByKq":{"KQ-01-01":[0,0,0,0,0,0,0,0,0,0,0,0],"KQ-03-01":[0,0,0,0,0,0,0,0,0,0,0,0],"KQ-111-11":[0,0,0,0,0,0,0,0,0,0,0,0],"KQ-03-10":[0,0,0,0,0,0,0,0,0,0,0,0],"KQ-03-13":[0,0,0,0,0,0,0,0,0,0,0,0],"KQ-03-14":[0,0,0,0,0,0,0,0,0,0,0,0],"KQ-03-16":[0,0,0,0,0,0,0,0,0,0,0,0],"KQ-03-17":[0,0,0,0,0,0,0,0,0,0,0,0],"KQ-03-18":[0,0,0,0,0,0,0,0,0,0,0,0],"KQ-03-25":[0,0,0,0,0,0,0,0,0,0,0,0],"KQ-03-26":[0,0,0,0,0,0,0,0,0,0,0,0],"KQ-03-27":[0,0,0,0,0,0,0,0,0,0,0,0],"KQ-09-01":[0,0,0,0,0,0,0,0,0,0,0,0],"KQ-10-01":[9644.753999999999,233.226,2726.5139999999997,661.122,440.748,0,0,2067.7999999999997,531.72,354.47999999999996,0,0],"KQ-12-01":[7445.25,1086.75,724.5,0,0,0,0,5171.25,1329.75,886.5,0,0],"KQ-12-02":[60522,11883,3690,0,0,0,0,32129.999999999996,8262,5508,0,0],"KQ-12-03":[1975.25,434.25,289.5,0,0,0,0,997.4999999999998,256.49999999999994,170.99999999999997,0,0],"KQ-13-01":[18666.5,4318.5,3134,117,78,0,0,1085,279,186,0,0],"KQ-16-01":[155957.99999999997,182278.5,72663,27882,2988,0,0,6405,1647,1098,0,0],"KQ-18-02":[279.22499999999997,0,0,0,0,0,0,156.1875,40.1625,26.775,0,0],"KQ-19-01":[0,0,682.5,175.5,1482,351,234,0,0,0,0,0],"KQ-19-05":[0,0,0,0,175,45,30,0,0,0,0,0],"KQ-22-02":[0,0,0,0,0,0,0,0,0,0,0,0],"KQ-22-03":[0,0,0,0,0,0,0,0,0,0,0,0],"KQ-23-01":[0,0,0,0,0,0,0,0,0,0,0,0],"KQ-23-02":[0,0,0,0,0,0,0,0,0,0,0,0],"KQ-24-01":[0,0,0,0,0,0,0,0,0,0,0,0],"KQ-25-01":[15705.68,48297.96,25535.48,22674.32,5085.599999999999,2034.24,0,0,0,0,0,0],"KQ-25-02":[12092.73333333333,20998.759999999995,18765.853333333333,18269.01333333333,5182.5999999999985,2073.0399999999995,0,0,0,0,0,0],"KQ-27-02":[0,0,0,0,0,0,0,0,0,0,0,0],"KQ-27-03":[0,0,0,0,0,0,0,0,0,0,0,0],"KQ-27-05":[0,0,0,0,0,0,0,0,0,0,0,0],"KQ-27-10":[0,0,0,0,0,0,0,0,0,0,0,0],"KQ-27-13":[0,0,0,0,0,0,0,0,0,0,0,0],"KQ-27-19":[0,0,0,0,0,0,0,0,0,0,0,0],"KQ-28-01":[0,0,0,0,0,0,0,0,0,0,0,0],"KQ-32-01":[0,0,0,0,0,0,0,0,0,0,0,0],"KQ-33-01":[0,0,0,0,0,0,0,0,0,0,0,0],"KQ-33-06":[0,0,0,0,0,0,0,0,0,0,0,0],"KQ-33-07":[0,0,0,0,0,0,0,0,0,0,0,0],"KQ-33-08":[0,0,0,0,0,0,0,0,0,0,0,0],"KQ-34-03":[0,0,0,0,0,0,0,0,0,0,0,0],"KQ-35-01":[0,0,0,0,0,0,0,0,0,0,0,0],"KQ-35-02":[0,0,0,0,0,0,0,0,0,0,0,0],"KQ-37-02":[0,0,0,0,0,0,0,0,0,0,0,0],"KQ-38-02":[4449.0599999999995,24944.814,7971.534,136212.138,112070.00699999998,147100.023,273936.81599999993,294963.7949999999,157454.81999999998,65988.378,13891.257,2220.858],"KQ-38-03":[77068.98899999999,103393.926,78167.421,79484.64300000001,39880.998,38392.785,23314.851000000002,56809.647,309434.769,94787.01,53218.539,1827.8459999999998],"KQ-38-05":[0,9484.02,4609.413,2335.2029999999995,410.99399999999997,25.919999999999998,0,0,0,0,0,0],"KQ-40-02":[5656,95931.99999999999,41968.63999999999,34292.88,96186.15999999999,126401.76,492308.24,580684.56,467457.6,385059.36,180342.47999999998,59269.68],"KQ-41-02":[0,988.4,1371.36,456.71999999999997,191.51999999999998,43918,171041.6,79798.95999999999,39662.24,23944.4,7663.52,3626.16],"KQ-43-01":[0,630,2285.1,2940.8399999999997,2842.0199999999995,878.04,324,0,0,0,0,0],"KQ-44-01":[0,0,0,0,0,0,0,0,0,0,0,0],"KQ-45-01":[0,0,0,0,0,0,0,0,0,0,0,0],"KQ-45-02":[0,0,0,0,0,0,0,0,0,0,0,0],"KQ-46-01":[14,3.5999999999999996,2.4,0,0,0,0,0,0,0,0,0],"KQ-46-02":[479606.63999999996,548526.8999999999,267668.68,262401.36,61598,30348,816,14769.999999999998,3798,2532,0,0],"KQ-46-03":[420,108,5322,1350,900,0,0,0,0,0,0,0],"KQ-48-01":[0,0,0,0,0,0,0,0,0,0,0,0],"KQ-48-02":[0,0,0,0,0,0,0,0,0,0,0,0],"KQ-48-03":[0,0,0,0,0,0,0,0,0,0,0,0],"KQ-48-04":[0,0,0,0,0,0,0,0,0,0,0,0],"KQ-48-05":[0,0,0,0,0,0,0,0,0,0,0,0],"KQ-49-01":[0,0,0,0,0,0,0,0,0,0,0,0],"KQ-49-02":[0,0,0,0,0,0,0,0,0,0,0,0],"KQ-49-04":[0,0,0,0,0,0,0,0,0,0,0,0],"KQ-49-05":[0,0,0,0,0,0,0,0,0,0,0,0],"KQ-50-01":[0,0,0,0,0,0,0,0,0,0,0,0],"KQ-50-02":[0,0,0,0,0,0,0,0,0,0,0,0],"KQ-51-01":[16094.697499999998,28505.927499999998,19727.527499999997,12963.01,6113.53,5355.75,1835.5,961,133.5,39,0,0],"KQ-51-02":[4323.25,3239.6824999999994,5025.047499999999,5173.24,3543.4874999999997,1145.595,326.15999999999997,166.94999999999996,42.92999999999999,28.619999999999994,0,0],"KQ-55-01":[0,0,0,0,0,0,0,0,0,0,0,0],"KQ-56-02":[0,0,0,0,0,0,0,0,0,0,0,0],"KQ-57-01":[0,0,0,0,0,0,0,0,0,0,0,0],"KQ-57-02":[0,0,0,0,0,0,0,0,0,0,0,0],"KQ-57-03":[0,0,0,0,0,0,0,0,0,0,0,0],"KQ-58-01":[0,0,0,0,0,0,0,0,0,0,0,0],"KQ-58-02":[0,0,0,0,0,0,0,0,0,0,0,0],"KQ-59-01":[0,0,0,0,0,0,0,0,0,0,0,0],"KQ-59-02":[0,0,0,0,0,0,0,0,0,0,0,0],"KQ-60-01":[0,0,0,0,0,0,0,0,0,0,0,0],"KQ-60-02":[0,0,0,0,0,0,0,0,0,0,0,0],"KQ-60-03":[0,0,0,0,0,0,0,0,0,0,0,0],"KQ-60-04":[0,0,0,0,0,0,0,0,0,0,0,0],"KQ-60-05":[0,0,0,0,0,0,0,0,0,0,0,0],"KQ-60-07":[0,0,0,0,0,0,0,0,0,0,0,0],"KQ-61-01":[0,0,0,0,0,0,0,0,0,0,0,0],"KQ-61-02":[0,0,0,0,0,0,0,0,0,0,0,0],"KQ-62-01":[46270.88,84097.51999999999,52024.64,81372.23999999999,20545.44,10702.08,0,0,381172.39999999997,397792.16000000003,142429.2,51390.240000000005],"KQ-62-02":[0,0,0,0,0,0,0,0,0,0,0,0],"KQ-62-03":[0,0,0,0,0,0,0,0,0,0,0,0],"KQ-62-05":[0,42000,10800,60173.2,13621.68,9081.119999999999,0,0,0,25200,6480,4320],"KQ-63-01":[0,0,0,0,0,0,0,0,0,0,0,0],"KQ-63-06":[0,0,0,0,0,0,0,0,0,0,0,0],"KQ-63-07":[0,0,0,0,0,0,0,0,0,0,0,0],"KQ-64-01":[0,0,686.3499999999999,471.7149999999999,596.0749999999999,154.11,69,0,0,0,0,0],"KQ-64-02":[0,0,164.5,786.5749999999999,2521.71,719.565,394.65000000000003,0,15534.4,11910.16,4698.48,1356.96],"KQ-64-05":[0,0,0,0,0,0,0,0,0,0,0,0],"KQ-65-02":[0,0,0,1575,405,270,0,0,0,2275,585,390],"KQ-66-02":[1578.3249999999998,1163.4299999999998,2043.6999999999998,2114.0499999999997,676.425,270.57,0,0,0,0,0,0],"KQ-66-03":[0,0,0,0,0,0,0,0,0,0,0,0],"KQ-67-01":[7552.1366666666645,9494.114666666665,10788.766666666665,3236.629999999999,1294.6519999999998,0,0,0,0,0,0,0],"KQ-67-02":[49142.799999999996,189453.91999999998,82230.56,37598.64,4858.08,0,0,0,0,0,0,0],"KQ-67-03":[3912.1249999999995,553701.475,1445626.6624999999,429762.33749999997,311849.275,22758.75,15172.5,0,0,0,0,0],"KQ-67-04":[0,0,0,0,0,0,0,0,0,0,0,0],"KQ-67-07":[280.34999999999997,6267.09,17425.710000000003,5120.91,2705.9400000000005,0,0,0,0,0,0,0],"KQ-67-08":[0,4289.25,1102.95,735.3,0,0,0,0,0,0,0,0],"KQ-68-05":[1274.49,327.726,218.484,0,0,0,0,0,0,0,0,0],"KQ-68-02":[42,10.799999999999999,217.2,54,36,0,0,0,0,0,0,0],"KQ-68-03":[0,0,0,0,0,0,0,0,0,0,0,0],"KQ-68-07":[0,0,0,0,0,0,0,0,0,0,0,0],"KQ-69-02":[6229.596666666666,7387.776666666667,7825.916666666666,2347.775,13546.11,3241.7999999999997,2161.2,0,0,0,0,0],"KQ-69-03":[8585.2,3858.14,2330.125,2692.035,3805.98,1167.435,528.75,89.94999999999999,23.13,15.42,0,0],"KQ-69-04":[2470.4749999999995,5525.173333333334,6570.823333333334,6985.583333333334,2095.675,838.2700000000001,0,0,0,0,0,0],"KQ-69-06":[0,0,0,0,0,0,0,0,0,0,0,0],"KQ-71-01":[3786.1290000000004,0,0,0,0,326.76,84.024,56.016,0,0,0,0],"KQ-71-02":[8007.48,0,0,0,610.575,157.00500000000002,104.67000000000002,0,0,0,0,0],"KQ-71-03":[211970.25,53035.5,13122,0,49927.5,33698.5,13923,3576,0,0,0,0],"KQ-71-10":[0,0,0,0,0,0,0,0,0,0,0,0],"KQ-97-19":[0,0,0,0,0,0,0,0,0,0,0,0]},"primaryMonthsWithDocuments":[false,false,false,false,false,false,false,false,false,false,false,false],"primaryIdentityConfirmed":false,"paymentActualMonths":[false,false,false,false,false,false,false,false,false,false,false,false],"cashFlowBasis":"source_model","revenueBasis":"ksg","savedModel":{"inputKey":"{\"id\":\"v_mugzoil8s12h\",\"name\":\"Прогноз 2027 · копия 2026\",\"created\":\"2026-09-25T13:21:09.404Z\",\"year\":2027,\"currency\":\"USD\",\"fxRate\":80,\"dataMode\":\"source_partial\",\"parameters\":{\"payroll\":{\"value\":3750,\"method\":\"monthly\",\"enabled\":true,\"lag\":0,\"cash\":true,\"vat\":false,\"rateCurrency\":\"USD\",\"rateBasis\":\"\",\"rateSource\":\"Расчётный сценарий 4700134228: Исходная модель, Детальная модель!E25 · ВКС; прочие категории E26:E29 требуют отдельных драйверов\"},\"payrollTax\":{\"value\":13,\"method\":\"rate\",\"enabled\":true,\"lag\":0,\"cash\":true,\"vat\":false,\"rateCurrency\":\"\",\"rateBasis\":\"\",\"rateSource\":\"Расчётный сценарий 4700134228: Исходная модель, строка 48 · Расчётное допущение приложения; проверьте формулу НДФЛ\"},\"insurance\":{\"value\":30.9,\"method\":\"rate\",\"enabled\":true,\"lag\":0,\"cash\":true,\"vat\":false,\"rateCurre</t>
        </is>
      </c>
    </row>
    <row r="20">
      <c r="A20" t="inlineStr">
        <is>
          <t xml:space="preserve">ncy\":\"\",\"rateBasis\":\"\",\"rateSource\":\"Расчётный сценарий 4700134228: Исходная модель, Детальная модель!F26:F29 · Для ВКС F25 = 0,9%; нужен раздельный персонал\"},\"vacation\":{\"value\":8,\"method\":\"rate\",\"enabled\":true,\"lag\":0,\"cash\":false,\"vat\":false,\"rateCurrency\":\"\",\"rateBasis\":\"\",\"rateSource\":\"Решение пользователя: 8% годового ФОТ начисляются ежемесячно; ставка процента не удваивается.\"},\"subcontract\":{\"value\":0,\"method\":\"percentRevenue\",\"enabled\":true,\"lag\":0,\"cash\":true,\"vat\":true,\"rateCurrency\":\"\",\"rateBasis\":\"\",\"rateSource\":\"Расчётный сценарий 4700134228: Исходная модель, Детальная модель!F51 · Ставка отсутствует; факт только по первичке\"},\"equipment\":{\"value\":125,\"method\":\"unit\",\"enabled\":true,\"lag\":0,\"cash\":true,\"vat\":true,\"rateCurrency\":\"USD\",\"rateBasis\":\"\",\"rateSource\":\"Расчётный сценарий 4700134228: Исходная модель, Детальная модель!F52\"},\"scaffolding\":{\"value\":0,\"method\":\"manual\",\"enabled\":true,\"lag\":0,\"cash\":true,\"vat\":true,\"rateCurrency\":\"USD\",\"rateBasis\":\"\",\"rateSource\":\"Расчётный сценарий 4700134228: Исходная модель, Детальная модель!F53 · Ставка отсутствует; факт по первичке\"},\"scaffoldLabor\":{\"value\":37.5,\"method\":\"unit\",\"enabled\":true,\"lag\":0,\"cash\":true,\"vat\":true,\"rateCurrency\":\"USD\",\"rateBasis\":\"\",\"rateSource\":\"Расчётный сценарий 4700134228: Исходная модель, Детальная модель!F54\"},\"projectMaterials\":{\"value\":10,\"method\":\"materials\",\"enabled\":true,\"lag\":0,\"cash\":true,\"vat\":true,\"rateCurrency\":\"\",\"rateBasis\":\"\",\"rateSource\":\"Расчётный сценарий 4700134228: Исходная модель, Детальная модель!F55 · F55=10%; проверить состав базы МТР\"},\"consumables\":{\"value\":10,\"method\":\"percentPayroll\",\"enabled\":true,\"lag\":0,\"cash\":true,\"vat\":true,\"rateCurrency\":\"\",\"rateBasis\":\"\",\"rateSource\":\"Расчётный сценарий 4700134228: Исходная модель, Детальная модель!F56\"},\"nrk\":{\"value\":100,\"method\":\"unit\",\"enabled\":true,\"lag\":0,\"cash\":true,\"vat\":true,\"rateCurrency\":\"USD\",\"rateBasis\":\"\",\"rateSource\":\"Расчётный сценарий 4700134228: Исходная модель, Детальная модель!F57\"},\"otherDirect\":{\"value\":0,\"method\":\"manual\",\"enabled\":true,\"lag\":0,\"cash\":true,\"vat\":true,\"rateCurrency\":\"USD\",\"rateBasis\":\"\",\"rateSource\":\"Расчётный сценарий 4700134228: Исходная модель, Детальная модель!F58 · Ставка отсутствует; факт по первичке\"},\"indirectPayroll\":{\"value\":5437.5,\"method\":\"monthly\",\"enabled\":true,\"lag\":0,\"cash\":true,\"vat\":false,\"rateCurrency\":\"USD\",\"rateBasis\":\"\",\"rateSource\":\"Расчётный сценарий 4700134228: Исходная модель, Детальная модель!E31 · ВКС; прочие категории E32:E35 требуют отдельных драйверов\"},\"indirectTax\":{\"value\":13,\"method\":\"rate\",\"enabled\":true,\"lag\":0,\"cash\":true,\"vat\":false,\"rateCurrency\":\"\",\"rateBasis\":\"\",\"rateSource\":\"Расчётный сценарий 4700134228: Исходная модель, строка 61 · Расчётное допущение приложения; проверьте формулу НДФЛ\"},\"indirectInsurance\":{\"value\":30.9,\"method\":\"rate\",\"enabled\":true,\"lag\":0,\"cash\":true,\"vat\":false,\"rateCurrency\":\"\",\"rateBasis\":\"\",\"rateSource\":\"Расчётный сценарий 4700134228: Исходная модель, Детальная модель!F32:F35 · Для ВКС F31 = 0,9%; нужен раздельный персонал\"},\"indirectVacation\":{\"value\":8,\"method\":\"rate\",\"enabled\":true,\"lag\":0,\"cash\":false,\"vat\":false,\"rateCurrency\":\"\",\"rateBasis\":\"\",\"rateSource\":\"Решение пользователя: 8% годового ФОТ начисляются ежемесячно; ставка процента не удваивается.\"},\"food\":{\"value\":16.25,\"method\":\"day\",\"enabled\":true,\"lag\":0,\"cash\":true,\"vat\":true,\"rateCurrency\":\"USD\",\"rateBasis\":\"\",\"rateSource\":\"Расчётный сценарий 4700134228: Исходная модель, Детальная модель!F64\"},\"housing\":{\"value\":12.5,\"method\":\"day\",\"enabled\":true,\"lag\":0,\"cash\":true,\"vat\":true,\"rateCurrency\":\"USD\",\"rateBasis\":\"\",\"rateSource\":\"Расчётный сценарий 4700134228: Исходная модель, Детальная модель!F65\"},\"bus\":{\"value\":15983.60655737705,\"method\":\"unit\",\"enabled\":true,\"lag\":0,\"cash\":true,\"vat\":true,\"rateCurrency\":\"USD\",\"rateBasis\":\"\",\"rateSource\":\"Расчётный сценарий 4700134228: Исходная модель, Детальная модель!F66\"},\"car\":{\"value\":7991.803278688525,\"method\":\"unit\",\"enabled\":true,\"lag\":0,\"cash\":true,\"vat\":true,\"rateCurrency\":\"USD\",\"rateBasis\":\"\",\"rateSource\":\"Расчётный сценарий 4700134228: Исходная модель, Детальная модель!F67\"},\"formwork\":{\"value\":0,\"method\":\"manual\",\"enabled\":true,\"lag\":0,\"cash\":true,\"vat\":true,\"rateCurrency\":\"USD\",\"rateBasis\":\"\",\"rateSource\":\"Расчётный сценарий 4700134228: Исходная модель, строка 53 · Нет отдельной ставки; факт по первичке\"},\"ppe\":{\"value\":750,\"method\":\"annualPerPerson\",\"enabled\":true,\"lag\":0,\"cash\":true,\"vat\":true,\"rateCurrency\":\"USD\",\"rateBasis\":\"\",\"rateSource\":\"Расчётный сценарий 4700134228: Исходная модель, Детальная модель!F68\"},\"tickets\":{\"value\":1000,\"method\":\"rotation\",\"enabled\":true,\"lag\":0,\"cash\":true,\"vat\":true,\"rateCurrency\":\"USD\",\"rateBasis\":\"\",\"rateSource\":\"Расчётный сценарий 4700134228: Исходная модель, Детальная модель!F69\"},\"permit\":{\"value\":200,\"method\":\"perPerson\",\"enabled\":true,\"lag\":0,\"cash\":true,\"vat\":true,\"rateCurrency\":\"USD\",\"rateBasis\":\"\",\"rateSource\":\"Расчётный сценарий 4700134228: Исходная модель, Детальная модель!F70\"},\"medical\":{\"value\":75,\"method\":\"perPerson\",\"enabled\":true,\"lag\":0,\"cash\":true,\"vat\":true,\"rateCurrency\":\"USD\",\"rateBasis\":\"\",\"rateSource\":\"Расчётный сценарий 4700134228: Исходная модель, Детальная модель!F71\"},\"vziz\":{\"value\":41.66666666666667,\"method\":\"annualPerPerson\",\"enabled\":true,\"lag\":0,\"cash\":true,\"vat\":true,\"rateCurrency\":\"USD\",\"rateBasis\":\"\",\"rateSource\":\"Расчётный сценарий 4700134228: Исходная модель, Детальная модель!F72\"},\"office\":{\"value\":7500,\"method\":\"monthly\",\"enabled\":true,\"lag\":0,\"cash\":true,\"vat\":true,\"rateCurrency\":\"USD\",\"rateBasis\":\"\",\"rateSource\":\"Расчётный сценарий 4700134228: Исходная модель, Детальная модель!F73\"},\"warehouse\":{\"value\":20000,\"method\":\"monthly\",\"enabled\":true,\"lag\":0,\"cash\":true,\"vat\":true,\"rateCurrency\":\"USD\",\"rateBasis\":\"\",\"rateSource\":\"Расчётный сценарий 4700134228: Исходная модель, Детальная модель!F74\"},\"internet\":{\"value\":0,\"method\":\"monthly\",\"enabled\":true,\"lag\":0,\"cash\":true,\"vat\":true,\"rateCurrency\":\"USD\",\"rateBasis\":\"\",\"rateSource\":\"Расчётный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первичка\"},\"waste\":{\"value\":0,\"method\":\"monthly\",\"enabled\":true,\"lag\":0,\"cash\":true,\"vat\":true,\"rateCurrency\":\"USD\",\"rateBasis\":\"\",\"rateSource\":\"Расчётный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первичка\"},\"safety\":{\"value\":1,\"method\":\"percentPayroll\",\"enabled\":true,\"lag\":0,\"cash\":true,\"vat\":true,\"rateCurrency\":\"\",\"rateBasis\":\"\",\"rateSource\":\"Расчётный сценарий 4700134228: Исходная модель, Детальная модель!F75\"},\"accident\":{\"value\":125,\"method\":\"annualPerPerson\",\"enabled\":true,\"lag\":0,\"cash\":true,\"vat\":true,\"rateCurrency\":\"USD\",\"rateBasis\":\"\",\"rateSource\":\"Расчётный сценарий 4700134228: Исходная модель, Детальная модель!F76\"},\"it\":{\"value\":0,\"method\":\"manual\",\"enabled\":true,\"lag\":0,\"cash\":true,\"vat\":true,\"rateCurrency\":\"USD\",\"rateBasis\":\"\",\"rateSource\":\"Расчётный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первичка\"},\"containers\":{\"value\":0,\"method\":\"manual\",\"enabled\":true,\"lag\":0,\"cash\":true,\"vat\":true,\"rateCurrency\":\"USD\",\"rateBasis\":\"\",\"rateSource\":\"Расчётный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первичка\"},\"modularOffice\":{\"value\":0,\"method\":\"manual\",\"enabled\":true,\"lag\":0,\"cash\":true,\"vat\":true,\"rateCurrency\":\"USD\",\"rateBasis\":\"\",\"rateSource\":\"Расчётный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первичка\"},\"transport\":{\"value\":0,\"method\":\"manual\",\"enabled\":true,\"lag\":0,\"cash\":true,\"vat\":true,\"rateCurrency\":\"USD\",\"rateBasis\":\"\",\"rateSource\":\"Расчётный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первичка\"},\"otherIndirect\":{\"value\":10,\"method\":\"percentDirect\",\"enabled\":true,\"lag\":0,\"cash\":true,\"vat\":true,\"rateCurrency\":\"\",\"rateBasis\":\"\",\"rateSource\":\"Расчётный сценарий 4700134228: Исходная модель, Детальная модель!F77 · Базу прочих косвенных нужно сверить\"}},\"drivers\":{\"physicalVolume\":[153647.26499999998,298682.02666666656,252029.73333333337,227176.685,218159.655,116751.49999999999,56389.76,67210.24,52088.70000000001,9676.559999999998,572.34,0],\"boqRate\":[0,0,0,0,0,0,0,0,0,0,0,0],\"revenue\":[0,0,0,0,0,0,0,0,0,0,0,0],\"otherRevenue\":[0,0,0,0,0,0,0,0,0,0,0,0],\"materials\":[0,0,0,0,0,0,0,0,0,0,0,0],\"directPeople\":[505.1101670339998,1087.1113455340007,828.5391913845004,771.7301600963,717.1924588252998,396.61047869630005,185.37942144699994,220.9513820684999,176.94782715139993,31.81136246009999,1.9442665950566653,0],\"auxiliaryPeople\":[0,0,0,0,0,0,0,0,0,0,0,0],\"indirectPeople\":[280.8379293450999,604.4267551374998,460.66233878449975,429.0768911805002,398.7542881211998,220.51281653600012,103.06973856429991,122.84751461330005,98.38182761420008,17.686908215299997,1.0809994340099995,0],\"laborIntensity\":[0,0,0,0,0,0,0,0,0,0,0,0],\"sourceDays\":[0,0,0,0,0,0,0,0,0,0,0,0],\"passivePeople\":[0,0,0,0,0,0,0,0,0,0,0,0],\"scaffoldPeople\":[33.94061050660002,73.04787185879997,55.673252727000026,51.85599991749997,48.19136792709999,26.650031337299996,12.456472171600007,14.846711250599993,11.8899156527,2.1375476746,0.1306439655,0],\"equipmentHours\":[15582.075703453993,33536.151892698,25559.494237160012,23807.000060740018,22124.57383897802,12234.983390084006,5718.744874622,6816.099510323995,5458.639754619997,981.3444480580004,59.97841907199997,0],\"nrkVolume\":[0,0,0,0,0,0,0,0,0,0,0,0],\"payments\":[0,0,0,0,0,0,0,0,0,0,0,0],\"advances\":[0,0,0,0,0,0,0,0,0,0,0,0],\"advanceOffset\":[0,0,0,0,0,0,0,0,0,0,0,0],\"factoring\":[0,0,0,0,0,0,0,0,0,0,0,0],\"ksgRevenue\":[20242225.5273752,29473234.546490304,33443337.452329792,31351778.106655166,30020525.42517193,23514089.089892685,14116856.812717339,11497826.412429765,10277696.774528349,5502333.643633766,2064520.8761449247,464198.38412445184],\"ksgMaterialsRevenue\":[1221024.2661666665,2045900.1316666664,2215508.8584999996,1242414.9801666667,768264.7814999999,481455.118,996604.961,1079889.6154999998,1387059.9215,1017802.263,409308.476,124401.744],\"ks2Accepted\":[14130858.311625902,19616260.408171393,28550133.644578792,33046327.161745846,31560934.041222632,30153650.693320256,24164732.72342061,15056580.040434875,11759729.452458523,10399709.738318492,5979869.956723224,2408302.1528938087],\"primaryExecuted\":[0,0,0,0,0,0,0,0,0,0,0,0],\"primaryDeductions\":[0,0,0,0,0,0,0,0,0,0,0,0],\"primaryAdvanceOffset\":[0,0,0,0,0,0,0,0,0,0,0,0],\"primaryGuaranteeHold\":[0,0,0,0,0,0,0,0,0,0,0,0]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73.16,\"volumes\":[24.56,0,0,0,0,0,0,48.6,0,0,0,0],\"matchRule\":\"exact\",\"matchConfidence\":1,\"contractRate\":360.398813535099,\"currentRate\":0,\"actualRate\":0,\"rate\":360.398813535099},{\"sourceKind\":\"ksg\",\"sourceRow\":8,\"sourceKey\":\"auto-d5ba7ae5\",\"workId\":\"\",\"name\":\"Демонтаж элементов металлоконструкций\",\"unit\":\"т\",\"kq1\":\"\",\"kq2\":\"KQ-03-01\",\"stableKey\":\"auto-18aa5086\",\"plannedQuantity\":41.5,\"scheduleQuantity\":38.3,\"volumes\":[38.3,0,0,0,0,0,0,0,0,0,0,0],\"matchRule\":\"exact\",\"matchConfidence\":1,\"contractRate\":4959.555693795231,\"currentRate\":0,\"actualRate\":0,\"rate\":4959.555693795231},{\"sourceKind\":\"ksg\",\"sourceRow\":10,\"sourceKey\":\"auto-1817f260\",\"workId\":\"\",\"name\":\"Демонтаж кровельных покрытий\",\"unit\":\"м2\",\"kq1\":\"\",\"kq2\":\"KQ-111-11\",\"stableKey\":\"auto-736d9865\",\"plannedQuantity\":12891.5,\"scheduleQuantity\":12817.86,\"volumes\":[4272.62,4272.62,4272.62,0,0,0,0,0,0,0,0,0],\"matchRule\":\"exact\",\"matchConfidence\":1,\"contractRate\":214.7967168924523,\"currentRate\":0,\"actualRate\":0,\"rate\":214.7967168924523},{\"sourceKind\":\"ksg\",\"sourceRow\":11,\"sourceKey\":\"auto-258a01bc\",\"workId\":\"\",\"name\":\"Демонтаж облицовки фасадов\",\"unit\":\"м2\",\"kq1\":\"\",\"kq2\":\"KQ-111-11\",\"stableKey\":\"auto-099d0434\",\"plannedQuantity\":1.44,\"scheduleQuantity\":1.44,\"volumes\":[1.44,0,0,0,0,0,0,0,0,0,0,0],\"matchRule\":\"exact\",\"matchConfidence\":1,\"contractRate\":214.7967168924523,\"currentRate\":0,\"actualRate\":0,\"rate\":214.7967168924523},{\"sourceKind\":\"ksg\",\"sourceRow\":16,\"sourceKey\":\"auto-ed6be343\",\"workId\":\"\",\"name\":\"Демонтаж инженерного и технологического оборудования\",\"unit\":\"т\",\"kq1\":\"\",\"kq2\":\"KQ-03-10\",\"stableKey\":\"auto-55c90949\",\"plannedQuantity\":143.2,\"scheduleQuantity\":142.62,\"volumes\":[44.94,20.28,4,0,0,0,0,53.12,20.28,0,0,0],\"matchRule\":\"exact\",\"matchConfidence\":1,\"contractRate\":14411.402896313515,\"currentRate\":0,\"actualRate\":0,\"rate\":14411.402896313515},{\"sourceKind\":\"ksg\",\"sourceRow\":17,\"sourceKey\":\"auto-60c645eb\",\"workId\":\"\",\"name\":\"Демонтаж инженерных и технологических трубопроводов\",\"unit\":\"м\",\"kq1\":\"\",\"kq2\":\"KQ-03-13\",\"stableKey\":\"auto-cc0b3eae\",\"plannedQuantity\":6980.06,\"scheduleQuantity\":6970.06,\"volumes\":[4461.22,69,301,47.2,0,0,0,548.6,1543.04,0,0,0],\"matchRule\":\"exact\",\"matchConfidence\":1,\"contractRate\":141.14832227563883,\"currentRate\":0,\"actualRate\":0,\"rate\":141.14832227563883},{\"sourceKind\":\"ksg\",\"sourceRow\":18,\"sourceKey\":\"auto-2359f3dd\",\"workId\":\"\",\"name\":\"Демонтаж ЗРА и встраиваемых линейных элементов\",\"unit\":\"шт.\",\"kq1\":\"\",\"kq2\":\"KQ-03-14\",\"stableKey\":\"auto-f276eeb9\",\"plannedQuantity\":608,\"scheduleQuantity\":606,\"volumes\":[34,4,2,24,0,0,0,132,410,0,0,0],\"matchRule\":\"exact\",\"matchConfidence\":1,\"contractRate\":120.35523838936848,\"currentRate\":0,\"actualRate\":0,\"rate\":120.35523838936848},{\"sourceKind\":\"ksg\",\"sourceRow\":19,\"sourceKey\":\"auto-85af6611\",\"workId\":\"\",\"name\":\"Демонтаж отопительных приборов\",\"unit\":\"шт.\",\"kq1\":\"\",\"kq2\":\"KQ-03-16\",\"stableKey\":\"auto-0cb17892\",\"plannedQuantity\":8,\"scheduleQuantity\":4,\"volumes\":[0,0,0,0,0,0,0,0,4,0,0,0],\"matchRule\":\"exact\",\"matchConfidence\":1,\"contractRate\":224.7485771415027,\"currentRate\":0,\"actualRate\":0,\"rate\":224.7485771415027},{\"sourceKind\":\"ksg\",\"sourceRow\":20,\"sourceKey\":\"auto-463c4dff\",\"workId\":\"\",\"name\":\"Демонтаж воздуховодов\",\"unit\":\"м2\",\"kq1\":\"\",\"kq2\":\"KQ-03-17\",\"stableKey\":\"auto-89985a66\",\"plannedQuantity\":4826,\"scheduleQuantity\":4558.92,\"volumes\":[197.5666666666667,197.5666666666667,197.5666666666667,0,0,0,0,0,3966.22,0,0,0],\"matchRule\":\"exact\",\"matchConfidence\":1,\"contractRate\":23.30249216338736,\"currentRate\":0,\"actualRate\":0,\"rate\":23.30249216338736},{\"sourceKind\":\"ksg\",\"sourceRow\":21,\"sourceKey\":\"auto-ece345fb\",\"workId\":\"\",\"name\":\"Демонтаж элементов воздухозабора и воздухораспредения\",\"unit\":\"шт.\",\"kq1\":\"\",\"kq2\":\"KQ-03-18\",\"stableKey\":\"auto-e1428e17\",\"plannedQuantity\":466,\"scheduleQuantity\":452,\"volumes\":[34,0,0,0,0,0,0,0,418,0,0,0],\"matchRule\":\"exact\",\"matchConfidence\":1,\"contractRate\":210.81250630027313,\"currentRate\":0,\"actualRate\":0,\"rate\":210.81250630027313},{\"sourceKind\":\"ksg\",\"sourceRow\":23,\"sourceKey\":\"auto-15391db0\",\"workId\":\"\",\"name\":\"Демонтаж кабелей и проводов\",\"unit\":\"м\",\"kq1\":\"\",\"kq2\":\"KQ-03-25\",\"stableKey\":\"auto-5c698f34\",\"plannedQuantity\":88228,\"scheduleQuantity\":78447.52,\"volumes\":[3160.76,51230.76,56,0,0,0,0,7147.16,16852.84,0,0,0],\"matchRule\":\"exact\",\"matchConfidence\":1,\"contractRate\":13.44387804297205,\"currentRate\":0,\"actualRate\":0,\"rate\":13.44387804297205},{\"sourceKind\":\"ksg\",\"sourceRow\":24,\"sourceKey\":\"auto-c0b219af\",\"workId\":\"\",\"name\":\"Демонтаж электроустановочных изделий и компонентов КИПиА и слаботочных систем\",\"unit\":\"шт.\",\"kq1\":\"\",\"kq2\":\"KQ-03-26\",\"stableKey\":\"auto-eded81fa\",\"plannedQuantity\":88,\"scheduleQuantity\":78,\"volumes\":[23.82,22.18,26,0,0,0,0,0,6,0,0,0],\"matchRule\":\"exact\",\"matchConfidence\":1,\"contractRate\":216.78976297059668,\"currentRate\":0,\"actualRate\":0,\"rate\":216.78976297059668},{\"sourceKind\":\"ksg\",\"sourceRow\":25,\"sourceKey\":\"auto-645b7429\",\"workId\":\"\",\"name\":\"Демонтаж изоляции\",\"unit\":\"м2\",\"kq1\":\"\",\"kq2\":\"KQ-03-27\",\"stableKey\":\"auto-443435c5\",\"plannedQuantity\":148.62,\"scheduleQuantity\":148,\"volumes\":[50.88,0,0,0,0,0,0,97.12,0,0,0,0],\"matchRule\":\"exact\",\"matchConfidence\":1,\"contractRate\":127.21945755435625,\"currentRate\":0,\"actualRate\":0,\"rate\":127.21945755435625},{\"sourceKind\":\"ksg\",\"sourceRow\":28,\"sourceKey\":\"auto-579d9214\",\"workId\":\"\",\"name\":\"Разработка грунта с погрузкой\",\"unit\":\"м3\",\"kq1\":\"\",\"kq2\":\"KQ-09-01\",\"stableKey\":\"auto-5cca581c\",\"plannedQuantity\":22322.76,\"scheduleQuantity\":118.2,\"volumes\":[7,0,0,0,11.2,0,0,100,0,0,0,0],\"matchRule\":\"exact\",\"matchConfidence\":1,\"contractRate\":165.43106173163682,\"currentRate\":0,\"actualRate\":0,\"rate\":165.43106173163682},{\"sourceKind\":\"ksg\",\"sourceRow\":30,\"sourceKey\":\"auto-811f2c6a\",\"workId\":\"\",\"name\":\"Обратная засыпка грунта с уплотнением\",\"unit\":\"м3\",\"kq1\":\"\",\"kq2\":\"KQ-10-01\",\"stableKey\":\"auto-e7274e25\",\"plannedQuantity\":18907.36,\"scheduleQuantity\":226.36,\"volumes\":[37.02,0,104.94,0,0,0,0,84.4,0,0,0,0],\"matchRule\":\"exact\",\"matchConfidence\":1,\"contractRate\":137.08336598764066,\"currentRate\":0,\"actualRate\":0,\"rate\":137.08336598764066},{\"sourceKind\":\"ksg\",\"sourceRow\":31,\"sourceKey\":\"auto-ac16961f\",\"workId\":\"\",\"name\":\"Устройство подбетонки\",\"unit\":\"м3\",\"kq1\":\"\",\"kq2\":\"KQ-12-01\",\"stableKey\":\"auto-12587403\",\"plannedQuantity\":665.3,\"scheduleQuantity\":21.48,\"volumes\":[9.66,0,0,0,0,0,0,11.82,0,0,0,0],\"matchRule\":\"exact\",\"matchConfidence\":1,\"contractRate\":667.3760717519363,\"currentRate\":0,\"actualRate\":0,\"rate\":667.3760717519363},{\"sourceKind\":\"ksg\",\"sourceRow\":32,\"sourceKey\":\"auto-bf28a2c3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61.32,\"volumes\":[24.6,0,0,0,0,0,0,36.72,0,0,0,0],\"matchRule\":\"exact\",\"matchConfidence\":1,\"contractRate\":2287.940073339134,\"currentRate\":0,\"actualRate\":0,\"rate\":2287.940073339134},{\"sourceKind\":\"ksg\",\"sourceRow\":33,\"sourceKey\":\"auto-2dc622e9\",\"workId\":\"\",\"name\":\"Утепление строительных конструкций ниже 0\",\"unit\":\"м3\",\"kq1\":\"\",\"kq2\":\"KQ-12-03\",\"stableKey\":\"auto-02074cc8\",\"plannedQuantity\":48.14,\"scheduleQuantity\":6.14,\"volumes\":[3.86,0,0,0,0,0,0,2.28,0,0,0,0],\"matchRule\":\"exact\",\"matchConfidence\":1,\"contractRate\":964.6744417641229,\"currentRate\":0,\"actualRate\":0,\"rate\":964.6744417641229},{\"sourceKind\":\"ksg\",\"sourceRow\":34,\"sourceKey\":\"auto-083bc7d3\",\"workId\":\"\",\"name\":\"Устройство монолитных конструкций выше 0\",\"unit\":\"м3\",\"kq1\":\"\",\"kq2\":\"KQ-13-01\",\"stableKey\":\"auto-e2614a75\",\"plannedQuantity\":2037.08,\"scheduleQuantity\":19.619999999999997,\"volumes\":[17.86,0,0.52,0,0,0,0,1.24,0,0,0,0],\"matchRule\":\"exact\",\"matchConfidence\":1,\"contractRate\":6508.426604401696,\"currentRate\":0,\"actualRate\":0,\"rate\":6508.426604401696},{\"sourceKind\":\"ksg\",\"sourceRow\":36,\"sourceKey\":\"auto-4369a52e\",\"workId\":\"\",\"name\":\"Устройство безусадочной подливки\",\"unit\":\"м3\",\"kq1\":\"\",\"kq2\":\"KQ-16-01\",\"stableKey\":\"auto-f7db543f\",\"plannedQuantity\":259.16,\"scheduleQuantity\":105.82000000000001,\"volumes\":[44.74,52,6.64,0,0,0,0,2.44,0,0,0,0],\"matchRule\":\"exact\",\"matchConfidence\":1,\"contractRate\":8909.408241974581,\"currentRate\":0,\"actualRate\":0,\"rate\":8909.408241974581},{\"sourceKind\":\"ksg\",\"sourceRow\":37,\"sourceKey\":\"auto-bb3b7bd1\",\"workId\":\"\",\"name\":\"Устройство монолитных колодцев\",\"unit\":\"м3\",\"kq1\":\"\",\"kq2\":\"KQ-18-02\",\"stableKey\":\"auto-a62a1299\",\"plannedQuantity\":8.74,\"scheduleQuantity\":0.42,\"volumes\":[0,0,0,0,0,0,0,0.42,0,0,0,0],\"matchRule\":\"exact\",\"matchConfidence\":1,\"contractRate\":3672.093020927322,\"currentRate\":0,\"actualRate\":0,\"rate\":3672.093020927322},{\"sourceKind\":\"ksg\",\"sourceRow\":38,\"sourceKey\":\"auto-0a048040\",\"workId\":\"\",\"name\":\"Монтаж трубопроводов подземных сетей (пластиковые)\",\"unit\":\"м\",\"kq1\":\"\",\"kq2\":\"KQ-19-01\",\"stableKey\":\"auto-330d0363\",\"plannedQuantity\":18,\"scheduleQuantity\":18,\"volumes\":[0,0,6,0,12,0,0,0,0,0,0,0],\"matchRule\":\"exact\",\"matchConfidence\":1,\"contractRate\":759.2125936621106,\"currentRate\":0,\"actualRate\":0,\"rate\":759.2125936621106},{\"sourceKind\":\"ksg\",\"sourceRow\":39,\"sourceKey\":\"auto-386361fe\",\"workId\":\"\",\"name\":\"Монтаж запорно-регулирующей арматуры наружн. инженерных сетей\",\"unit\":\"шт.\",\"kq1\":\"\",\"kq2\":\"KQ-19-05\",\"stableKey\":\"auto-2b0bdce6\",\"plannedQuantity\":2,\"scheduleQuantity\":2,\"volumes\":[0,0,0,0,2,0,0,0,0,0,0,0],\"matchRule\":\"exact\",\"matchConfidence\":1,\"contractRate\":2817.942982084404,\"currentRate\":0,\"actualRate\":0,\"rate\":2817.942982084404},{\"sourceKind\":\"ksg\",\"sourceRow\":43,\"sourceKey\":\"auto-e376d4f1\",\"workId\":\"\",\"name\":\"Монтаж основных металлоконструкций этажерок и структур\",\"unit\":\"т\",\"kq1\":\"\",\"kq2\":\"KQ-22-02\",\"stableKey\":\"auto-6c8b96f6\",\"plannedQuantity\":1757.16,\"scheduleQuantity\":251.86,\"volumes\":[77.63333333333334,15.72,77.63333333333334,77.63333333333334,0,0,0,3.24,0,0,0,0],\"matchRule\":\"exact\",\"matchConfidence\":1,\"contractRate\":5954.9924785855455,\"currentRate\":0,\"actualRate\":0,\"rate\":5954.9924785855455},{\"sourceKind\":\"ksg\",\"sourceRow\":44,\"sourceKey\":\"auto-4be57682\",\"workId\":\"\",\"name\":\"Монтаж основных металлоконструкций эстакад\",\"unit\":\"т\",\"kq1\":\"\",\"kq2\":\"KQ-22-03\",\"stableKey\":\"auto-718e5d8c\",\"plannedQuantity\":79.16,\"scheduleQuantity\":7.56,\"volumes\":[7.56,0,0,0,0,0,0,0,0,0,0,0],\"matchRule\":\"exact\",\"matchConfidence\":1,\"contractRate\":7059.054751229442,\"currentRate\":0,\"actualRate\":0,\"rate\":7059.054751229442},{\"sourceKind\":\"ksg\",\"sourceRow\":45,\"sourceKey\":\"auto-6f1501fb\",\"workId\":\"\",\"name\":\"Монтаж второстепенных металлоконструкций\",\"unit\":\"т\",\"kq1\":\"\",\"kq2\":\"KQ-23-01\",\"stableKey\":\"auto-28b5b412\",\"plannedQuantity\":510.02,\"scheduleQuantity\":110.43999999999998,\"volumes\":[34.59333333333333,5.74,34.59333333333333,34.59333333333333,0,0,0,0.92,0,0,0,0],\"matchRule\":\"exact\",\"matchConfidence\":1,\"contractRate\":12130.175427305585,\"currentRate\":0,\"actualRate\":0,\"rate\":12130.175427305585},{\"sourceKind\":\"ksg\",\"sourceRow\":46,\"sourceKey\":\"auto-15eeaa64\",\"workId\":\"\",\"name\":\"Монтаж металлоконструкций усиления\",\"unit\":\"т\",\"kq1\":\"\",\"kq2\":\"KQ-23-02\",\"stableKey\":\"auto-43630209\",\"plannedQuantity\":8.32,\"scheduleQuantity\":8.32,\"volumes\":[0.18,5.2,2.94,0,0,0,0,0,0,0,0,0],\"matchRule\":\"exact\",\"matchConfidence\":1,\"contractRate\":22161.930304368696,\"currentRate\":0,\"actualRate\":0,\"rate\":22161.930304368696},{\"sourceKind\":\"ksg\",\"sourceRow\":47,\"sourceKey\":\"auto-926d2a65\",\"workId\":\"\",\"name\":\"Монтаж решетчатого настила\",\"unit\":\"м2\",\"kq1\":\"\",\"kq2\":\"KQ-24-01\",\"stableKey\":\"auto-8e2cdbdf\",\"plannedQuantity\":576.46,\"scheduleQuantity\":204.96000000000004,\"volumes\":[68.32000000000001,68.32000000000001,68.32000000000001,0,0,0,0,0,0,0,0,0],\"matchRule\":\"exact\",\"matchConfidence\":1,\"contractRate\":259.3611160029091,\"currentRate\":0,\"actualRate\":0,\"rate\":259.3611160029091},{\"sourceKind\":\"ksg\",\"sourceRow\":48,\"sourceKey\":\"auto-ab1bcaff\",\"workId\":\"\",\"name\":\"Монтаж стеновых сэндвич панелей\",\"unit\":\"м2\",\"kq1\":\"\",\"kq2\":\"KQ-25-01\",\"stableKey\":\"auto-06aa4a3e\",\"plannedQuantity\":5090.8,\"scheduleQuantity\":1154.94,\"volumes\":[169.52,646.38,169.52,169.52,0,0,0,0,0,0,0,0],\"matchRule\":\"exact\",\"matchConfidence\":1,\"contractRate\":636.1886010254491,\"currentRate\":0,\"actualRate\":0,\"rate\":636.1886010254491},{\"sourceKind\":\"ksg\",\"sourceRow\":49,\"sourceKey\":\"auto-138445b9\",\"workId\":\"\",\"name\":\"Монтаж кровельных сэндвич панелей\",\"unit\":\"м2\",\"kq1\":\"\",\"kq2\":\"KQ-25-02\",\"stableKey\":\"auto-dbab5aa5\",\"plannedQuantity\":773.82,\"scheduleQuantity\":773.8199999999999,\"volumes\":[172.7533333333333,255.56,172.7533333333333,172.7533333333333,0,0,0,0,0,0,0,0],\"matchRule\":\"exact\",\"matchConfidence\":1,\"contractRate\":554.7989142284404,\"currentRate\":0,\"actualRate\":0,\"rate\":554.7989142284404},{\"sourceKind\":\"ksg\",\"sourceRow\":51,\"sourceKey\":\"auto-b89b6f90\",\"workId\":\"\",\"name\":\"Монтаж статического колонного и емкостного оборудования\",\"unit\":\"т\",\"kq1\":\"\",\"kq2\":\"KQ-27-02\",\"stableKey\":\"auto-598d25d1\",\"plannedQuantity\":266.16,\"scheduleQuantity\":25.78,\"volumes\":[10.08,0,8.76,6.94,0,0,0,0,0,0,0,0],\"matchRule\":\"exact\",\"matchConfidence\":1,\"contractRate\":2916.338281208439,\"currentRate\":0,\"actualRate\":0,\"rate\":2916.338281208439},{\"sourceKind\":\"ksg\",\"sourceRow\":52,\"sourceKey\":\"auto-334d0d5e\",\"workId\":\"\",\"name\":\"Монтаж динамического колонного и емкостного оборудования\",\"unit\":\"т\",\"kq1\":\"\",\"kq2\":\"KQ-27-03\",\"stableKey\":\"auto-cf3b42c6\",\"plannedQuantity\":26.22,\"scheduleQuantity\":1.5,\"volumes\":[1.5,0,0,0,0,0,0,0,0,0,0,0],\"matchRule\":\"exact\",\"matchConfidence\":1,\"contractRate\":1171.2817703858193,\"currentRate\":0,\"actualRate\":0,\"rate\":1171.2817703858193},{\"sourceKind\":\"ksg\",\"sourceRow\":54,\"sourceKey\":\"auto-9796dfe7\",\"workId\":\"\",\"name\":\"Монтаж блочных и комплектных установок\",\"unit\":\"т\",\"kq1\":\"\",\"kq2\":\"KQ-27-05\",\"stableKey\":\"auto-fec7646a\",\"plannedQuantity\":1199.8,\"scheduleQuantity\":319.1,\"volumes\":[48.82666666666666,127.8066666666667,124.9666666666667,17.5,0,0,0,0,0,0,0,0],\"matchRule\":\"exact\",\"matchConfidence\":1,\"contractRate\":7299.9714780561835,\"currentRate\":0,\"actualRate\":0,\"rate\":7299.9714780561835},{\"sourceKind\":\"ksg\",\"sourceRow\":55,\"sourceKey\":\"auto-f15d29ba\",\"workId\":\"\",\"name\":\"Монтаж градирен\",\"unit\":\"т\",\"kq1\":\"\",\"kq2\":\"KQ-27-10\",\"stableKey\":\"auto-65656144\",\"plannedQuantity\":55.68,\"scheduleQuantity\":55.68,\"volumes\":[0,2.88,19.44,18,15.36,0,0,0,0,0,0,0],\"matchRule\":\"exact\",\"matchConfidence\":1,\"contractRate\":4904.5517017498505,\"currentRate\":0,\"actualRate\":0,\"rate\":4904.5517017498505},{\"sourceKind\":\"ksg\",\"sourceRow\":57,\"sourceKey\":\"auto-ffac985f\",\"workId\":\"\",\"name\":\"Монтаж насосов\",\"unit\":\"т\",\"kq1\":\"\",\"kq2\":\"KQ-27-13\",\"stableKey\":\"auto-69e24529\",\"plannedQuantity\":102.02,\"scheduleQuantity\":7.12,\"volumes\":[0,0,0,0,0,0,0,7.12,0,0,0,0],\"matchRule\":\"exact\",\"matchConfidence\":1,\"contractRate\":9798.447916736199,\"currentRate\":0,\"actualRate\":0,\"rate\":9798.447916736199},{\"sourceKind\":\"ksg\",\"sourceRow\":59,\"sourceKey\":\"auto-a145261e\",\"workId\":\"\",\"name\":\"Монтаж ВКУ технологического оборудования\",\"unit\":\"т\",\"kq1\":\"\",\"kq2\":\"KQ-27-19\",\"stableKey\":\"auto-ad0edfca\",\"plannedQuantity\":6.84,\"scheduleQuantity\":3.2,\"volumes\":[3.2,0,0,0,0,0,0,0,0,0,0,0],\"matchRule\":\"exact\",\"matchConfidence\":1,\"contractRate\":29864.946689120345,\"currentRate\":0,\"actualRate\":0,\"rate\":29864.946689120345},{\"sourceKind\":\"ksg\",\"sourceRow\":60,\"sourceKey\":\"auto-079ce652\",\"workId\":\"\",\"name\":\"Монтаж грузоподъемного оборудования\",\"unit\":\"шт.\",\"kq1\":\"\",\"kq2\":\"KQ-28-01\",\"stableKey\":\"auto-c139fb77\",\"plannedQuantity\":40,\"scheduleQuantity\":40,\"volumes\":[28.56,11.44,0,0,0,0,0,0,0,0,0,0],\"matchRule\":\"exact\",\"matchConfidence\":1,\"contractRate\":20965.850326582517,\"currentRate\":0,\"actualRate\":0,\"rate\":20965.850326582517},{\"sourceKind\":\"ksg\",\"sourceRow\":62,\"sourceKey\":\"auto-d3932ad7\",\"workId\":\"\",\"name\":\"Сварка технологических трубопроводов (черн. стали)\",\"unit\":\"DI\",\"kq1\":\"\",\"kq2\":\"KQ-32-01\",\"stableKey\":\"auto-c10d2dae\",\"plannedQuantity\":67996.62,\"scheduleQuantity\":60559.35999999999,\"volumes\":[6872.12,11850.86,12608,10397.84,9098.82,5125.14,1756.42,2195.28,654.88,0,0,0],\"matchRule\":\"exact\",\"matchConfidence\":1,\"contractRate\":316.47347638580953,\"currentRate\":0,\"actualRate\":0,\"rate\":316.47347638580953},{\"sourceKind\":\"ksg\",\"sourceRow\":63,\"sourceKey\":\"auto-ce20d1a6\",\"workId\":\"\",\"name\":\"Монтаж технологических трубопроводов обвязки этажерок и структур (стальные)\",\"unit\":\"м\",\"kq1\":\"\",\"kq2\":\"KQ-33-01\",\"stableKey\":\"auto-a0558f66\",\"plannedQuantity\":65990.8,\"scheduleQuantity\":57177.079999999994,\"volumes\":[4269.16</t>
        </is>
      </c>
    </row>
    <row r="21">
      <c r="A21" t="inlineStr">
        <is>
          <t xml:space="preserve">,6802.76,11325.42,11541.08,11038.44,7933.24,1526.34,2029.94,710.7,0,0,0],\"matchRule\":\"exact\",\"matchConfidence\":1,\"contractRate\":723.0802245228149,\"currentRate\":0,\"actualRate\":0,\"rate\":723.0802245228149},{\"sourceKind\":\"ksg\",\"sourceRow\":64,\"sourceKey\":\"auto-989493eb\",\"workId\":\"\",\"name\":\"Монтаж опор технологических трубопроводов\",\"unit\":\"т\",\"kq1\":\"\",\"kq2\":\"KQ-33-06\",\"stableKey\":\"auto-bb932eb4\",\"plannedQuantity\":115.66,\"scheduleQuantity\":115.52,\"volumes\":[3.22,9.36,9.82,15.8,28.16,33.98,6.3,0,8.88,0,0,0],\"matchRule\":\"exact\",\"matchConfidence\":1,\"contractRate\":40681.88253197282,\"currentRate\":0,\"actualRate\":0,\"rate\":40681.88253197282},{\"sourceKind\":\"ksg\",\"sourceRow\":65,\"sourceKey\":\"auto-e10ea798\",\"workId\":\"\",\"name\":\"Монтаж арматуры технологических трубопроводов\",\"unit\":\"шт.\",\"kq1\":\"\",\"kq2\":\"KQ-33-07\",\"stableKey\":\"auto-13df87be\",\"plannedQuantity\":14500,\"scheduleQuantity\":14499.999999999998,\"volumes\":[40.12,879.42,2100.6,2445.6,3148.38,4826.78,366.56,357.26,335.28,0,0,0],\"matchRule\":\"exact\",\"matchConfidence\":1,\"contractRate\":782.267223016682,\"currentRate\":0,\"actualRate\":0,\"rate\":782.267223016682},{\"sourceKind\":\"ksg\",\"sourceRow\":66,\"sourceKey\":\"auto-febe2a73\",\"workId\":\"\",\"name\":\"Резьбовые соединения технологических трубопроводов\",\"unit\":\"DI\",\"kq1\":\"\",\"kq2\":\"KQ-33-08\",\"stableKey\":\"auto-823cdba6\",\"plannedQuantity\":312,\"scheduleQuantity\":312,\"volumes\":[0,312,0,0,0,0,0,0,0,0,0,0],\"matchRule\":\"exact\",\"matchConfidence\":1,\"contractRate\":151.55807726258055,\"currentRate\":0,\"actualRate\":0,\"rate\":151.55807726258055},{\"sourceKind\":\"ksg\",\"sourceRow\":71,\"sourceKey\":\"auto-f7e089e8\",\"workId\":\"\",\"name\":\"Монтаж стальных трубопроводов теплых полов технологических зон\",\"unit\":\"м\",\"kq1\":\"\",\"kq2\":\"KQ-34-03\",\"stableKey\":\"auto-98d8e61d\",\"plannedQuantity\":10318.4,\"scheduleQuantity\":2168.42,\"volumes\":[1049.38,864.24,20,0,0,0,0,30.58,204.22,0,0,0],\"matchRule\":\"exact\",\"matchConfidence\":1,\"contractRate\":217.83150074132828,\"currentRate\":0,\"actualRate\":0,\"rate\":217.83150074132828},{\"sourceKind\":\"ksg\",\"sourceRow\":72,\"sourceKey\":\"auto-2d4f22a0\",\"workId\":\"\",\"name\":\"Неразрушающий контроль стыков (РК)\",\"unit\":\"стык\",\"kq1\":\"\",\"kq2\":\"KQ-35-01\",\"stableKey\":\"auto-cb8b6838\",\"plannedQuantity\":111243.4,\"scheduleQuantity\":97568.04,\"volumes\":[3323.56,12564.32,18827.72,18286.34,21108.96,14152.08,2706.82,2957.68,3640.56,0,0,0],\"matchRule\":\"exact\",\"matchConfidence\":1,\"contractRate\":187.31322759344675,\"currentRate\":0,\"actualRate\":0,\"rate\":187.31322759344675},{\"sourceKind\":\"ksg\",\"sourceRow\":73,\"sourceKey\":\"auto-601f3200\",\"workId\":\"\",\"name\":\"Неразрушающий контроль стыков (все виды, кроме РК)\",\"unit\":\"стык\",\"kq1\":\"\",\"kq2\":\"KQ-35-02\",\"stableKey\":\"auto-38cabb87\",\"plannedQuantity\":170,\"scheduleQuantity\":170,\"volumes\":[0,48,2,24,10,0,78,0,8,0,0,0],\"matchRule\":\"exact\",\"matchConfidence\":1,\"contractRate\":130.25660778889647,\"currentRate\":0,\"actualRate\":0,\"rate\":130.25660778889647},{\"sourceKind\":\"ksg\",\"sourceRow\":75,\"sourceKey\":\"auto-d8f7dbff\",\"workId\":\"\",\"name\":\"ОГЗ металлоконструкций (окрасочная)\",\"unit\":\"м2\",\"kq1\":\"\",\"kq2\":\"KQ-37-02\",\"stableKey\":\"auto-c2d1f0b8\",\"plannedQuantity\":10379.88,\"scheduleQuantity\":787.485,\"volumes\":[262.495,262.495,262.495,0,0,0,0,0,0,0,0,0],\"matchRule\":\"exact\",\"matchConfidence\":1,\"contractRate\":836.4704645800064,\"currentRate\":0,\"actualRate\":0,\"rate\":836.4704645800064},{\"sourceKind\":\"ksg\",\"sourceRow\":76,\"sourceKey\":\"auto-00e8505d\",\"workId\":\"\",\"name\":\"АКЗ трубопроводов\",\"unit\":\"м2\",\"kq1\":\"\",\"kq2\":\"KQ-38-02\",\"stableKey\":\"auto-e963e9db\",\"plannedQuantity\":20096.78,\"scheduleQuantity\":18388.2,\"volumes\":[94.16,503.72,23.04,2790.52,1650.34,2210.48,4946.28,4591.78,1303.7,274.18,0,0],\"matchRule\":\"exact\",\"matchConfidence\":1,\"contractRate\":205.72212936717014,\"currentRate\":0,\"actualRate\":0,\"rate\":205.72212936717014},{\"sourceKind\":\"ksg\",\"sourceRow\":77,\"sourceKey\":\"auto-f5b0e2cb\",\"workId\":\"\",\"name\":\"АКЗ металлоконструкций\",\"unit\":\"м2\",\"kq1\":\"\",\"kq2\":\"KQ-38-03\",\"stableKey\":\"auto-a93205de\",\"plannedQuantity\":15100.54,\"scheduleQuantity\":14032.22,\"volumes\":[1448.94,1815.646666666667,939.0666666666666,1129.486666666667,392.62,517.96,292.94,1038.2,6231.7,225.66,0,0],\"matchRule\":\"exact\",\"matchConfidence\":1,\"contractRate\":431.50828943570804,\"currentRate\":0,\"actualRate\":0,\"rate\":431.50828943570804},{\"sourceKind\":\"ksg\",\"sourceRow\":79,\"sourceKey\":\"auto-519f6fd9\",\"workId\":\"\",\"name\":\"Опознавательная окраска трубопроводов и оборудования\",\"unit\":\"м2\",\"kq1\":\"\",\"kq2\":\"KQ-38-05\",\"stableKey\":\"auto-575d30d9\",\"plannedQuantity\":249.86,\"scheduleQuantity\":249.85999999999999,\"volumes\":[0,200.72,45.94,3.2,0,0,0,0,0,0,0,0],\"matchRule\":\"exact\",\"matchConfidence\":1,\"contractRate\":285.38439905576575,\"currentRate\":0,\"actualRate\":0,\"rate\":285.38439905576575},{\"sourceKind\":\"ksg\",\"sourceRow\":81,\"sourceKey\":\"auto-ad54247a\",\"workId\":\"\",\"name\":\"Тепловая изоляция технологических трубопроводов\",\"unit\":\"м2\",\"kq1\":\"\",\"kq2\":\"KQ-40-02\",\"stableKey\":\"auto-fbf2aa72\",\"plannedQuantity\":12889.62,\"scheduleQuantity\":12889.580000000002,\"volumes\":[40.4,674.84,119.32,98.58,641.24,721.08,3221.14,3195.84,1965,1697.28,514.86,0],\"matchRule\":\"exact\",\"matchConfidence\":1,\"contractRate\":322.7819594316681,\"currentRate\":0,\"actualRate\":0,\"rate\":322.7819594316681},{\"sourceKind\":\"ksg\",\"sourceRow\":84,\"sourceKey\":\"auto-c6bd324b\",\"workId\":\"\",\"name\":\"Холодоизоляция технологических трубопроводов (пеностеклом)\",\"unit\":\"м2\",\"kq1\":\"\",\"kq2\":\"KQ-41-02\",\"stableKey\":\"auto-25005522\",\"plannedQuantity\":1865.38,\"scheduleQuantity\":1865.4,\"volumes\":[0,7.06,7.98,0,0,313.7,1141.06,222.8,30.4,125.02,17.38,0],\"matchRule\":\"exact\",\"matchConfidence\":1,\"contractRate\":493.85250740605534,\"currentRate\":0,\"actualRate\":0,\"rate\":493.85250740605534},{\"sourceKind\":\"ksg\",\"sourceRow\":87,\"sourceKey\":\"auto-1ab50ef5\",\"workId\":\"\",\"name\":\"Изоляция запорной арматуры термочехлами\",\"unit\":\"шт.\",\"kq1\":\"\",\"kq2\":\"KQ-43-01\",\"stableKey\":\"auto-433ac785\",\"plannedQuantity\":88,\"scheduleQuantity\":88,\"volumes\":[0,8,26.96,29.04,24,0,0,0,0,0,0,0],\"matchRule\":\"exact\",\"matchConfidence\":1,\"contractRate\":192.31482908499905,\"currentRate\":0,\"actualRate\":0,\"rate\":192.31482908499905},{\"sourceKind\":\"ksg\",\"sourceRow\":88,\"sourceKey\":\"auto-e0c0765b\",\"workId\":\"\",\"name\":\"Монтаж вспомогательных опорных металлоконструкций для кабеленесущих систем и оборудования ЭОМ и КИПиА\",\"unit\":\"т\",\"kq1\":\"\",\"kq2\":\"KQ-44-01\",\"stableKey\":\"auto-85d5ff46\",\"plannedQuantity\":28.1,\"scheduleQuantity\":24.34,\"volumes\":[11,4.4,5.54,2.98,0.02,0,0,0.4,0,0,0,0],\"matchRule\":\"exact\",\"matchConfidence\":1,\"contractRate\":18536.399185027512,\"currentRate\":0,\"actualRate\":0,\"rate\":18536.399185027512},{\"sourceKind\":\"ksg\",\"sourceRow\":89,\"sourceKey\":\"auto-f9e46d9d\",\"workId\":\"\",\"name\":\"Монтаж кабельных лотков\",\"unit\":\"м\",\"kq1\":\"\",\"kq2\":\"KQ-45-01\",\"stableKey\":\"auto-0d268162\",\"plannedQuantity\":60046.02,\"scheduleQuantity\":49494.7,\"volumes\":[8948.82,15852.13333333333,14111.33333333333,9243.193333333333,747.18,0,0,392.04,0,200,0,0],\"matchRule\":\"exact\",\"matchConfidence\":1,\"contractRate\":170.30311518858326,\"currentRate\":0,\"actualRate\":0,\"rate\":170.30311518858326},{\"sourceKind\":\"ksg\",\"sourceRow\":90,\"sourceKey\":\"auto-e1e236d6\",\"workId\":\"\",\"name\":\"Монтаж стальных кабелепроводов\",\"unit\":\"м\",\"kq1\":\"\",\"kq2\":\"KQ-45-02\",\"stableKey\":\"auto-8b7740a6\",\"plannedQuantity\":1609.64,\"scheduleQuantity\":1609.62,\"volumes\":[1189.28,370.34,0,20,0,0,0,30,0,0,0,0],\"matchRule\":\"exact\",\"matchConfidence\":1,\"contractRate\":42.70340453213877,\"currentRate\":0,\"actualRate\":0,\"rate\":42.70340453213877},{\"sourceKind\":\"ksg\",\"sourceRow\":92,\"sourceKey\":\"auto-8c4efed2\",\"workId\":\"\",\"name\":\"Монтаж пластиковых коробов\",\"unit\":\"м\",\"kq1\":\"\",\"kq2\":\"KQ-46-01\",\"stableKey\":\"auto-b0e51824\",\"plannedQuantity\":2,\"scheduleQuantity\":2,\"volumes\":[2,0,0,0,0,0,0,0,0,0,0,0],\"matchRule\":\"exact\",\"matchConfidence\":1,\"contractRate\":184.7881987611252,\"currentRate\":0,\"actualRate\":0,\"rate\":184.7881987611252},{\"sourceKind\":\"ksg\",\"sourceRow\":93,\"sourceKey\":\"auto-c8aad968\",\"workId\":\"\",\"name\":\"Монтаж металлорукавов\",\"unit\":\"м\",\"kq1\":\"\",\"kq2\":\"KQ-46-02\",\"stableKey\":\"auto-17426b35\",\"plannedQuantity\":33687.72,\"scheduleQuantity\":33363.5,\"volumes\":[13628.94,12130.56,2192,4854,136,0,0,422,0,0,0,0],\"matchRule\":\"exact\",\"matchConfidence\":1,\"contractRate\":30.660274124178198,\"currentRate\":0,\"actualRate\":0,\"rate\":30.660274124178198},{\"sourceKind\":\"ksg\",\"sourceRow\":94,\"sourceKey\":\"auto-ea1d4cc7\",\"workId\":\"\",\"name\":\"Монтаж полимерных труб и гофр\",\"unit\":\"м\",\"kq1\":\"\",\"kq2\":\"KQ-46-03\",\"stableKey\":\"auto-73cff391\",\"plannedQuantity\":324,\"scheduleQuantity\":324,\"volumes\":[24,0,300,0,0,0,0,0,0,0,0,0],\"matchRule\":\"exact\",\"matchConfidence\":1,\"contractRate\":98.20797493539372,\"currentRate\":0,\"actualRate\":0,\"rate\":98.20797493539372},{\"sourceKind\":\"ksg\",\"sourceRow\":95,\"sourceKey\":\"auto-54029192\",\"workId\":\"\",\"name\":\"Монтаж кабеля КИПиА\",\"unit\":\"м\",\"kq1\":\"\",\"kq2\":\"KQ-48-01\",\"stableKey\":\"auto-4f691479\",\"plannedQuantity\":632758,\"scheduleQuantity\":618064.06,\"volumes\":[68253.04,122551.78,131058.5,122527.78,109808.4,34877.4,12747.16,12840.96,1959.04,1440,0,0],\"matchRule\":\"exact\",\"matchConfidence\":1,\"contractRate\":30.27664999051171,\"currentRate\":0,\"actualRate\":0,\"rate\":30.27664999051171},{\"sourceKind\":\"ksg\",\"sourceRow\":96,\"sourceKey\":\"auto-676ab77a\",\"workId\":\"\",\"name\":\"Монтаж оптического кабеля\",\"unit\":\"м\",\"kq1\":\"\",\"kq2\":\"KQ-48-02\",\"stableKey\":\"auto-4ec35368\",\"plannedQuantity\":22262,\"scheduleQuantity\":22262,\"volumes\":[5570,7720,1616,350,5472.44,773.56,760,0,0,0,0,0],\"matchRule\":\"exact\",\"matchConfidence\":1,\"contractRate\":40.82757573268093,\"currentRate\":0,\"actualRate\":0,\"rate\":40.82757573268093},{\"sourceKind\":\"ksg\",\"sourceRow\":97,\"sourceKey\":\"auto-35ce81c6\",\"workId\":\"\",\"name\":\"Монтаж и подключение патч-кордов\",\"unit\":\"м\",\"kq1\":\"\",\"kq2\":\"KQ-48-03\",\"stableKey\":\"auto-77fa8157\",\"plannedQuantity\":637,\"scheduleQuantity\":637,\"volumes\":[2,14,4,48,304,74,191,0,0,0,0,0],\"matchRule\":\"exact\",\"matchConfidence\":1,\"contractRate\":26.627359224115484,\"currentRate\":0,\"actualRate\":0,\"rate\":26.627359224115484},{\"sourceKind\":\"ksg\",\"sourceRow\":98,\"sourceKey\":\"auto-ed96bd42\",\"workId\":\"\",\"name\":\"Расключение кабеля КИПиА\",\"unit\":\"шт. (конец кабеля)\",\"kq1\":\"\",\"kq2\":\"KQ-48-04\",\"stableKey\":\"auto-1b7e2a92\",\"plannedQuantity\":18416,\"scheduleQuantity\":18006.299999999996,\"volumes\":[21.06,720.66,594.7,2716.02,4768.48,3635.6,2379.12,2208.22,733.42,188.92,40.1,0],\"matchRule\":\"exact\",\"matchConfidence\":1,\"contractRate\":283.470095667944,\"currentRate\":0,\"actualRate\":0,\"rate\":283.470095667944},{\"sourceKind\":\"ksg\",\"sourceRow\":99,\"sourceKey\":\"auto-ab5033db\",\"workId\":\"\",\"name\":\"Расключение оптического кабеля\",\"unit\":\"шт. (конец кабеля)\",\"kq1\":\"\",\"kq2\":\"KQ-48-05\",\"stableKey\":\"auto-eeb14f7d\",\"plannedQuantity\":494,\"scheduleQuantity\":494,\"volumes\":[0.66,106.64,21.36,24,40.38,50.3,242.66,0,5.6,2.4,0,0],\"matchRule\":\"exact\",\"matchConfidence\":1,\"contractRate\":2556.2854642166362,\"currentRate\":0,\"actualRate\":0,\"rate\":2556.2854642166362},{\"sourceKind\":\"ksg\",\"sourceRow\":100,\"sourceKey\":\"auto-55e57d98\",\"workId\":\"\",\"name\":\"Монтаж силового кабеля до 1 кВ\",\"unit\":\"м\",\"kq1\":\"\",\"kq2\":\"KQ-49-01\",\"stableKey\":\"auto-f9b1607d\",\"plannedQuantity\":195684.6,\"scheduleQuantity\":169010.37999999998,\"volumes\":[12088.53,16532,31366.54,30842.66,32377.33,33241.72,10066.24,2495.36,0,0,0,0],\"matchRule\":\"exact\",\"matchConfidence\":1,\"contractRate\":27.767371100723437,\"currentRate\":0,\"actualRate\":0,\"rate\":27.767371100723437},{\"sourceKind\":\"ksg\",\"sourceRow\":101,\"sourceKey\":\"auto-34ab6858\",\"workId\":\"\",\"name\":\"Монтаж силового кабеля от 1 до 35 кВ\",\"unit\":\"м\",\"kq1\":\"\",\"kq2\":\"KQ-49-02\",\"stableKey\":\"auto-17c64986\",\"plannedQuantity\":3087.36,\"scheduleQuantity\":3087.3599999999997,\"volumes\":[458.76,2628.6,0,0,0,0,0,0,0,0,0,0],\"matchRule\":\"exact\",\"matchConfidence\":1,\"contractRate\":49.365743418166076,\"currentRate\":0,\"actualRate\":0,\"rate\":49.365743418166076},{\"sourceKind\":\"ksg\",\"sourceRow\":102,\"sourceKey\":\"auto-530cab89\",\"workId\":\"\",\"name\":\"Расключение силового кабеля до 1 кВ\",\"unit\":\"шт. (конец кабеля)\",\"kq1\":\"\",\"kq2\":\"KQ-49-04\",\"stableKey\":\"auto-01e1e89c\",\"plannedQuantity\":18180,\"scheduleQuantity\":18173.88,\"volumes\":[2951.4,7725.68,2294.8,825.18,4128.82,48,16,176,8,0,0,0],\"matchRule\":\"exact\",\"matchConfidence\":1,\"contractRate\":123.43750676957525,\"currentRate\":0,\"actualRate\":0,\"rate\":123.43750676957525},{\"sourceKind\":\"ksg\",\"sourceRow\":103,\"sourceKey\":\"auto-e10e76f3\",\"workId\":\"\",\"name\":\"Расключение силового кабеля от 1 до 35 кВ\",\"unit\":\"шт. (конец кабеля)\",\"kq1\":\"\",\"kq2\":\"KQ-49-05\",\"stableKey\":\"auto-963374e1\",\"plannedQuantity\":32,\"scheduleQuantity\":32,\"volumes\":[8,24,0,0,0,0,0,0,0,0,0,0],\"matchRule\":\"exact\",\"matchConfidence\":1,\"contractRate\":664.4790640237089,\"currentRate\":0,\"actualRate\":0,\"rate\":664.4790640237089},{\"sourceKind\":\"ksg\",\"sourceRow\":104,\"sourceKey\":\"auto-c490223d\",\"workId\":\"\",\"name\":\"Монтаж греющего кабеля\",\"unit\":\"м\",\"kq1\":\"\",\"kq2\":\"KQ-50-01\",\"stableKey\":\"auto-9b4803a6\",\"plannedQuantity\":35684,\"scheduleQuantity\":35684.02,\"volumes\":[0,0,0,0,2226,3264.7,9188.06,16807.28,3243.98,954,0,0],\"matchRule\":\"exact\",\"matchConfidence\":1,\"contractRate\":21.103492015911304,\"currentRate\":0,\"actualRate\":0,\"rate\":21.103492015911304},{\"sourceKind\":\"ksg\",\"sourceRow\":105,\"sourceKey\":\"auto-0cfc52d7\",\"workId\":\"\",\"name\":\"Расключение греющего кабеля\",\"unit\":\"шт. (конец кабеля)\",\"kq1\":\"\",\"kq2\":\"KQ-50-02\",\"stableKey\":\"auto-8eb44d5f\",\"plannedQuantity\":3052,\"scheduleQuantity\":3052,\"volumes\":[0,0,0,0,292,164,242,1569.98,736.02,48,0,0],\"matchRule\":\"exact\",\"matchConfidence\":1,\"contractRate\":85.13152296794327,\"currentRate\":0,\"actualRate\":0,\"rate\":85.13152296794327},{\"sourceKind\":\"ksg\",\"sourceRow\":106,\"sourceKey\":\"auto-2e15fb24\",\"workId\":\"\",\"name\":\"Монтаж проводника заземления (провод)\",\"unit\":\"м\",\"kq1\":\"\",\"kq2\":\"KQ-51-01\",\"stableKey\":\"auto-7b0989df\",\"plannedQuantity\":14835.7,\"scheduleQuantity\":14631.7,\"volumes\":[3634.04,5561.62,2456.04,1378,622,828,100,52,0,0,0,0],\"matchRule\":\"exact\",\"matchConfidence\":1,\"contractRate\":67.79404878786701,\"currentRate\":0,\"actualRate\":0,\"rate\":67.79404878786701},{\"sourceKind\":\"ksg\",\"sourceRow\":107,\"sourceKey\":\"auto-b1d99bea\",\"workId\":\"\",\"name\":\"Монтаж проводника заземления (полоса)\",\"unit\":\"м\",\"kq1\":\"\",\"kq2\":\"KQ-51-02\",\"stableKey\":\"auto-40ad0cba\",\"plannedQuantity\":6953.36,\"scheduleQuantity\":3578.4199999999996,\"volumes\":[875.14,479.96,875.14,875.14,434.88,0,0,38.16,0,0,0,0],\"matchRule\":\"exact\",\"matchConfidence\":1,\"contractRate\":24.233211730751655,\"currentRate\":0,\"actualRate\":0,\"rate\":24.233211730751655},{\"sourceKind\":\"ksg\",\"sourceRow\":109,\"sourceKey\":\"auto-0a5ad073\",\"workId\":\"\",\"name\":\"Монтаж ИБП\",\"unit\":\"шт.\",\"kq1\":\"\",\"kq2\":\"KQ-55-01\",\"stableKey\":\"auto-7b7fd9f2\",\"plannedQuantity\":18,\"scheduleQuantity\":18,\"volumes\":[2,8,0,0,2,2,4,0,0,0,0,0],\"matchRule\":\"exact\",\"matchConfidence\":1,\"contractRate\":8685.415452723119,\"currentRate\":0,\"actualRate\":0,\"rate\":8685.415452723119},{\"sourceKind\":\"ksg\",\"sourceRow\":111,\"sourceKey\":\"auto-900afecc\",\"workId\":\"\",\"name\":\"Монтаж осветительных приборов внутреннего исполнения (штучные)\",\"unit\":\"шт.\",\"kq1\":\"\",\"kq2\":\"KQ-56-02\",\"stableKey\":\"auto-55d0207d\",\"plannedQuantity\":496,\"scheduleQuantity\":496,\"volumes\":[102,258,0,0,116,0,0,20,0,0,0,0],\"matchRule\":\"exact\",\"matchConfidence\":1,\"contractRate\":37.607675641537234,\"currentRate\":0,\"actualRate\":0,\"rate\":37.607675641537234},{\"sourceKind\":\"ksg\",\"sourceRow\":112,\"sourceKey\":\"auto-a130809d\",\"workId\":\"\",\"name\":\"Монтаж малых силовых шкафов\",\"unit\":\"шт.\",\"kq1\":\"\",\"kq2\":\"KQ-57-01\",\"stableKey\":\"auto-0b81602b\",\"plannedQuantity\":174,\"scheduleQuantity\":172,\"volumes\":[76,16,0,0,72,0,0,8,0,0,0,0],\"matchRule\":\"exact\",\"matchConfidence\":1,\"contractRate\":338.3121241996865,\"currentRate\":0,\"actualRate\":0,\"rate\":338.3121241996865},{\"sourceKind\":\"ksg\",\"sourceRow\":113,\"sourceKey\":\"auto-3f6c7410\",\"workId\":\"\",\"name\":\"Монтаж силовых шкафов электрообогрева\",\"unit\":\"шт.\",\"kq1\":\"\",\"kq2\":\"KQ-57-02\",\"stableKey\":\"auto-a954b4e3\",\"plannedQuantity\":12,\"scheduleQuantity\":12,\"volumes\":[0,0,0,0,11.66,0.34,0,0,0,0,0,0],\"matchRule\":\"exact\",\"matchConfidence\":1,\"contractRate\":4259.83146190419,\"currentRate\":0,\"actualRate\":0,\"rate\":4259.83146190419},{\"sourceKind\":\"ksg\",\"sourceRow\":114,\"sourceKey\":\"auto-05712912\",\"workId\":\"\",\"name\":\"Монтаж щитового оборудования РУ, ВРУ\",\"unit\":\"шт.\",\"kq1\":\"\",\"kq2\":\"KQ-57-03\",\"stableKey\":\"auto-3260498c\",\"plannedQuantity\":120,\"scheduleQuantity\":106.67999999999999,\"volumes\":[35.44,67.24,0,0,4,0,0,0,0,0,0,0],\"matchRule\":\"exact\",\"matchConfidence\":1,\"contractRate\":3610.688456336083,\"currentRate\":0,\"actualRate\":0,\"rate\":3610.688456336083},{\"sourceKind\":\"ksg\",\"sourceRow\":115,\"sourceKey\":\"auto-02ab59ff\",\"workId\":\"\",\"name\":\"Монтаж щитового оборудования КИПиА\",\"unit\":\"шт.\",\"kq1\":\"\",\"kq2\":\"KQ-58-01\",\"stableKey\":\"auto-277dc6cc\",\"plannedQuantity\":232,\"scheduleQuantity\":209.98000000000002,\"volumes\":[0,26,0,74.8,107.18,2,0,0,0,0,0,0],\"matchRule\":\"exact\",\"matchConfidence\":1,\"contractRate\":3198.7201830223016,\"currentRate\":0,\"actualRate\":0,\"rate\":3198.7201830223016},{\"sourceKind\":\"ksg\",\"sourceRow\":116,\"sourceKey\":\"auto-d4b0c249\",\"workId\":\"\",\"name\":\"Монтаж щитового оборудования телекоммуникационных сетей\",\"unit\":\"шт.\",\"kq1\":\"\",\"kq2\":\"KQ-58-02\",\"stableKey\":\"auto-94e52093\",\"plannedQuantity\":4,\"scheduleQuantity\":4,\"volumes\":[0,0,0,0,0,2,2,0,0,0,0,0],\"matchRule\":\"exact\",\"matchConfidence\":1,\"contractRate\":15307.282996383792,\"currentRate\":0,\"actualRate\":0,\"rate\":15307.282996383792},{\"sourceKind\":\"ksg\",\"sourceRow\":117,\"sourceKey\":\"auto-31c33e01\",\"workId\":\"\",\"name\":\"Монтаж оконечных и распределительных устройств силовых сетей\",\"unit\":\"шт.\",\"kq1\":\"\",\"kq2\":\"KQ-59-01\",\"stableKey\":\"auto-3e3016bc\",\"plannedQuantity\":6370,\"scheduleQuantity\":6370,\"volumes\":[595.24,1118.76,1000,4,286.5,1467.72,487.78,753.88,656.12,0,0,0],\"matchRule\":\"exact\",\"matchConfidence\":1,\"contractRate\":182.85812938425377,\"currentRate\":0,\"actualRate\":0,\"rate\":182.85812938425377},{\"sourceKind\":\"ksg\",\"sourceRow\":118,\"sourceKey\":\"auto-29c4a554\",\"workId\":\"\",\"name\":\"Монтаж оконечных и распределительных устройств слаботочных сетей\",\"unit\":\"шт.\",\"kq1\":\"\",\"kq2\":\"KQ-59-02\",\"stableKey\":\"auto-59e7d61e\",\"plannedQuantity\":1202,\"scheduleQuantity\":1200.06,\"volumes\":[13.16,58.84,76,306,80.06,354,160,102,10,40,0,0],\"matchRule\":\"exact\",\"matchConfidence\":1,\"contractRate\":126.98430955743038,\"currentRate\":0,\"actualRate\":0,\"rate\":126.98430955743038},{\"sourceKind\":\"ksg\",\"sourceRow\":119,\"sourceKey\":\"auto-49f3506c\",\"workId\":\"\",\"name\":\"Монтаж приборов КИПиА\",\"unit\":\"шт.\",\"kq1\":\"\",\"kq2\":\"KQ-60-01\",\"stableKey\":\"auto-1a3aa973\",\"plannedQuantity\":2240,\"scheduleQuantity\":2228,\"volumes\":[4,0,38,205.58,260.42,328,641.08,444.92,140,166,0,0],\"matchRule\":\"exact\",\"matchConfidence\":1,\"contractRate\":678.8017962028557,\"currentRate\":0,\"actualRate\":0,\"rate\":678.8017962028557},{\"sourceKind\":\"ksg\",\"sourceRow\":120,\"sourceKey\":\"auto-61534236\",\"workId\":\"\",\"name\":\"Монтаж импульсных трубок\",\"unit\":\"м\",\"kq1\":\"\",\"kq2\":\"KQ-60-02\",\"stableKey\":\"auto-35e6164a\",\"plannedQuantity\":12166,\"scheduleQuantity\":12166,\"volumes\":[0,12,102,260,3020,778,2727.8,3574.2,1692,0,0,0],\"matchRule\":\"exact\",\"matchConfidence\":1,\"contractRate\":32.15112761788492,\"currentRate\":0,\"actualRate\":0,\"rate\":32.15112761788492},{\"sourceKind\":\"ksg\",\"sourceRow\":121,\"sourceKey\":\"auto-613f1f88\",\"workId\":\"\",\"name\":\"Монтаж приборов охранно-пожарной сигнализации, оповещения и связи\",\"unit\":\"шт.\",\"kq1\":\"\",\"kq2\":\"KQ-60-03\",\"stableKey\":\"auto-b115169d\",\"plannedQuantity\":1586,\"scheduleQuantity\":1586,\"volumes\":[0,0,760,192,0,530,100,4,0,0,0,0],\"matchRule\":\"exact\",\"matchConfidence\":1,\"contractRate\":211.64694513367547,\"currentRate\":0,\"actualRate\":0,\"rate\":211.64694513367547},{\"sourceKind\":\"ksg\",\"sourceRow\":122,\"sourceKey\":\"auto-960ce64a\",\"workId\":\"\",\"name\":\"Монтаж оборудования оповещения и связи\",\"unit\":\"шт.\",\"kq1\":\"\",\"kq2\":\"KQ-60-04\",\"stableKey\":\"auto-79f94e98\",\"plannedQuantity\":120,\"scheduleQuantity\":120,\"volumes\":[8,0,28,18,16,32,12,6,0,0,0,0],\"matchRule\":\"exact\",\"matchConfidence\":1,\"contractRate\":408.0911649159587,\"currentRate\":0,\"actualRate\":0,\"rate\":408.0911649159587},{\"sourceKind\":\"ksg\",\"sourceRow\":123,\"sourceKey\":\"auto-7ba961da\",\"workId\":\"\",\"name\":\"Монтаж оборудования видеонаблюдения\",\"unit\":\"шт.\",\"kq1\":\"\",\"kq2\":\"KQ-60-05\",\"stableKey\":\"auto-79a9724d\",\"plannedQuantity\":48,\"scheduleQuantity\":48,\"volumes\":[4,28,0,8,8,0,0,0,0,0,0,0],\"matchRule\":\"exact\",\"matchConfidence\":1,\"contractRate\":271.01893948214337,\"currentRate\":0,\"actualRate\":0,\"rate\":271.01893948214337},{\"sourceKind\":\"ksg\",\"sourceRow\":124,\"sourceKey\":\"auto-04713394\",\"workId\":\"\",\"name\":\"Монтаж мультимедийного оборудования и оргтехники\",\"unit\":\"шт.\",\"kq1\":\"\",\"kq2\":\"KQ-60-07\",\"stableKey\":\"auto-a2d83474\",\"plannedQuantity\":80,\"scheduleQuantity\":80,\"volumes\":[0,0,2,6,18,10,44,0,0,0,0,0],\"matchRule\":\"exact\",\"matchConfidence\":1,\"contractRate\":1951.277935541621,\"currentRate\":0,\"actualRate\":0,\"rate\":1951.277935541621},{\"sourceKind\":\"ksg\",\"sourceRow\":125,\"sourceKey\":\"auto-8e237fd1\",\"workId\":\"\",\"name\":\"Монтаж основного вентиляционного оборудования\",\"unit\":\"шт.\",\"kq1\":\"\",\"kq2\":\"KQ-61-01\",\"stableKey\":\"auto-cd598dc8\",\"plannedQuantity\":86,\"scheduleQuantity\":86,\"volumes\":[0,0,2,20,0,0,0,0,56.8,7.2,0,0],\"matchRule\":\"exact\",\"matchConfidence\":1,\"contractRate\":3082.9614805025176,\"currentRate\":0,\"actualRate\":0,\"rate\":3082.9614805025176},{\"sourceKind\":\"ksg\",\"sourceRow\":126,\"sourceKey\":\"auto-5cf26c0e\",\"workId\":\"\",\"name\":\"Монтаж основного оборудования кондиционирования\",\"unit\":\"шт.\",\"kq1\":\"\",\"kq2\":\"KQ-61-02\",\"stableKey\":\"auto-61797ef8\",\"plannedQuantity\":14,\"scheduleQuantity\":14,\"volumes\":[0,0,11.96,2.04,0,0,0,0,0,0,0,0],\"matchRule\":\"exact\",\"matchConfidence\":1,\"contractRate\":10405.63140347798,\"currentRate\":0,\"actualRate\":0,\"rate\":10405.63140347798},{\"sourceKind\":\"ksg\",\"sourceRow\":127,\"sourceKey\":\"auto-2a2eed12\",\"workId\":\"\",\"name\":\"Монтаж воздуховодов\",\"unit\":\"м2\",\"kq1\":\"\",\"kq2\":\"KQ-62-01\",\"stableKey\":\"auto-fd0fd071\",\"plannedQuantity\":6386.64,\"scheduleQuantity\":6318.56,\"volumes\":[313,508.54,187.18,445.92,0,0,0,0,2722.66,2141.26,0,0],\"matchRule\":\"exact\",\"matchConfidence\":1,\"contractRate\":250.8522693300239,\"currentRate\":0,\"actualRate\":0,\"rate\":250.8522693300239},{\"sourceKind\":\"ksg\",\"sourceRow\":128,\"sourceKey\":\"auto-a2a79b0a\",\"workId\":\"\",\"name\":\"Монтаж вентиляционных клапанов и заслонок\",\"unit\":\"шт.\",\"kq1\":\"\",\"kq2\":\"KQ-62-02\",\"stableKey\":\"auto-f7115d1e\",\"plannedQuantity\":390,\"scheduleQuantity\":388,\"volumes\":[0,8,0,170,0,0,0,0,0,210,0,0],\"matchRule\":\"exact\",\"matchConfidence\":1,\"contractRate\":224.29123275843202,\"currentRate\":0,\"actualRate\":0,\"rate\":224.29123275843202},{\"sourceKind\":\"ksg\",\"sourceRow\":129,\"sourceKey\":\"auto-01b367e5\",\"workId\":\"\",\"name\":\"Монтаж оконечных устройств воздухораспределения\",\"unit\":\"шт.\",\"kq1\":\"\",\"kq2\":\"KQ-62-03\",\"stableKey\":\"auto-cf90aaf3\",\"plannedQuantity\":464,\"scheduleQuantity\":464,\"volumes\":[0,38,0,14,94,0,0,0,0,318,0,0],\"matchRule\":\"exact\",\"matchConfidence\":1,\"contractRate\":272.9597083652129,\"currentRate\":0,\"actualRate\":0,\"rate\":272.9597083652129},{\"sourceKind\":\"ksg\",\"sourceRow\":130,\"sourceKey\":\"auto-41221e8d\",\"workId\":\"\",\"name\":\"Тепловая изоляция воздуховодов\",\"unit\":\"м2\",\"kq1\":\"\",\"kq2\":\"KQ-62-05\",\"stableKey\":\"auto-b611a2bc\",\"plannedQuantity\":858.38,\"scheduleQuantity\":858.38,\"volumes\":[0,300,0,378.38,0,0,0,0,0,180,0,0],\"matchRule\":\"exact\",\"matchConfidence\":1,\"contractRate\":205.2554804940671,\"currentRate\":0,\"actualRate\":0,\"rate\":205.2554804940671},{\"sourceKind\":\"ksg\",\"sourceRow\":131,\"sourceKey\":\"auto-b2893b7f\",\"workId\":\"\",\"name\":\"Монтаж блочных тепловых пунктов\",\"unit\":\"компл.\",\"kq1\":\"\",\"kq2\":\"KQ-63-01\",\"stableKey\":\"auto-6fbcbab3\",\"plannedQuantity\":2,\"scheduleQuantity\":2,\"volumes\":[2,0,0,0,0,0,0,0,0,0,0,0],\"matchRule\":\"exact\",\"matchConfidence\":1,\"contractRate\":4615.030382508238,\"currentRate\":0,\"actualRate\":0,\"rate\":4615.030382508238},{\"sourceKind\":\"ksg\",\"sourceRow\":132,\"sourceKey\":\"auto-6ec9a749\",\"workId\":\"\",\"name\":\"Монтаж противопожарного оборудования\",\"unit\":\"шт.\",\"kq1\":\"\",\"kq2\":\"KQ-63-06\",\"stableKey\":\"auto-418f514a\",\"plannedQuantity\":50.8,\"scheduleQuantity\":50.8,\"volumes\":[4,2,0,0,0,27.8,17,0,0,0,0,0],\"matchRule\":\"exact\",\"matchConfidence\":1,\"contractRate\":0,\"currentRate\":0,\"actualRate\":0,\"rate\":0},{\"sourceKind\":\"ksg\",\"sourceRow\":133,\"sourceKey\":\"auto-1519ba34\",\"workId\":\"\",\"name\":\"Монтаж устройств пожаротушения\",\"unit\":\"шт.\",\"kq1\":\"\",\"kq2\":\"KQ-63-07\",\"stableKey\":\"auto-e0ff0a32\",\"plannedQuantity\":888,\"scheduleQuantity\":888,\"volumes\":[2,140,66,0,0,144,208,312,16,0,0,0],\"matchRule\":\"exact\",\"matchConfidence\":1,\"contractRate\":224.81964932601676,\"currentRate\":0,\"actualRate\":0,\"rate\":224.81964932601676},{\"sourceKind\":\"ksg\",\"sourceRow\":134,\"sourceKey\":\"auto-97a4dd76\",\"workId\":\"\",\"name\":\"Монтаж пластиковых трубопроводов внутренних инженерных сетей\",\"unit\":\"м\",\"kq1\":\"\",\"kq2\":\"KQ-64-01\",\"stableKey\":\"auto-1ebc70e3\",\"plannedQuantity\":242.18,\"scheduleQuantity\":158.18,\"volumes\":[0,0,78.44,33.74,46,0,0,0,0,0,0,0],\"matchRule\":\"exact\",\"matchConfidence\":1,\"contractRate\":241.86521076828024,\"currentRate\":0,\"actualRate\":0,\"rate\":241.86521076828024},{\"sourceKind\":\"ksg\",\"sourceRow\":135,\"sourceKey\":\"auto-bcb42ad4\",\"workId\":\"\",\"name\":\"Монтаж стальных трубопроводов внутренних инженерных сетей\",\"unit\":\"м\",\"kq1\":\"\",\"kq2\":\"KQ-64-02\",\"stableKey\":\"auto-1dac18e8\",\"plannedQuantity\":3046.96,\"scheduleQuantity\":3046.9599999999996,\"volumes\":[0,0,18.8,85.06,263.1,0,0,0,1775.36,904.64,0,0],\"matchRule\":\"exact\",\"matchConfidence\":1,\"contractRate\":376.9876732954291,\"currentRate\":0,\"actualRate\":0,\"rate\":376.9876732954291},{\"sourceKind\":\"ksg\",\"sourceRow\":136,\"sourceKey\":\"auto-b4e85547\",\"workId\":\"\",\"name\":\"Монтаж запорно-регулирующей и распределительной арматуры внутр. инженерных сетей\",\"unit\":\"шт.\",\"kq1\":\"\",\"kq2\":\"KQ-64-05\",\"stableKey\":\"auto-1fbc5228\",\"plannedQuantity\":858,\"scheduleQuantity\":858,\"volumes\":[30,30,36,8,144,10,6,46,20,528,0,0],\"matchRule\":\"exact\",\"matchConfidence\":1,\"contractRate\":816.4346320091457,\"currentRate\":0,\"actualRate\":0,\"rate\":816.4346320091457},{\"sourceKind\":\"ksg\",\"sourceRow\":138,\"sourceKey\":\"auto-5149e62a\",\"workId\":\"\",\"name\":\"Монтаж радиаторов, конвекторов и регистров\",\"unit\":\"шт.\",\"kq1\":\"\",\"kq2\":\"KQ-65-02\",\"stableKey\":\"auto-b1113303\",\"plannedQuantity\":44,\"scheduleQuantity\":44,\"volumes\":[0,0,0,18,0,0,0,0,0,26,0,0],\"matchRule\":\"exact\",\"matchConfidence\":1,\"contractRate\":285.8499574613852,\"currentRate\":0,\"actualRate\":0,\"rate\":285.8499574613852},{\"sourceKind\":\"ksg\",\"sourceRow\":139,\"sourceKey\":\"auto-8207d0b6\",\"workId\":\"\",\"name\":\"Монтаж дверей, люков и решеток\",\"unit\":\"м2\",\"kq1\":\"\",\"kq2\":\"KQ-66-02\",\"stableKey\":\"auto-342e906b\",\"plannedQuantity\":209.24,\"scheduleQuantity\":209.24,\"volumes\":[60.12666666666667,28.86,60.12666666666667,60.12666666666667,0,0,0,0,0,0,0,0],\"matchRule\":\"exact\",\"matchConfidence\":1,\"contractRate\":1158.393488649215,\"currentRate\":0,\"actualRate\":0,\"rate\":1158.393488649215},{\"sourceKind\":\"ksg\",\"sourceRow\":140,\"sourceKey\":\"auto-313b4a01\",\"workId\":\"\",\"name\":\"Монтаж ворот на зданиях\",\"unit\":\"м2\",\"kq1\":\"\",\"kq2\":\"KQ-66-03\",\"stableKey\":\"auto-ce4a5583\",\"plannedQuantity\":260.54,\"scheduleQuantity\":260.54,\"volumes\":[0,260.54,0,0,0,0,0,0,0,0,</t>
        </is>
      </c>
    </row>
    <row r="22">
      <c r="A22" t="inlineStr">
        <is>
          <t xml:space="preserve">0,0],\"matchRule\":\"exact\",\"matchConfidence\":1,\"contractRate\":1336.9100338834294,\"currentRate\":0,\"actualRate\":0,\"rate\":1336.9100338834294},{\"sourceKind\":\"ksg\",\"sourceRow\":141,\"sourceKey\":\"auto-98800d1f\",\"workId\":\"\",\"name\":\"Монтаж кровли из профлиста\",\"unit\":\"м2\",\"kq1\":\"\",\"kq2\":\"KQ-67-01\",\"stableKey\":\"auto-5d20d828\",\"plannedQuantity\":1523.12,\"scheduleQuantity\":1523.12,\"volumes\":[507.7066666666666,507.7066666666666,507.7066666666666,0,0,0,0,0,0,0,0,0],\"matchRule\":\"exact\",\"matchConfidence\":1,\"contractRate\":380.5968092092124,\"currentRate\":0,\"actualRate\":0,\"rate\":380.5968092092124},{\"sourceKind\":\"ksg\",\"sourceRow\":142,\"sourceKey\":\"auto-b3af0814\",\"workId\":\"\",\"name\":\"Утепление кровли\",\"unit\":\"м3\",\"kq1\":\"\",\"kq2\":\"KQ-67-02\",\"stableKey\":\"auto-57e5e800\",\"plannedQuantity\":1816.44,\"scheduleQuantity\":1816.42,\"volumes\":[351.02,1262.98,202.42,0,0,0,0,0,0,0,0,0],\"matchRule\":\"exact\",\"matchConfidence\":1,\"contractRate\":578.22018009978,\"currentRate\":0,\"actualRate\":0,\"rate\":578.22018009978},{\"sourceKind\":\"ksg\",\"sourceRow\":143,\"sourceKey\":\"auto-e58c5353\",\"workId\":\"\",\"name\":\"Устройство стяжки или цементно-стружечных плит на кровле\",\"unit\":\"м2\",\"kq1\":\"\",\"kq2\":\"KQ-67-03\",\"stableKey\":\"auto-83deccc6\",\"plannedQuantity\":5238.2,\"scheduleQuantity\":5238.18,\"volumes\":[10.52,1486.24,3503.42,0,238,0,0,0,0,0,0,0],\"matchRule\":\"exact\",\"matchConfidence\":1,\"contractRate\":197.585581621285,\"currentRate\":0,\"actualRate\":0,\"rate\":197.585581621285},{\"sourceKind\":\"ksg\",\"sourceRow\":144,\"sourceKey\":\"auto-0c06f003\",\"workId\":\"\",\"name\":\"Устройство покрытий кровли из ПВХ мембраны или наплавляемых материалов\",\"unit\":\"м2\",\"kq1\":\"\",\"kq2\":\"KQ-67-04\",\"stableKey\":\"auto-41b795bd\",\"plannedQuantity\":12196.44,\"scheduleQuantity\":12196.44,\"volumes\":[701.22,2873.805,2873.805,2873.805,2873.805,0,0,0,0,0,0,0],\"matchRule\":\"exact\",\"matchConfidence\":1,\"contractRate\":83.92265692604174,\"currentRate\":0,\"actualRate\":0,\"rate\":83.92265692604174},{\"sourceKind\":\"ksg\",\"sourceRow\":147,\"sourceKey\":\"auto-023e2597\",\"workId\":\"\",\"name\":\"Устройство кровельной водосточной системы\",\"unit\":\"м\",\"kq1\":\"\",\"kq2\":\"KQ-67-07\",\"stableKey\":\"auto-f1e05c46\",\"plannedQuantity\":848,\"scheduleQuantity\":848,\"volumes\":[10.68,236,601.32,0,0,0,0,0,0,0,0,0],\"matchRule\":\"exact\",\"matchConfidence\":1,\"contractRate\":114.25431941646292,\"currentRate\":0,\"actualRate\":0,\"rate\":114.25431941646292},{\"sourceKind\":\"ksg\",\"sourceRow\":148,\"sourceKey\":\"auto-f4107607\",\"workId\":\"\",\"name\":\"Устройство перильного ограждения кровли\",\"unit\":\"м\",\"kq1\":\"\",\"kq2\":\"KQ-67-08\",\"stableKey\":\"auto-6d6ef63d\",\"plannedQuantity\":98.04,\"scheduleQuantity\":98.04,\"volumes\":[0,98.04,0,0,0,0,0,0,0,0,0,0],\"matchRule\":\"exact\",\"matchConfidence\":1,\"contractRate\":114.84406840078792,\"currentRate\":0,\"actualRate\":0,\"rate\":114.84406840078792},{\"sourceKind\":\"ksg\",\"sourceRow\":149,\"sourceKey\":\"auto-ae316fd5\",\"workId\":\"\",\"name\":\"Облицовка стен профлистом\",\"unit\":\"м2\",\"kq1\":\"\",\"kq2\":\"KQ-68-05\",\"stableKey\":\"auto-4fc27f3d\",\"plannedQuantity\":85.68,\"scheduleQuantity\":85.68,\"volumes\":[85.68,0,0,0,0,0,0,0,0,0,0,0],\"matchRule\":\"exact\",\"matchConfidence\":1,\"contractRate\":485.1191932603397,\"currentRate\":0,\"actualRate\":0,\"rate\":485.1191932603397},{\"sourceKind\":\"ksg\",\"sourceRow\":150,\"sourceKey\":\"auto-d2a97b14\",\"workId\":\"\",\"name\":\"Утепление фасадов\",\"unit\":\"м3\",\"kq1\":\"\",\"kq2\":\"KQ-68-02\",\"stableKey\":\"auto-d5fa45c3\",\"plannedQuantity\":3.6,\"scheduleQuantity\":3.6,\"volumes\":[0.6,0,3,0,0,0,0,0,0,0,0,0],\"matchRule\":\"exact\",\"matchConfidence\":1,\"contractRate\":1008.1546747113723,\"currentRate\":0,\"actualRate\":0,\"rate\":1008.1546747113723},{\"sourceKind\":\"ksg\",\"sourceRow\":151,\"sourceKey\":\"auto-af8705df\",\"workId\":\"\",\"name\":\"Устройство вентилируемых фасадов с облицовкой\",\"unit\":\"м2\",\"kq1\":\"\",\"kq2\":\"KQ-68-03\",\"stableKey\":\"auto-4c96423d\",\"plannedQuantity\":3782,\"scheduleQuantity\":3782,\"volumes\":[665.8,1563.12,1553.08,0,0,0,0,0,0,0,0,0],\"matchRule\":\"exact\",\"matchConfidence\":1,\"contractRate\":300.3996764419127,\"currentRate\":0,\"actualRate\":0,\"rate\":300.3996764419127},{\"sourceKind\":\"ksg\",\"sourceRow\":154,\"sourceKey\":\"auto-58cb7980\",\"workId\":\"\",\"name\":\"Устройство декоративных фасадных конструкций\",\"unit\":\"м2\",\"kq1\":\"\",\"kq2\":\"KQ-68-07\",\"stableKey\":\"auto-8c7b024b\",\"plannedQuantity\":8,\"scheduleQuantity\":8,\"volumes\":[0,0,8,0,0,0,0,0,0,0,0,0],\"matchRule\":\"exact\",\"matchConfidence\":1,\"contractRate\":431.6564020997887,\"currentRate\":0,\"actualRate\":0,\"rate\":431.6564020997887},{\"sourceKind\":\"ksg\",\"sourceRow\":156,\"sourceKey\":\"auto-7162caee\",\"workId\":\"\",\"name\":\"Отделка стен\",\"unit\":\"м2\",\"kq1\":\"\",\"kq2\":\"KQ-69-02\",\"stableKey\":\"auto-d42fdda0\",\"plannedQuantity\":3653,\"scheduleQuantity\":3319.0200000000004,\"volumes\":[626.0733333333334,626.0733333333334,626.0733333333334,0,1440.8,0,0,0,0,0,0,0],\"matchRule\":\"exact\",\"matchConfidence\":1,\"contractRate\":276.1001359976449,\"currentRate\":0,\"actualRate\":0,\"rate\":276.1001359976449},{\"sourceKind\":\"ksg\",\"sourceRow\":157,\"sourceKey\":\"auto-de61de3d\",\"workId\":\"\",\"name\":\"Устройство полов\",\"unit\":\"м2\",\"kq1\":\"\",\"kq2\":\"KQ-69-03\",\"stableKey\":\"auto-1880c90c\",\"plannedQuantity\":5213.94,\"scheduleQuantity\":1560.28,\"volumes\":[662.3,178.9,106.76,249.54,352.5,0,0,10.28,0,0,0,0],\"matchRule\":\"exact\",\"matchConfidence\":1,\"contractRate\":1826.46258370269,\"currentRate\":0,\"actualRate\":0,\"rate\":1826.46258370269},{\"sourceKind\":\"ksg\",\"sourceRow\":158,\"sourceKey\":\"auto-3cd2f2c5\",\"workId\":\"\",\"name\":\"Устройство потолков\",\"unit\":\"м2\",\"kq1\":\"\",\"kq2\":\"KQ-69-04\",\"stableKey\":\"auto-aace5045\",\"plannedQuantity\":1958.88,\"scheduleQuantity\":1958.88,\"volumes\":[282.34,558.8466666666667,558.8466666666667,558.8466666666667,0,0,0,0,0,0,0,0],\"matchRule\":\"exact\",\"matchConfidence\":1,\"contractRate\":0,\"currentRate\":0,\"actualRate\":0,\"rate\":0},{\"sourceKind\":\"ksg\",\"sourceRow\":160,\"sourceKey\":\"auto-6db03857\",\"workId\":\"\",\"name\":\"Устройство фальшпола\",\"unit\":\"м2\",\"kq1\":\"\",\"kq2\":\"KQ-69-06\",\"stableKey\":\"auto-8bece68c\",\"plannedQuantity\":603.2,\"scheduleQuantity\":603.2,\"volumes\":[129.6,148.2666666666667,148.2666666666667,148.2666666666667,28.8,0,0,0,0,0,0,0],\"matchRule\":\"exact\",\"matchConfidence\":1,\"contractRate\":436.2551458950675,\"currentRate\":0,\"actualRate\":0,\"rate\":436.2551458950675},{\"sourceKind\":\"ksg\",\"sourceRow\":162,\"sourceKey\":\"auto-26234e8e\",\"workId\":\"\",\"name\":\"Укладка геоматериалов\",\"unit\":\"м2\",\"kq1\":\"\",\"kq2\":\"KQ-71-01\",\"stableKey\":\"auto-42cb0c23\",\"plannedQuantity\":11122.2,\"scheduleQuantity\":124.48,\"volumes\":[0,0,0,0,0,124.48,0,0,0,0,0,0],\"matchRule\":\"exact\",\"matchConfidence\":1,\"contractRate\":19.30843262215975,\"currentRate\":0,\"actualRate\":0,\"rate\":19.30843262215975},{\"sourceKind\":\"ksg\",\"sourceRow\":163,\"sourceKey\":\"auto-12344263\",\"workId\":\"\",\"name\":\"Устройство щебеночных оснований и покрытий\",\"unit\":\"м3\",\"kq1\":\"\",\"kq2\":\"KQ-71-02\",\"stableKey\":\"auto-2af92db9\",\"plannedQuantity\":2349.92,\"scheduleQuantity\":23.26,\"volumes\":[0,0,0,0,23.26,0,0,0,0,0,0,0],\"matchRule\":\"exact\",\"matchConfidence\":1,\"contractRate\":166.77422536084194,\"currentRate\":0,\"actualRate\":0,\"rate\":166.77422536084194},{\"sourceKind\":\"ksg\",\"sourceRow\":164,\"sourceKey\":\"auto-e00bbe52\",\"workId\":\"\",\"name\":\"Устройство бетонных покрытий\",\"unit\":\"м3\",\"kq1\":\"\",\"kq2\":\"KQ-71-03\",\"stableKey\":\"auto-3d9d5109\",\"plannedQuantity\":2129.8,\"scheduleQuantity\":336.76000000000005,\"volumes\":[174.96,0,0,0,114.12,47.68,0,0,0,0,0,0],\"matchRule\":\"exact\",\"matchConfidence\":1,\"contractRate\":2709.3377930190486,\"currentRate\":0,\"actualRate\":0,\"rate\":2709.3377930190486},{\"sourceKind\":\"ksg\",\"sourceRow\":166,\"sourceKey\":\"auto-54afe2f2\",\"workId\":\"\",\"name\":\"Устройство элементов обеспечения БДД\",\"unit\":\"шт.\",\"kq1\":\"\",\"kq2\":\"KQ-71-10\",\"stableKey\":\"auto-b2e363f6\",\"plannedQuantity\":12,\"scheduleQuantity\":12,\"volumes\":[6,0,0,0,0,0,6,0,0,0,0,0],\"matchRule\":\"exact\",\"matchConfidence\":1,\"contractRate\":266.127188891424,\"currentRate\":0,\"actualRate\":0,\"rate\":266.127188891424},{\"sourceKind\":\"ksg\",\"sourceRow\":169,\"sourceKey\":\"auto-ea4ec31c\",\"workId\":\"\",\"name\":\"Дополнительная очистка трубопроводов\",\"unit\":\"м\",\"kq1\":\"\",\"kq2\":\"KQ-97-19\",\"stableKey\":\"auto-0fe48b06\",\"plannedQuantity\":99.76,\"scheduleQuantity\":99.76,\"volumes\":[0,0,0,0,0,99.76,0,0,0,0,0,0],\"matchRule\":\"exact\",\"matchConfidence\":1,\"contractRate\":551.2656062523021,\"currentRate\":0,\"actualRate\":0,\"rate\":551.2656062523021}],\"sourceFiles\":null,\"workSourceMeta\":{\"blockers\":[\"Прогноз 2027: обновите источники и объёмы; документный факт из 2026 не перенесён.\"],\"loading\":false,\"error\":null,\"sourceContractNumber\":\"4700134228\",\"primarySourceContract\":\"4700134228\",\"bankSourceContract\":\"4700134228\",\"primaryRows\":0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_plan.xlsx\",\"equipment\":\"data/contractors/derived-4700134228/sources/equipment_plan.xlsx?rev=2\",\"primary_documents\":\"data/contractors/derived-4700134228/sources/primary_documents.xlsx\",\"payments\":\"data/contractors/derived-4700134228/sources/payments.xlsx\",\"factoring\":\"data/contractors/derived-4700134228/sources/factoring.xlsx\"},\"resourceSources\":{\"personnel\":{\"path\":\"data/contractors/derived-4700134228/sources/personnel_plan.xlsx\",\"sheet\":\"Персонал\",\"through\":11,\"complete\":[true,true,true,true,true,true,true,true,true,true,true,false]},\"equipment\":{\"path\":\"data/contractors/derived-4700134228/sources/equipment_plan.xlsx?rev=2\",\"sheet\":\"Техника\",\"through\":11,\"complete\":[true,true,true,true,true,true,true,true,true,true,true,false]}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currency\":\"USD\",\"boqRows\":888,\"kq2Rows\":146,\"ksgRows\":120,\"matchedRows\":120,\"unmatchedRows\":0,\"ignoredRows\":30,\"boqCost\":255840353.09750876,\"scheduledCost\":193151990.64833683,\"contractQuantity\":1333633.7165260015,\"scheduledQuantity\":1452384.4649999996,\"loadedAt\":\"2026-09-25T14:51:27.177Z\"},\"portfolioYearMissing\":false,\"vatRate\":22,\"vacationBasis\":\"annual\",\"actualThroughMonth\":0,\"b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\"projectMaterialsForecast\":true,\"materialMarkupPercent\":10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ntity\":60559.35999999999,\"scheduledCost\":19165431.186899737,\"quantityVariance\":-83843.29399999994,\"scheduleRows\":1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57177.079999999994,\"scheduledCost\":41343615.843958944,\"quantityVariance\":3077.887999999708,\"scheduleRows\":1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19.619999999999997,\"scheduledCost\":127695.32997836126,\"quantityVariance\":-2599.28,\"scheduleRows\":1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618064.06,\"scheduledCost\":18712909.21633463,\"quantityVariance\":168216.06000000006,\"scheduleRows\":1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49494.7,\"scheduledCost\":8429101.595324371,\"quantityVariance\":-8968.171999999991,\"scheduleRows\":1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ourceKeys\":[\"auto-179bf886\"],\"stableKey\":\"auto-093f384e\",\"rate\":22161.930304368696,\"scheduledQuantity\":8.32,\"scheduledCost\":184387.26013234755,\"quantityVariance\":-375.36,\"scheduleRows\":1},{\"code\":\"KQ-12-02\",\"name\":\"Устройство монолитных конструкций ниже 0 (за исключением колодцев), м3\",\"unit\":\"ед.\",\"quantity\":3556.9400000000005,\"laborHours\":91442.94496422901,\"machineHours\":16450.11845030557,\"cost\":8138065.564462901,\"materialsCost\":0,\"materialsRows\":15,\"sourceRows\":15,\"sourceKeys\":[\"auto-535bd878\",\"auto-57605bf2\",\"a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61.32,\"scheduledCost\":140296.48529715568,\"quantityVariance\":-3495.6200000000003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18006.299999999996,\"scheduledCost\":5104247.583625699,\"quantityVariance\":-6733.700000000004,\"scheduleRows\":1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14499.999999999998,\"scheduledCost\":11342874.733741887,\"quantityVariance\":6355.999999999998,\"scheduleRows\":1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251.86,\"scheduledCost\":1499824.4056565557,\"quantityVariance\":-817.7176460000002,\"scheduleRows\":1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319.1,\"scheduledCost\":2329420.8986477284,\"quantityVariance\":-353.05999999999995,\"scheduleRows\":1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7.56,\"scheduledCost\":53366.45391929458,\"quantityVariance\":-629.1800000000001,\"scheduleRows\":1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169010.37999999998,\"scheduledCost\":4692973.941334286,\"quantityVariance\":13463.77999999994,\"scheduleRows\":1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12889.580000000002,\"scheduledCost\":4160523.888651241,\"quantityVariance\":402.56000000000495,\"scheduleRows\":1},{\"code\":\"KQ-23-01\",\"name\":\"Монтаж второстепенных металлоконструкций, т\",\"unit\":\"ед.\",\"quantity\":330.68,\"laborHours\":45968.7224452249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110.43999999999998,\"scheduledCost\":1339656.5741916285,\"quantityVariance\":-220.24,\"scheduleRows\":1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uantity\":14032.22,\"scheduledCost\":6055019.2491855305,\"quantityVariance\":5169.0599999999995,\"scheduleRows\":1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118.2,\"scheduledCost\":19553.95149667947,\"quantityVariance\":-22047.920000000002,\"sche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336.76000000000005,\"scheduledCost\":912396.5951770949,\"quantityVariance\":-884.4200000000001,\"scheduleRows\":1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1154.94,\"scheduledCost\":734759.6628683322,\"quantityVariance\":-3868.2400000000002,\"scheduleRows\":1},{\"code\":\"KQ-38-02\",\"name\":\"АКЗ трубопроводов, м2\",\"unit\":\"ед.\",\"quantity\":15160.459999999768,\"laborHo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18388.2,\"scheduledCost\":3782859.6592293982,\"quantityVariance\":3227.7400000002326,\"sche</t>
        </is>
      </c>
    </row>
    <row r="23">
      <c r="A23" t="inlineStr">
        <is>
          <t xml:space="preserve">duleRows\":1},{\"code\":\"KQ-10-01\",\"name\":\"Обратная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226.36,\"scheduledCost\":31030.190724962344,\"quantityVariance\":-17916.64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97568.04,\"scheduledCost\":18275784.482366517,\"quantityVariance\":84914.43999999909,\"scheduleRows\":1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",\"auto-4beefe43\",\"auto-4ceeffd6\",\"auto-4def0169\",\"auto-56ef0f94\",\"auto-57ef1127\",\"auto-97aa670c\",\"auto-98aa689f\",\"auto-99aa6a32\",\"auto-9aaa6bc5\",\"auto-93aa60c0\",\"auto-94aa6253\",\"auto-95aa63e6\",\"auto-96aa6579\",\"auto-9faa73a4\",\"auto-a0aa7537\",\"auto-1dad7895\",\"auto-1cad7702\",\"auto-1bad756f\",\"auto-1aad73dc\",\"auto-19ad7249\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18173.88,\"scheduledCost\":2243338.4355294486,\"quantityVariance\":4019.08,\"scheduleRows\":1},{\"code\":\"KQ-33-06\",\"name\":\"Монтаж опор технологических трубопроводов, т\",\"unit\":\"ед.\",\"quantity\":37.04088000000074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115.52,\"scheduledCost\":4699571.0700935,\"quantityVariance\":78.47911999999926,\"scheduleRows\":1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2168.42,\"scheduledCost\":472350.1828375111,\"quantityVariance\":-4551.58,\"scheduleRows\":1},{\"code\":\"KQ-48-02\",\"name\":\"Монтаж оптического кабеля, м\",\"unit\":\"ед.\",\"quantity\":32034,\"laborHours\":14256.575992024707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22262,\"scheduledCost\":908903.4909609428,\"quantityVariance\":-9772,\"scheduleRows\":1},{\"code\":\"KQ-24-01\",\"name\":\"Монтаж решетчатого настила, м2\",\"unit\":\"ед.\",\"quantity\":4894.6,\"laborHours\":14822.970754576032,\"machineHours\":2203.080126552659,\"cost\":1269468.918387839,\"materialsCost\":0,\"materialsRows\":2,\"sourceRows\":2,\"sourceKeys\":[\"auto-11a3ed4c\",\"auto-0846db87\"],\"stableKey\":\"auto-aaaae2ec\",\"rate\":259.3611160029091,\"scheduledQuantity\":204.96000000000004,\"scheduledCost\":53158.654335956264,\"quantityVariance\":-4689.64,\"scheduleRows\":1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2228,\"scheduledCost\":1512370.4019399625,\"quantityVariance\":382,\"scheduleRows\":1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105.82000000000001,\"scheduledCost\":942793.5801657502,\"quantityVariance\":-16.479999999999976,\"scheduleRows\":1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1865.4,\"scheduledCost\":921232.4673152557,\"quantityVariance\":-34.93999999999983,\"scheduleRows\":1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25.78,\"scheduledCost\":75183.20088955357,\"quantityVariance\":-266.5999999999999,\"scheduleRows\":1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209.98000000000002,\"scheduledCost\":671667.2640310229,\"quantityVariance\":-56.01999999999998,\"scheduleRows\":1},{\"code\":\"KQ-04-02\",\"name\":\"Транспортировка отходов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6370,\"scheduledCost\":1164806.2841776966,\"quantityVariance\":1942,\"scheduleRows\":1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3319.0200000000004,\"scheduledCost\":916381.8733789035,\"quantityVariance\":512.8000000000006,\"scheduleRows\":1},{\"code\":\"KQ-69-03\",\"name\":\"Устройство полов, м2\",\"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1560.28,\"scheduledCost\":2849793.040099633,\"quantityVariance\":1155.44,\"scheduleRows\":1},{\"code\":\"KQ-27-13\",\"name\":\"Монтаж насосов, т\",\"unit\":\"ед.\",\"quantity\":66.60000000000001,\"laborHours\":7088.438045676793,\"machineHours\":784.7585866575497,\"cost\":652576.631254631,\"materialsCost\":0,\"materialsRows\":6,\"sourceRows\":6,\"sourceKeys\":[\"auto-4bb442c9\",\"auto-4ab44136\",\"auto-55b45287\",\"auto-54b450f4\",\"auto-a4549101\",\"auto-a3548f6e\"],\"stableKey\":\"auto-b25aaf7c\",\"rate\":9798.447916736199,\"scheduledQuantity\":7.12,\"scheduledCost\":69764.94916716174,\"quantityVariance\":-59.48000000000001,\"scheduleRows\":1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78447.52,\"scheduledCost\":1054638.8916536109,\"quantityVariance\":31743.520000000004,\"scheduleRows\":1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3046.9599999999996,\"scheduledCost\":1148666.3610242405,\"quantityVariance\":1415.3799999999997,\"scheduleRows\":1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603.2,\"scheduledCost\":263149.10400390474,\"quantityVariance\":-796.8,\"scheduleRows\":1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170,\"scheduledCost\":22143.6233241124,\"quantityVariance\":-4463,\"scheduleRows\":1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18,\"scheduledCost\":13665.826685917991,\"quantityVariance\":-764.6,\"scheduleRows\":1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23.26,\"scheduledCost\":3879.168481893184,\"quantityVariance\":-3365.88,\"scheduleRows\":1},{\"code\":\"KQ-71-05\",\"name\":\"Устройство покрытий из сборных 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0,\"scheduledCost\":0,\"quantityVariance\":-432.8,\"scheduleRows\":0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6970.06,\"scheduledCost\":983812.2751605393,\"quantityVariance\":3354.1600000000008,\"scheduleRows\":1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55.68,\"scheduledCost\":273085.43875343166,\"quantityVariance\":-48.32,\"scheduleRows\":1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40,\"scheduledCost\":838634.0130633006,\"quantityVariance\":16,\"scheduleRows\":1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99.76,\"scheduledCost\":54994.256879729655,\"quantityVariance\":-740.24,\"scheduleRows\":1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73.16,\"scheduledCost\":26366.777198227843,\"quantityVariance\":-1204.7879999999998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106.67999999999999,\"scheduledCost\":385188.2445219333,\"quantityVariance\":-5.320000000000007,\"scheduleRows\":1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uto-126c0182\"],\"stableKey\":\"auto-6075a4e2\",\"rate\":300.3996764419127,\"scheduledQuantity\":3782,\"scheduledCost\":1136111.5763033137,\"quantityVariance\":2550,\"scheduleRows\":1},{\"code\":\"KQ-12-01\",\"name\":\"Устройство подбетонки, м3\",\"unit\":\"ед.\",\"quantity\":522.5400000000001,\"laborHours\":5034.987825799066,\"machineHours\":384.4321803321059,\"cost\":348730.69253325684,\"materialsCost\":0,\"materialsRows\":4,\"sourceRows\":4,\"sourceKeys\":[\"auto-33284e38\",\"auto-303992a0\",\"auto-18198923\",\"auto-9712024b\"],\"stableKey\":\"auto-0d54dc43\",\"rate\":667.3760717519363,\"scheduledQuantity\":21.48,\"scheduledCost\":14335.238021231591,\"quantityVariance\":-501.06000000000006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0.42,\"scheduledCost\":1542.279068789475,\"quantityVariance\":-85.53999999999999,\"scheduleRows\":1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0,\"scheduledCost\":0,\"quantityVariance\":-143.6,\"scheduleRows\":0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0,\"scheduledCost\":0,\"quantityVariance\":-61.22,\"scheduleRows\":0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14631.7,\"scheduledCost\":991942.1836494338,\"quantityVariance\":10279.7,\"scheduleRows\":1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0,\"scheduledCost\":0,\"quantityVariance\":-54.239999999999995,\"scheduleRows\":0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1523.12,\"scheduledCost\":579694.6120427356,\"quantityVariance\":789.54,\"scheduleRows\":1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1609.62,\"scheduledCost\":68736.2540030212,\"quantityVariance\":-4777.38,\"scheduleRows\":1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260.54,\"scheduledCost\":348318.54022798873,\"quantityVariance\":63.56000000000003,\"scheduleRows\":1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209.24,\"scheduledCost\":242382.25356496175,\"quantityVariance\":5.760000000000019,\"scheduleRows\":1},{\"code\":\"KQ-46-02\",\"name\":\"Монтаж металлорукавов, м\",\"unit\":\"ед.\",\"quantity\":7210,\"laborHours\":3452.7072546648565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33363.5,\"scheduledCost\":1022934.0557420193,\"quantityVariance\":26153.5,\"scheduleRows\":1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"auto-78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1586,\"scheduledCost\":335672.0549820093,\"quantityVariance\":604,\"scheduleRows\":1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6318.56,\"scheduledCost\":1585025.1148979159,\"quantityVariance\":5520.92,\"scheduleRows\":1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a\",\"auto-9e82d1bd\",\"auto-41b79c32\"],\"stableKey\":\"auto-11f0bb61\",\"rate\":224.81964932601676,\"scheduledQuantity\":888,\"scheduledCost\":199639.8486015029,\"quantityVariance\":26,\"scheduleRows\":1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3087.3599999999997,\"scheduledCost\":152409.8215995092,\"quantityVariance\":-784.6400000000008,\"scheduleRows\":1},{\"code\":\"KQ-27-14\",\"nam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0,\"scheduledCost\":0,\"quantityVariance\":-34.914,\"scheduleRows\":0},{\"code\":\"KQ-68-02\",\"name\":\"Утепление фасадов, м</t>
        </is>
      </c>
    </row>
    <row r="24">
      <c r="A24" t="inlineStr">
        <is>
          <t xml:space="preserve">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3.6,\"scheduledCost\":3629.35682896094,\"quantityVariance\":-182.4,\"scheduleRows\":1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142.62,\"scheduledCost\":2055354.2810722336,\"quantityVariance\":130.08,\"scheduleRows\":1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0,\"scheduledCost\":0,\"quantityVariance\":-1400,\"scheduleRows\":0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e2bd\"],\"stableKey\":\"auto-e25d1974\",\"rate\":554.7989142284404,\"scheduledQuantity\":773.8199999999999,\"scheduledCost\":429314.49580825167,\"quantityVariance\":477.81999999999994,\"scheduleRows\":1},{\"code\":\"KQ-11-01\",\"name\":\"Погружение забивных свай (ж/б), м\",\"unit\":\"ед.\",\"quantity\":658.8,\"laborHours\":1743.6137056145078,\"machineHours\":669.9092214738041,\"cost\":162761.63929204273,\"materialsCost\":0,\"m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3578.4199999999996,\"scheduledCost\":86716.60952155633,\"quantityVariance\":-3097.5800000000004,\"scheduleRows\":1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\":0,\"scheduledCost\":0,\"quantityVariance\":-116,\"scheduleRows\":0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124.48,\"scheduledCost\":2403.5136928064458,\"quantityVariance\":-8071.92,\"scheduleRows\":1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:858.38,\"scheduledCost\":176187.1993464973,\"quantityVariance\":102.38,\"scheduleRows\":1},{\"code\":\"KQ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12196.44,\"scheduledCost\":1023557.6498390526,\"quantityVariance\":10485.54,\"scheduleRows\":1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6.14,\"scheduledCost\":5923.101072431714,\"quantityVariance\":-142.06,\"scheduleRows\":1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35684.02,\"scheduledCost\":753057.4311656192,\"quantityVariance\":28932.939999999995,\"scheduleRows\":1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14,\"scheduledCost\":145678.83964869173,\"quantityVariance\":2,\"scheduleRows\":1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1200.06,\"scheduledCost\":152388.79052748988,\"quantityVariance\":230.05999999999995,\"scheduleRows\":1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494,\"scheduledCost\":1262805.0193230184,\"quantityVariance\":448.3333333333333,\"scheduleRows\":1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12166,\"scheduledCost\":391150.61859918793,\"quantityVariance\":8652,\"scheduleRows\":1},{\"code\":\"KQ-60-07\",\"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80,\"scheduledCost\":156102.23484332967,\"quantityVariance\":24,\"scheduleRows\":1},{\"code\":\"KQ-27-11\",\"name\":\"Монтаж газодувок, вентиляторов и дымососов, т\",\"unit\":\"ед.\",\"quantity\":20,\"laborHours\":1113.4060551477014,\"machineHours\":103.15160224676856,\"cost\":105448.75050038568,\"ma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3052,\"scheduledCost\":259821.40809816285,\"quantityVariance\":1960,\"scheduleRows\":1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18,\"scheduledCost\":156337.47814901613,\"quantityVariance\":8,\"scheduleRows\":1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3.2,\"scheduledCost\":95567.82940518511,\"quantityVariance\":0.40000000000000036,\"scheduleRows\":1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85.68,\"scheduledCost\":41565.01247854591,\"quantityVariance\":-86.32,\"scheduleRows\":1},{\"code\":\"KQ-69-04\",\"name\":\"Устройство потолков, м2\",\"unit\":\"ед.\",\"quantity\":0,\"laborHours\":940.7284796712497,\"machineHours\":46.605597316044566,\"cost\":71190.46857388492,\"materialsCost\":0,\"materialsRows\":1,\"sourceRows\":1,\"sourceKeys\":[\"auto-21ecc123\"],\"stableKey\":\"auto-4dd4a7de\",\"rate\":0,\"scheduledQuantity\":1958.88,\"scheduledCost\":0,\"quantityVariance\":1958.88,\"scheduleRows\":1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858,\"scheduledCost\":700500.914263847,\"quantityVariance\":774,\"scheduleRows\":1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120,\"scheduledCost\":48970.93978991504,\"quantityVariance\":-46,\"scheduleRows\":1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86,\"scheduledCost\":265134.6873232165,\"quantityVariance\":66,\"scheduleRows\":1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4,\"scheduledCost\":61229.13198553517,\"quantityVariance\":0,\"scheduleRows\":1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12,\"scheduledCost\":51117.97754285028,\"quantityVariance\":-2,\"scheduleRows\":1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50.8,\"scheduledCost\":0,\"quantityVariance\":50.8,\"scheduleRows\":1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0,\"scheduledCost\":0,\"quantityVariance\":-3050,\"scheduleRows\":0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1816.42,\"scheduledCost\":1050290.6995368425,\"quantityVariance\":1734.3400000000001,\"scheduleRows\":1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5238.18,\"scheduledCost\":1034988.8419369827,\"quantityVariance\":5000.18,\"scheduleRows\":1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172,\"scheduledCost\":58189.68536234608,\"quantityVariance\":52,\"scheduleRows\":1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388,\"scheduledCost\":87024.99831027162,\"quantityVariance\":226,\"scheduleRows\":1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496,\"scheduledCost\":18653.407118202467,\"quantityVariance\":-394,\"scheduleRows\":1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848,\"scheduledCost\":96887.66286516056,\"quantityVariance\":580,\"scheduleRows\":1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158.18,\"scheduledCost\":38258.23903932657,\"quantityVariance\":32.18000000000001,\"scheduleRows\":1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312,\"scheduledCost\":47286.12010592513,\"quantityVariance\":120,\"scheduleRows\":1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\",\"auto-ea50e7cc\"],\"stableKey\":\"auto-7a9cc3a4\",\"rate\":2817.942982084404,\"scheduledQuantity\":2,\"scheduledCost\":5635.885964168808,\"quantityVariance\":-8,\"scheduleRows\":1},{\"code\":\"KQ-60-05\",\"name\":\"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48,\"scheduledCost\":13008.90909514288,\"quantityVariance\":-54,\"scheduleRows\":1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464,\"scheduledCost\":126653.3046814588,\"quantityVariance\":368,\"scheduleRows\":1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1.5,\"scheduledCost\":1756.922655578729,\"quantityVariance\":-20.3,\"scheduleRows\":1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88,\"scheduledCost\":16923.704959479917,\"quantityVariance\":-36,\"scheduleRows\":1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249.85999999999999,\"scheduledCost\":71306.14594807362,\"quantityVariance\":172.74,\"scheduleRows\":1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32,\"scheduledCost\":21263.330048758686,\"quantityVariance\":5.599999999999998,\"scheduleRows\":1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0,\"scheduledCost\":0,\"quantityVariance\":-60,\"scheduleRows\":0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98.04,\"scheduledCost\":11259.312466013249,\"quantityVariance\":0,\"scheduleRows\":1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2,\"scheduledCost\":369.5763975222504,\"quantityVariance\":-58,\"scheduleRows\":1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324,\"scheduledCost\":31819.383879067565,\"quantityVariance\":214,\"scheduleRows\":1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78,\"scheduledCost\":16909.60151170654,\"quantityVariance\":34,\"scheduleRows\":1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2,\"scheduledCost\":9230.060765016477,\"quantityVariance\":0,\"scheduleRows\":1},{\"code\":\"KQ-48-03\",\"name\":\"Монтаж и подключение патч-кордов, м\",\"unit\":\"ед.\",\"quantity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637,\"scheduledCost\":16961.627825761563,\"quantityVariance\":302,\"scheduleRows\":1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,\"sched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44,\"scheduledCost\":12577.398128300949,\"quantityVariance\":24,\"scheduleRows\":1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8,\"scheduledCost\":3453.2512167983095,\"quantityVariance\":0,\"scheduleRows\":1},{\"code\":\"KQ-03-01\",\"name\":\"Демонтаж элементов металлоконструкций, т\",\"unit\":\"ед.\",\"quantity\":0.64,\"laborHours\":13.631875695595367,\"machineHours\":10.556873937497972,\"cost\":3174.115644028948,\"materialsCost\":0,\"materialsRows\":2,\"sourceRows\":2,\"sourceKeys\":[\"auto-2b0c4c72\",\"auto-0a5c1232\"],\"stableKey\":\"auto-73356e85\",\"rate\":4959.555693795231,\"scheduledQuantity\":38.3,\"scheduledCost\":189950.9830723573,\"quantityVariance\":37.66,\"scheduleRows\":1},{\"code\":\"KQ-71-10\",\"name\":\"Устройство элементов обеспечен</t>
        </is>
      </c>
    </row>
    <row r="25">
      <c r="A25" t="inlineStr">
        <is>
          <t xml:space="preserve">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12,\"scheduledCost\":3193.526266697088,\"quantityVariance\":2,\"scheduleRows\":1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452,\"scheduledCost\":95287.25284772346,\"quantityVariance\":442,\"scheduleRows\":1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4,\"scheduledCost\":898.9943085660108,\"quantityVariance\":0,\"scheduleRows\":1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f2333d7e\",\"rate\":18536.399185027512,\"scheduledQuantity\":24.34,\"scheduledCost\":451175.95616356964,\"quantityVariance\":24.32,\"scheduleRows\":1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606,\"scheduledCost\":72935.27446395729,\"quantityVariance\":604,\"scheduleRows\":1},{\"code\":\"KQ-03-17\",\"name\":\"Демонтаж воздуховодов, м2\",\"unit\":\"ед.\",\"quantity\":8,\"laborHours\":3.2222861960818596,\"machineHours\":0.030482269712709977,\"cost\":186.41993730709888,\"materialsCost\":0,\"materialsRows\":1,\"sourceRows\":1,\"sourceKeys\":[\"auto-9af8d3e1\"],\"stableKey\":\"auto-fd38865a\",\"rate\":23.30249216338736,\"scheduledQuantity\":4558.92,\"scheduledCost\":106234.1975735099,\"quantityVariance\":4550.92,\"scheduleRows\":1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148,\"scheduledCost\":18828.479718044724,\"quantityVariance\":146.8,\"scheduleRows\":1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override\",\"scheduledQuantity\":0,\"scheduledCost\":0,\"quantityVariance\":-110.9,\"scheduleRows\":0},{\"code\":\"KQ-37-02\",\"name\":\"ОГЗ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override\",\"scheduledQuantity\":787.485,\"scheduledCost\":658707.9437997863,\"quantityVariance\":-2597.6369999999997,\"scheduleRows\":1},{\"code\":\"KQ-26-04\",\"name\":\"HeavyLift блочных и комплектных установок,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ntity\":12819.300000000001,\"scheduledCost\":2753543.5528594144,\"quantityVariance\":5585.300000000001,\"scheduleRows\":2}],\"materialForecastByKq\":{\"KQ-01-01\":[0,0,0,0,0,0,0,0,0,0,0,0],\"KQ-03-01\":[0,0,0,0,0,0,0,0,0,0,0,0],\"KQ-111-11\":[0,0,0,0,0,0,0,0,0,0,0,0],\"KQ-03-10\":[0,0,0,0,0,0,0,0,0,0,0,0],\"KQ-03-13\":[0,0,0,0,0,0,0,0,0,0,0,0],\"KQ-03-14\":[0,0,0,0,0,0,0,0,0,0,0,0],\"KQ-03-16\":[0,0,0,0,0,0,0,0,0,0,0,0],\"KQ-03-17\":[0,0,0,0,0,0,0,0,0,0,0,0],\"KQ-03-18\":[0,0,0,0,0,0,0,0,0,0,0,0],\"KQ-03-25\":[0,0,0,0,0,0,0,0,0,0,0,0],\"KQ-03-26\":[0,0,0,0,0,0,0,0,0,0,0,0],\"KQ-03-27\":[0,0,0,0,0,0,0,0,0,0,0,0],\"KQ-09-01\":[0,0,0,0,0,0,0,0,0,0,0,0],\"KQ-10-01\":[9644.753999999999,233.226,2726.5139999999997,661.122,440.748,0,0,2067.7999999999997,531.72,354.47999999999996,0,0],\"KQ-12-01\":[7445.25,1086.75,724.5,0,0,0,0,5171.25,1329.75,886.5,0,0],\"KQ-12-02\":[60522,11883,3690,0,0,0,0,32129.999999999996,8262,5508,0,0],\"KQ-12-03\":[1975.25,434.25,289.5,0,0,0,0,997.4999999999998,256.49999999999994,170.99999999999997,0,0],\"KQ-13-01\":[18666.5,4318.5,3134,117,78,0,0,1085,279,186,0,0],\"KQ-16-01\":[155957.99999999997,182278.5,72663,27882,2988,0,0,6405,1647,1098,0,0],\"KQ-18-02\":[279.22499999999997,0,0,0,0,0,0,156.1875,40.1625,26.775,0,0],\"KQ-19-01\":[0,0,682.5,175.5,1482,351,234,0,0,0,0,0],\"KQ-19-05\":[0,0,0,0,175,45,30,0,0,0,0,0],\"KQ-22-02\":[0,0,0,0,0,0,0,0,0,0,0,0],\"KQ-22-03\":[0,0,0,0,0,0,0,0,0,0,0,0],\"KQ-23-01\":[0,0,0,0,0,0,0,0,0,0,0,0],\"KQ-23-02\":[0,0,0,0,0,0,0,0,0,0,0,0],\"KQ-24-01\":[0,0,0,0,0,0,0,0,0,0,0,0],\"KQ-25-01\":[15705.68,48297.96,25535.48,22674.32,5085.599999999999,2034.24,0,0,0,0,0,0],\"KQ-25-02\":[12092.73333333333,20998.759999999995,18765.853333333333,18269.01333333333,5182.5999999999985,2073.0399999999995,0,0,0,0,0,0],\"KQ-27-02\":[0,0,0,0,0,0,0,0,0,0,0,0],\"KQ-27-03\":[0,0,0,0,0,0,0,0,0,0,0,0],\"KQ-27-05\":[0,0,0,0,0,0,0,0,0,0,0,0],\"KQ-27-10\":[0,0,0,0,0,0,0,0,0,0,0,0],\"KQ-27-13\":[0,0,0,0,0,0,0,0,0,0,0,0],\"KQ-27-19\":[0,0,0,0,0,0,0,0,0,0,0,0],\"KQ-28-01\":[0,0,0,0,0,0,0,0,0,0,0,0],\"KQ-32-01\":[0,0,0,0,0,0,0,0,0,0,0,0],\"KQ-33-01\":[0,0,0,0,0,0,0,0,0,0,0,0],\"KQ-33-06\":[0,0,0,0,0,0,0,0,0,0,0,0],\"KQ-33-07\":[0,0,0,0,0,0,0,0,0,0,0,0],\"KQ-33-08\":[0,0,0,0,0,0,0,0,0,0,0,0],\"KQ-34-03\":[0,0,0,0,0,0,0,0,0,0,0,0],\"KQ-35-01\":[0,0,0,0,0,0,0,0,0,0,0,0],\"KQ-35-02\":[0,0,0,0,0,0,0,0,0,0,0,0],\"KQ-37-02\":[0,0,0,0,0,0,0,0,0,0,0,0],\"KQ-38-02\":[4449.0599999999995,24944.814,7971.534,136212.138,112070.00699999998,147100.023,273936.81599999993,294963.7949999999,157454.81999999998,65988.378,13891.257,2220.858],\"KQ-38-03\":[77068.98899999999,103393.926,78167.421,79484.64300000001,39880.998,38392.785,23314.851000000002,56809.647,309434.769,94787.01,53218.539,1827.8459999999998],\"KQ-38-05\":[0,9484.02,4609.413,2335.2029999999995,410.99399999999997,25.919999999999998,0,0,0,0,0,0],\"KQ-40-02\":[5656,95931.99999999999,41968.63999999999,34292.88,96186.15999999999,126401.76,492308.24,580684.56,467457.6,385059.36,180342.47999999998,59269.68],\"KQ-41-02\":[0,988.4,1371.36,456.71999999999997,191.51999999999998,43918,171041.6,79798.95999999999,39662.24,23944.4,7663.52,3626.16],\"KQ-43-01\":[0,630,2285.1,2940.8399999999997,2842.0199999999995,878.04,324,0,0,0,0,0],\"KQ-44-01\":[0,0,0,0,0,0,0,0,0,0,0,0],\"KQ-45-01\":[0,0,0,0,0,0,0,0,0,0,0,0],\"KQ-45-02\":[0,0,0,0,0,0,0,0,0,0,0,0],\"KQ-46-01\":[14,3.5999999999999996,2.4,0,0,0,0,0,0,0,0,0],\"KQ-46-02\":[479606.63999999996,548526.8999999999,267668.68,262401.36,61598,30348,816,14769.999999999998,3798,2532,0,0],\"KQ-46-03\":[420,108,5322,1350,900,0,0,0,0,0,0,0],\"KQ-48-01\":[0,0,0,0,0,0,0,0,0,0,0,0],\"KQ-48-02\":[0,0,0,0,0,0,0,0,0,0,0,0],\"KQ-48-03\":[0,0,0,0,0,0,0,0,0,0,0,0],\"KQ-48-04\":[0,0,0,0,0,0,0,0,0,0,0,0],\"KQ-48-05\":[0,0,0,0,0,0,0,0,0,0,0,0],\"KQ-49-01\":[0,0,0,0,0,0,0,0,0,0,0,0],\"KQ-49-02\":[0,0,0,0,0,0,0,0,0,0,0,0],\"KQ-49-04\":[0,0,0,0,0,0,0,0,0,0,0,0],\"KQ-49-05\":[0,0,0,0,0,0,0,0,0,0,0,0],\"KQ-50-01\":[0,0,0,0,0,0,0,0,0,0,0,0],\"KQ-50-02\":[0,0,0,0,0,0,0,0,0,0,0,0],\"KQ-51-01\":[16094.697499999998,28505.927499999998,19727.527499999997,12963.01,6113.53,5355.75,1835.5,961,133.5,39,0,0],\"KQ-51-02\":[4323.25,3239.6824999999994,5025.047499999999,5173.24,3543.4874999999997,1145.595,326.15999999999997,166.94999999999996,42.92999999999999,28.619999999999994,0,0],\"KQ-55-01\":[0,0,0,0,0,0,0,0,0,0,0,0],\"KQ-56-02\":[0,0,0,0,0,0,0,0,0,0,0,0],\"KQ-57-01\":[0,0,0,0,0,0,0,0,0,0,0,0],\"KQ-57-02\":[0,0,0,0,0,0,0,0,0,0,0,0],\"KQ-57-03\":[0,0,0,0,0,0,0,0,0,0,0,0],\"KQ-58-01\":[0,0,0,0,0,0,0,0,0,0,0,0],\"KQ-58-02\":[0,0,0,0,0,0,0,0,0,0,0,0],\"KQ-59-01\":[0,0,0,0,0,0,0,0,0,0,0,0],\"KQ-59-02\":[0,0,0,0,0,0,0,0,0,0,0,0],\"KQ-60-01\":[0,0,0,0,0,0,0,0,0,0,0,0],\"KQ-60-02\":[0,0,0,0,0,0,0,0,0,0,0,0],\"KQ-60-03\":[0,0,0,0,0,0,0,0,0,0,0,0],\"KQ-60-04\":[0,0,0,0,0,0,0,0,0,0,0,0],\"KQ-60-05\":[0,0,0,0,0,0,0,0,0,0,0,0],\"KQ-60-07\":[0,0,0,0,0,0,0,0,0,0,0,0],\"KQ-61-01\":[0,0,0,0,0,0,0,0,0,0,0,0],\"KQ-61-02\":[0,0,0,0,0,0,0,0,0,0,0,0],\"KQ-62-01\":[46270.88,84097.51999999999,52024.64,81372.23999999999,20545.44,10702.08,0,0,381172.39999999997,397792.16000000003,142429.2,51390.240000000005],\"KQ-62-02\":[0,0,0,0,0,0,0,0,0,0,0,0],\"KQ-62-03\":[0,0,0,0,0,0,0,0,0,0,0,0],\"KQ-62-05\":[0,42000,10800,60173.2,13621.68,9081.119999999999,0,0,0,25200,6480,4320],\"KQ-63-01\":[0,0,0,0,0,0,0,0,0,0,0,0],\"KQ-63-06\":[0,0,0,0,0,0,0,0,0,0,0,0],\"KQ-63-07\":[0,0,0,0,0,0,0,0,0,0,0,0],\"KQ-64-01\":[0,0,686.3499999999999,471.7149999999999,596.0749999999999,154.11,69,0,0,0,0,0],\"KQ-64-02\":[0,0,164.5,786.5749999999999,2521.71,719.565,394.65000000000003,0,15534.4,11910.16,4698.48,1356.96],\"KQ-64-05\":[0,0,0,0,0,0,0,0,0,0,0,0],\"KQ-65-02\":[0,0,0,1575,405,270,0,0,0,2275,585,390],\"KQ-66-02\":[1578.3249999999998,1163.4299999999998,2043.6999999999998,2114.0499999999997,676.425,270.57,0,0,0,0,0,0],\"KQ-66-03\":[0,0,0,0,0,0,0,0,0,0,0,0],\"KQ-67-01\":[7552.1366666666645,9494.114666666665,10788.766666666665,3236.629999999999,1294.6519999999998,0,0,0,0,0,0,0],\"KQ-67-02\":[49142.799999999996,189453.91999999998,82230.56,37598.64,4858.08,0,0,0,0,0,0,0],\"KQ-67-03\":[3912.1249999999995,553701.475,1445626.6624999999,429762.33749999997,311849.275,22758.75,15172.5,0,0,0,0,0],\"KQ-67-04\":[0,0,0,0,0,0,0,0,0,0,0,0],\"KQ-67-07\":[280.34999999999997,6267.09,17425.710000000003,5120.91,2705.9400000000005,0,0,0,0,0,0,0],\"KQ-67-08\":[0,4289.25,1102.95,735.3,0,0,0,0,0,0,0,0],\"KQ-68-05\":[1274.49,327.726,218.484,0,0,0,0,0,0,0,0,0],\"KQ-68-02\":[42,10.799999999999999,217.2,54,36,0,0,0,0,0,0,0],\"KQ-68-03\":[0,0,0,0,0,0,0,0,0,0,0,0],\"KQ-68-07\":[0,0,0,0,0,0,0,0,0,0,0,0],\"KQ-69-02\":[6229.596666666666,7387.776666666667,7825.916666666666,2347.775,13546.11,3241.7999999999997,2161.2,0,0,0,0,0],\"KQ-69-03\":[8585.2,3858.14,2330.125,2692.035,3805.98,1167.435,528.75,89.94999999999999,23.13,15.42,0,0],\"KQ-69-04\":[2470.4749999999995,5525.173333333334,6570.823333333334,6985.583333333334,2095.675,838.2700000000001,0,0,0,0,0,0],\"KQ-69-06\":[0,0,0,0,0,0,0,0,0,0,0,0],\"KQ-71-01\":[3786.1290000000004,0,0,0,0,326.76,84.024,56.016,0,0,0,0],\"KQ-71-02\":[8007.48,0,0,0,610.575,157.00500000000002,104.67000000000002,0,0,0,0,0],\"KQ-71-03\":[211970.25,53035.5,13122,0,49927.5,33698.5,13923,3576,0,0,0,0],\"KQ-71-10\":[0,0,0,0,0,0,0,0,0,0,0,0],\"KQ-97-19\":[0,0,0,0,0,0,0,0,0,0,0,0]},\"primaryMonthsWithDocuments\":[false,false,false,false,false,false,false,false,false,false,false,false],\"primaryIdentityConfirmed\":false,\"paymentActualMonths\":[false,false,false,false,false,false,false,false,false,false,false,false],\"cashFlowBasis\":\"source_model\",\"revenueBasis\":\"ksg\",\"costRateFile\":\"expense_rates.xlsx\",\"closedThroughManual\":false,\"priorVersionId\":\"v_mugvk5ls02v0\",\"openingCash\":0}|prior:{\"id\":\"v_mugvk5ls02v0\",\"name\":\"Без исходных данных\",\"created\":\"2026-09-25\",\"year\":2026,\"currency\":\"USD\",\"fxRate\":80,\"dataMode\":\"imported\",\"parameters\":{\"payroll\":{\"value\":3750,\"method\":\"monthly\",\"enabled\":true,\"lag\":0,\"cash\":true,\"vat\":false,\"rateCurrency\":\"USD\",\"rateBasis\":\"\",\"rateSource\":\"Расчётный сценарий 4700134228: Исходная модель, Детальная модель!E25 · ВКС; прочие категории E26:E29 требуют отдельных драйверов\"},\"payrollTax\":{\"value\":13,\"method\":\"rate\",\"enabled\":true,\"lag\":0,\"cash\":true,\"vat\":false,\"rateCurrency\":\"\",\"rateBasis\":\"\",\"rateSource\":\"Расчётный сценарий 4700134228: Исходная модель, строка 48 · Расчётное допущение приложения; проверьте формулу НДФЛ\"},\"insurance\":{\"value\":30.9,\"method\":\"rate\",\"enabled\":true,\"lag\":0,\"cash\":true,\"vat\":false,\"rateCurrency\":\"\",\"rateBasis\":\"\",\"rateSource\":\"Расчётный сценарий 4700134228: Исходная модель, Детальная модель!F26:F29 · Для ВКС F25 = 0,9%; нужен раздельный персонал\"},\"vacation\":{\"value\":8,\"method\":\"rate\",\"enabled\":true,\"lag\":0,\"cash\":false,\"vat\":false,\"rateCurrency\":\"\",\"rateBasis\":\"\",\"rateSource\":\"Решение пользователя: 8% годового ФОТ начисляются ежемесячно; ставка процента не удваивается.\"},\"subcontract\":{\"value\":0,\"method\":\"percentRevenue\",\"enabled\":true,\"lag\":0,\"cash\":true,\"vat\":true,\"rateCurrency\":\"\",\"rateBasis\":\"\",\"rateSource\":\"Расчётный сценарий 4700134228: Исходная модель, Детальная модель!F51 · Ставка отсутствует; факт только по первичке\"},\"equipment\":{\"value\":125,\"method\":\"unit\",\"enabled\":true,\"lag\":0,\"cash\":true,\"vat\":true,\"rateCurrency\":\"USD\",\"rateBasis\":\"\",\"rateSource\":\"Расчётный сценарий 4700134228: Исходная модель, Детальная модель!F52\"},\"scaffolding\":{\"value\":0,\"method\":\"manual\",\"enabled\":true,\"lag\":0,\"cash\":true,\"vat\":true,\"rateCurrency\":\"USD\",\"rateBasis\":\"\",\"rateSource\":\"Расчётный сценарий 4700134228: Исходная модель, Детальная модель!F53 · Ставка отсутствует; факт по первичке\"},\"scaffoldLabor\":{\"value\":37.5,\"method\":\"unit\",\"enabled\":true,\"lag\":0,\"cash\":true,\"vat\":true,\"rateCurrency\":\"USD\",\"rateBasis\":\"\",\"rateSource\":\"Расчётный сценарий 4700134228: Исходная модель, Детальная модель!F54\"},\"projectMaterials\":{\"value\":10,\"method\":\"materials\",\"enabled\":true,\"lag\":0,\"cash\":true,\"vat\":true,\"rateCurrency\":\"\",\"rateBasis\":\"\",\"rateSource\":\"Расчётный сценарий 4700134228: Исходная модель, Детальная модель!F55 · F55=10%; проверить состав базы МТР\"},\"consumables\":{\"value\":10,\"method\":\"percentPayroll\",\"enabled\":true,\"lag\":0,\"cash\":true,\"vat\":true,\"rateCurrency\":\"\",\"rateBasis\":\"\",\"rateSource\":\"Расчётный сценарий 4700134228: Исходная модель, Детальная модель!F56\"},\"nrk\":{\"value\":100,\"method\":\"unit\",\"enabled\":true,\"lag\":0,\"cash\":true,\"vat\":true,\"rateCurrency\":\"USD\",\"rateBasis\":\"\",\"rateSource\":\"Расчётный сценарий 4700134228: Исходная модель, Детальная модель!F57\"},\"otherDirect\":{\"value\":0,\"method\":\"manual\",\"enabled\":true,\"lag\":0,\"cash\":true,\"vat\":true,\"rateCurrency\":\"USD\",\"rateBasis\":\"\",\"rateSource\":\"Расчётный сценарий 4700134228: Исходная модель, Детальная модель!F58 · Ставка отсутствует; факт по первичке\"},\"indirectPayroll\":{\"value\":5437.5,\"method\":\"monthly\",\"enabled\":true,\"lag\":0,\"cash\":true,\"vat\":false,\"rateCurrency\":\"USD\",\"rateBasis\":\"\",\"rateSource\":\"Расчётный сценарий 4700134228: Исходная модель, Детальная модель!E31 · ВКС; прочие категории E32:E35 требуют отдельных драйверов\"},\"indirectTax\":{\"value\":13,\"method\":\"rate\",\"enabled\":true,\"lag\":0,\"cash\":true,\"vat\":false,\"rateCurrency\":\"\",\"rateBasis\":\"\",\"rateSource\":\"Расчётный сценарий 4700134228: Исходная модель, строка 61 · Расчётное допущение приложения; проверьте формулу НДФЛ\"},\"indirectInsurance\":{\"value\":30.9,\"method\":\"rate\",\"enabled\":true,\"lag\":0,\"cash\":true,\"vat\":false,\"rateCurrency\":\"\",\"rateBasis\":\"\",\"rateSource\":\"Расчётный сценарий 4700134228: Исходная модель, Детальная модель!F32:F35 · Для ВКС F31 = 0,9%; нужен раздельный персонал\"},\"indirectVacation\":{\"value\":8,\"method\":\"rate\",\"enabled\":true,\"lag\":0,\"cash\":false,\"vat\":false,\"rateCurrency\":\"\",\"rateBasis\":\"\",\"rateSource\":\"Решение пользователя: 8% годового ФОТ начисляются ежемесячно; ставка процента не удваивается.\"},\"food\":{\"value\":16.25,\"method\":\"day\",\"enabled\":true,\"lag\":0,\"cash\":true,\"vat\":true,\"rateCurrency\":\"USD\",\"rateBasis\":\"\",\"rateSource\":\"Расчётный сценарий 4700134228: Исходная модель, Детальная модель!F64\"},\"housing\":{\"value\":12.5,\"method\":\"day\",\"enabled\":true,\"lag\":0,\"cash\":true,\"vat\":true,\"rateCurrency\":\"USD\",\"rateBasis\":\"\",\"rateSource\":\"Расчётный сценарий 4700134228: Исходная модель, Детальная модель!F65\"},\"bus\":{\"value\":15983.60655737705,\"method\":\"unit\",\"enabled\":true,\"lag\":0,\"cash\":true,\"vat\":true,\"rateCurrency\":\"USD\",\"rateBasis\":\"\",\"rateSource\":\"Расчётный сценарий 4700134228: Исходная модель, Детальная модель!F66\"},\"car\":{\"value\":7991.803278688525,\"method\":\"unit\",\"enabled\":true,\"lag\":0,\"cash\":true,\"vat\":true,\"rateCurrency\":\"USD\",\"rateBasis\":\"\",\"rateSource\":\"Расчётный сценарий 4700134228: Исходная модель, Детальная модель!F67\"},\"formwork\":{\"value\":0,\"method\":\"manual\",\"enabled\":true,\"lag\":0,\"cash\":true,\"vat\":true,\"rateCurrency\":\"USD\",\"rateBasis\":\"\",\"rateSource\":\"Расчётный сценарий 4700134228: Исходная модель, строка 53 · Нет отдельной ставки; факт по первичке\"},\"ppe\":{\"value\":750,\"method\":\"annualPerPerson\",\"enabled\":true,\"lag\":0,\"cash\":true,\"vat\":true,\"rateCurrency\":\"USD\",\"rateBasis\":\"\",\"rateSource\":\"Расчётный сценарий 4700134228: Исходная модель, Детальная модель!F68\"},\"tickets\":{\"value\":1000,\"method\":\"rotation\",\"enabled\":true,\"lag\":0,\"cash\":true,\"vat\":true,\"rateCurrency\":\"USD\",\"rateBasis\":\"\",\"rateSource\":\"Расчётный сценарий 4700134228: Исходная модель, Детальная модель!F69\"},\"permit\":{\"value\":200,\"method\":\"perPerson\",\"enabled\":true,\"lag\":0,\"cash\":true,\"vat\":true,\"rateCurrency\":\"USD\",\"rateBasis\":\"\",\"rateSource\":\"Расчётный сценарий 4700134228: Исходная модель, Детальная модель!F70\"},\"medical\":{\"value\":75,\"method\":\"perPerson\",\"enabled\":true,\"lag\":0,\"cash\":true,\"vat\":true,\"rateCurrency\":\"USD\",\"rateBasis\":\"\",\"rateSource\":\"Расчётный сценарий 4700134228: Исходная модель, Детальная модель!F71\"},\"vziz\":{\"value\":41.66666666666667,\"method\":\"annualPerPerson\",\"enabled\":true,\"lag\":0,\"cash\":true,\"vat\":true,\"rateCurrency\":\"USD\",\"rateBasis\":\"\",\"rateSource\":\"Расчётный сценарий 4700134228: Исходная модель, Детальная модель!F72\"},\"office\":{\"value\":7500,\"method\":\"monthly\",\"enabled\":true,\"lag\":0,\"cash\":true,\"vat\":true,\"rateCurrency\":\"USD\",\"rateBasis\":\"\",\"rateSource\":\"Расчётный сценарий 4700134228: Исходная модель, Детальная модель!F73\"},\"warehouse\":{\"value\":20000,\"method\":\"monthly\",\"enabled\":true,\"lag\":0,\"cash\":true,\"vat\":true,\"rateCurrency\":\"USD\",\"rateBasis\":\"\",\"rateSource\":\"Расчётный сценарий 4700134228: Исходная модель, Детальная модель!F74\"},\"internet\":{\"value\":0,\"method\":\"monthly\",\"enabled\":true,\"lag\":0,\"cash\":true,\"vat\":true,\"rateCurrency\":\"USD\",\"rateBasis\":\"\",\"rateSource\":\"Расчётный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первичка\"},\"waste\":{\"value\":0,\"method\":\"monthly\",\"enabled\":true,\"lag\":0,\"cash\":true,\"vat\":true,\"rateCurrency\":\"USD\",\"rateBasis\":\"\",\"rateSource\":\"Расчётный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первичка\"},\"safety\":{\"value\":1,\"method\":\"percentPayroll\",\"enabled\":true,\"lag\":0,\"cash\":true,\"vat\":true,\"rateCurrency\":\"\",\"rateBasis\":\"\",\"rateSource\":\"Расчётный сценарий 4700134228: Исходная модель, Детальная модель!F75\"},\"accident\":{\"value\":125,\"method\":\"annualPerPerson\",\"enabled\":true,\"lag\":0,\"cash\":true,\"vat\":true,\"rateCurrency\":\"USD\",\"rateBasis\":\"\",\"rateSource\":\"Расчётный сценарий 4700134228: Исходная модель, Детальная модель!F76\"},\"it\":{\"value\":0,\"method\":\"manual\",\"enabled\":true,\"lag\":0,\"cash\":true,\"vat\":true,\"rateCurrency\":\"USD\",\"rateBasis\":\"\",\"rateSource\":\"Расчётный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первичка\"},\"containers\":{\"value\":0,\"method\":\"manual\",\"enabled\":true,\"lag\":0,\"cash\":true,\"vat\":true,\"rateCurrency\":\"USD\",\"rateBasis\":\"\",\"rateSource\":\"Расчётный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первичка\"},\"modularOffice\":{\"value\":0,\"method\":\"manual\",\"enabled\":true,\"lag\":0,\"cash\":true,\"vat\":true,\"rateCurrency\":\"USD\",\"rateBasis\":\"\",\"rateSource\":\"Расчётный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первичка\"},\"transport\":{\"value\":0,\"method\":\"manual\",\"enabled\":true,\"lag\":0,\"cash\":true,\"vat\":true,\"rateCurrency\":\"USD\",\"rateBasis\":\"\",\"rateSource\":\"Расчётный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первичка\"},\"otherIndirect\":{\"value\":10,\"method\":\"percentDirect\",\"enabled\":true,\"lag\":0,\"cash\":true,\"vat\":true,\"rateCurrency\":\"\",\"rateBasis\":\"\",\"rateSource\":\"Расчётный сценарий 4700134228: Исходная модель, Детальная модель!F77 · Базу прочих косвенных нужно сверить\"}},\"drivers\":{\"physicalVolume\":[8880.160000000002,7032.24,10582.28,9278.360000000002,4727.799999999999,6371.719999999999,2176.54,7165.499999999999,6542.160000000001,19045.679999999997,59445.10000000001,59872.15999999999],\"boqRate\":[0,0,0,0,0,0,0,0,0,0,0,0],\"revenue\":[0,0,0,0,0,0,0,0,0,0,0,0],\"otherRevenue\":[0,0,0,0,0,0,0,0,0,0,0,0],\"materials\":[0,0,0,0,0,0,0,0,0,0,0,0],\"directPeople\":[29.193224499599985,25.595205623299993,34.78888620889999,31.5190365958,15.54248198110001,21.645040271999996,7.155301351800004,23.556337965899992,22.22403317570001,62.61202635840003,201.93787289369996,196.82769321199999],\"auxiliaryPeople\":[0,0,0,0,0,0,0,0,0,0,0,0],\"indirectPeople\":[16.231240736100002,14.230765915099996,19.342391828099995,17.524376958199994,8.641517714999999,12.034499971099995,3.9783004710999994,13.097168913000004,12.356416215900007,34.81187468040002,112.27612861729996,109.43490233830006],\"laborIntensity\":[0,0,0,0,0,0,0,0,0,0,0,0],\"sourceDays\":[0,0,0,0,0,0,0,0,0,0,0,0],\"passivePeople\":[0,0,0,0,0,0,0,0,0,0,0,0],\"scaffoldPeople\":[1.9616232791000012,1.7198563038,2.3376208079999983,2.1179049926999993,1.0443688559,1.4544270323999988,0.4807966897,1.5828556700000005,1.4933321542999993,4.207181993899997,13.569108558399993,13.22573273760001],\"equipmentHours\":[900.5778617679998,789.5830606820001,1073.1976783060004,972.3265267559995,479.46793918400033,667.724940298,220.73293039199987,726.686306164,685.586214612,1931.5099919440008,6229.554319404002,6071.911072734],\"nrkVolume\":[0,0,0,0,0,0,0,0,0,0,0,0],\"payments\":[0,0,0,0,0,0,0,0,0,0,0,0],\"advances\":[0,0,0,0,0,0,0,0,0,0,0,0],\"advanceOffset\":[0,0,0,0,0,0,0,0,0,0,0,0],\"factoring\":[0,0,0,0,0,0,0,0,0,0,0,0],\"ksgRevenue\":[6009188.245655865,6326310.065261915,7192962.040909068,7719049.553621543,5505821.553424569,9987823.64153884,6691447.283210083,5821714.1066337265,7166557.134399284,10354368.854407901,15683364.331498714,14091759.611429863],\"ksgMaterialsRevenue\":[2153783.374,1539868.2479999997,1581686.1979999999,1159164.011,604570.4280000001,765789.0929999999,395388.4235,326947.8805,475291.4724999999,749195.7699999999,1230678.6764999996,718619.413],\"ks2Accepted\":[831903.5372417906,5500703.147450478,6294597.88330131,7106296.843344353,7666440.802350296,5727144.353444267,9539623.432727411,7021084.919042958,5908687.424291363,7032072.831622728,10035587.68240704,15150464.783789633],\"primaryExecuted\":[0,0,0,0,0,0,0,0,0,0,0,0],\"primaryDeductions\":[0,0,0,0,0,0,0,0,0,0,0,0],\"primaryAdvanceOffset\":[0,0,0,0,0,0,0,0,0,0,0,0],\"primaryGuaranteeHold\":[0,0,0,0,0,0,0,0,0,0,0,0]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3792.62,\"volumes\":[321.64,58.48,104.7,190.04,66.56,40.02,13.48,286.06,892.3,549.8,1198.24,71.3],\"matchRule\":\"exact\",\"matchConfidence\":1,\"contractRate\":360.398813535099,\"currentRate\":0,\"actualRate\":0,\"rate\":360.398813535099},{\"sourceKind\":\"ksg\",\"sourceRow\":8,\"sourceKey\":\"auto-d3ba77bf\",\"workId\":\"\",\"name\":\"Демонтаж элементов металлоконструкций\",\"unit\":\"т\",\"kq1\":\"\",\"kq2\":\"KQ-03-01\",\"stableKey\":\"auto-18aa5086\",\"plannedQuantity\":41.5,\"scheduleQuantity\":3.2,\"volumes\":[0,0,0,0,0,0.28,0,0,0.32,0,0,2.6],\"matchRule\":\"exact\",\"matchConfidence\":1,\"contractRate\":4959.555693795231,\"currentRate\":0,\"actualRate\":0,\"rate\":4959.555693795231},{\"sourceKind\":\"ksg\",\"sourceRow\":10,\"sourceKey\":\"auto-1e17fbd2\",\"workId\":\"\",\"name\":\"Демонтаж кровельных покрытий\",\"unit\":\"м2\",\"kq1\":\"\",\"kq2\":\"KQ-111-11\",\"stableKey\":\"auto-736d9865\",\"plannedQuantity\":12891.5,\"scheduleQuantity\":73.64,\"volumes\":[0,0,0,73.64,0,0,0,0,0,0,0,0],\"matchRule\":\"exact\",\"matchConfidence\":1,\"contractRate\":214.7967168924523,\"currentRate\":0,\"actualRate\":0,\"rate\":214.7967168924523},{\"sourceKind\":\"ksg\",\"sourceRow\":12,\"sourceKey\":\"auto-50b56ba7\",\"workId\":\"\",\"name\":\"Демонтаж легковозводимых перегородок\",\"unit\":\"м2\",\"kq1\":\"\",\"kq2\":\"KQ-111-11\",\"stableKey\":\"auto-d17fa40d\",\"plannedQuantity\":1549,\"scheduleQuantity\":1549,\"volumes\":[0,0,0,0,0,0,0,0,0,1549,0,0],\"matchRule\":\"exact\",\"matchConfidence\":1,\"contractRate\":214.7967168924523,\"currentRate\":0,\"actualRate\":0,\"rate\":214.7967168924523},{\"sourceKind\":\"ksg\",\"sourceRow\":13,\"sourceKey\":\"auto-d98dc6be\",\"workId\":\"\",\"name\":\"Демонтаж элементов заполнения проемов зданий и сооружений\",\"unit\":\"м2\",\"kq1\":\"\",\"kq2\":\"KQ-111-11\",\"stableKey\":\"auto-9b742e9b\",\"plannedQuantity\":27.54,\"scheduleQuantity\":27.54,\"volumes\":[0,0,0,8.64,0,0,0,0,0,18.9,0,0],\"matchRule\":\"exact\",\"matchConfidence\":1,\"contractRate\":214.7967168924523,\"currentRate\":0,\"actualRate\":0,\"rate\":214.7967168924523},{\"sourceKind\":\"ksg\",\"sourceRow\":14,\"sourceKey\":\"auto-eb2d111d\",\"workId\":\"\",\"name\":\"Демонтаж черновой отделки\",\"unit\":\"м2\",\"kq1\":\"\",\"kq2\":\"KQ-03-08\",\"stableKey\":\"auto-8868b569\",\"plannedQuantity\":1008.9,\"scheduleQuantity\":1008.9,\"volumes\":[0,0,0,0,0,0,0,0,0,1006.56,2.34,0],\"matchRule\":\"exact\",\"matchConfidence\":1,\"contractRate\":123.9962934310013,\"currentRate\":0,\"actualRate\":0,\"rate\":123.9962934310013},{\"sourceKind\":\"ksg\",\"sourceRow\":16,\"sourceKey\":\"auto-b1e30d56\",\"workId\":\"\",\"name\":\"Демонтаж инженерного и технологического оборудования\",\"unit\":\"т\",\"kq1\":\"\",\"kq2\":\"KQ-03-10\",\"stableKey\":\"auto-55c90949\",\"plannedQuantity\":143.2,\"scheduleQuantity\":0.6,\"volumes\":[0,0,0,0,0,0,0,0,0,0,0,0.6],\"matchRule\":\"exact\",\"matchConfidence\":1,\"contractRate\":14411.402896313515,\"currentRate\":0,\"actualRate\":0,\"rate\":14411.402896313515},{\"sourceKind\":\"ksg\",\"sourceRow\":17,\"sourceKey\":\"auto-362f0704\",\"workId\":\"\",\"name\":\"Демонтаж инженерных и технологических трубопроводов\",\"unit\":\"м\",\"kq1\":\"\",\"kq2\":\"KQ-03-13\",\"stableKey\":\"auto-cc0b3eae\",\"plannedQuantity\":6980.06,\"scheduleQuantity\":10,\"volumes\":[0,0,8.34,1.66,0,0,0,0,0,0,0,0],\"matchRule\":\"exact\",\"matchConfidence\":1,\"contractRate\":141.14832227563883,\"currentRate\":0,\"actualRate\":0,\"rate\":141.14832227563883},{\"sourceKind\":\"ksg\",\"sourceRow\":18,\"sourceKey\":\"auto-fb844880\",\"workId\":\"\",\"name\":\"Демонтаж ЗРА и встраиваемых линейных элементов\",\"unit\":\"шт.\",\"kq1\":\"\",\"kq2\":\"KQ-03-14\",\"stableKey\":\"auto-f276eeb9\",\"plannedQuantity\":608,\"scheduleQuantity\":2,\"volumes\":[0,0,0,0,0,0,0,0,0,0,0,2],\"matchRule\":\"exact\",\"matchConfidence\":1,\"contractRate\":120.35523838936848,\"currentRate\":0,\"actualRate\":0,\"rate\":120.35523838936848},{\"sourceKind\":\"ksg\",\"sourceRow\":19,\"sourceKey\":\"auto-25098f7e\",\"workId\":\"</t>
        </is>
      </c>
    </row>
    <row r="26">
      <c r="A26" t="inlineStr">
        <is>
          <t xml:space="preserve">\",\"name\":\"Демонтаж отопительных приборов\",\"unit\":\"шт.\",\"kq1\":\"\",\"kq2\":\"KQ-03-16\",\"stableKey\":\"auto-0cb17892\",\"plannedQuantity\":8,\"scheduleQuantity\":4,\"volumes\":[0,0,3.34,0.66,0,0,0,0,0,0,0,0],\"matchRule\":\"exact\",\"matchConfidence\":1,\"contractRate\":224.7485771415027,\"currentRate\":0,\"actualRate\":0,\"rate\":224.7485771415027},{\"sourceKind\":\"ksg\",\"sourceRow\":20,\"sourceKey\":\"auto-423c47b3\",\"workId\":\"\",\"name\":\"Демонтаж воздуховодов\",\"unit\":\"м2\",\"kq1\":\"\",\"kq2\":\"KQ-03-17\",\"stableKey\":\"auto-89985a66\",\"plannedQuantity\":4826,\"scheduleQuantity\":267.08,\"volumes\":[0,0,6.66,1.34,0,0,0,0,0,0,0,259.08],\"matchRule\":\"exact\",\"matchConfidence\":1,\"contractRate\":23.30249216338736,\"currentRate\":0,\"actualRate\":0,\"rate\":23.30249216338736},{\"sourceKind\":\"ksg\",\"sourceRow\":21,\"sourceKey\":\"auto-f0e34c47\",\"workId\":\"\",\"name\":\"Демонтаж элементов воздухозабора и воздухораспредения\",\"unit\":\"шт.\",\"kq1\":\"\",\"kq2\":\"KQ-03-18\",\"stableKey\":\"auto-e1428e17\",\"plannedQuantity\":466,\"scheduleQuantity\":14,\"volumes\":[0,0,8.34,1.66,0,0,0,0,0,0,0,4],\"matchRule\":\"exact\",\"matchConfidence\":1,\"contractRate\":210.81250630027313,\"currentRate\":0,\"actualRate\":0,\"rate\":210.81250630027313},{\"sourceKind\":\"ksg\",\"sourceRow\":23,\"sourceKey\":\"auto-1a39258f\",\"workId\":\"\",\"name\":\"Демонтаж кабелей и проводов\",\"unit\":\"м\",\"kq1\":\"\",\"kq2\":\"KQ-03-25\",\"stableKey\":\"auto-5c698f34\",\"plannedQuantity\":88228,\"scheduleQuantity\":9780.48,\"volumes\":[0,0,150,30,0,0,0,0,0,0,0,9600.48],\"matchRule\":\"exact\",\"matchConfidence\":1,\"contractRate\":13.44387804297205,\"currentRate\":0,\"actualRate\":0,\"rate\":13.44387804297205},{\"sourceKind\":\"ksg\",\"sourceRow\":24,\"sourceKey\":\"auto-c1b21b42\",\"workId\":\"\",\"name\":\"Демонтаж электроустановочных изделий и компонентов КИПиА и слаботочных систем\",\"unit\":\"шт.\",\"kq1\":\"\",\"kq2\":\"KQ-03-26\",\"stableKey\":\"auto-eded81fa\",\"plannedQuantity\":88,\"scheduleQuantity\":10,\"volumes\":[0,0,8.34,1.66,0,0,0,0,0,0,0,0],\"matchRule\":\"exact\",\"matchConfidence\":1,\"contractRate\":216.78976297059668,\"currentRate\":0,\"actualRate\":0,\"rate\":216.78976297059668},{\"sourceKind\":\"ksg\",\"sourceRow\":25,\"sourceKey\":\"auto-6f5b857a\",\"workId\":\"\",\"name\":\"Демонтаж изоляции\",\"unit\":\"м2\",\"kq1\":\"\",\"kq2\":\"KQ-03-27\",\"stableKey\":\"auto-443435c5\",\"plannedQuantity\":148.62,\"scheduleQuantity\":0.62,\"volumes\":[0,0,0.52,0.1,0,0,0,0,0,0,0,0],\"matchRule\":\"exact\",\"matchConfidence\":1,\"contractRate\":127.21945755435625,\"currentRate\":0,\"actualRate\":0,\"rate\":127.21945755435625},{\"sourceKind\":\"ksg\",\"sourceRow\":26,\"sourceKey\":\"auto-cdb6cb8d\",\"workId\":\"\",\"name\":\"Расчистка и планировка площадки строительства\",\"unit\":\"м2\",\"kq1\":\"\",\"kq2\":\"KQ-05-01\",\"stableKey\":\"auto-342c9105\",\"plannedQuantity\":6892,\"scheduleQuantity\":6892,\"volumes\":[0,0,0,0,0,0,0,0,0,0,6892,0],\"matchRule\":\"exact\",\"matchConfidence\":1,\"contractRate\":15.751339785853075,\"currentRate\":0,\"actualRate\":0,\"rate\":15.751339785853075},{\"sourceKind\":\"ksg\",\"sourceRow\":28,\"sourceKey\":\"auto-5c9fd88a\",\"workId\":\"\",\"name\":\"Разработка грунта с погрузкой\",\"unit\":\"м3\",\"kq1\":\"\",\"kq2\":\"KQ-09-01\",\"stableKey\":\"auto-5cca581c\",\"plannedQuantity\":22322.76,\"scheduleQuantity\":18768.460000000003,\"volumes\":[4881.74,4655.58,4220.68,1229.2,184.08,232.12,127.52,238.48,266.7,492.14,2240.22,0],\"matchRule\":\"exact\",\"matchConfidence\":1,\"contractRate\":165.43106173163682,\"currentRate\":0,\"actualRate\":0,\"rate\":165.43106173163682},{\"sourceKind\":\"ksg\",\"sourceRow\":29,\"sourceKey\":\"auto-eb2f3763\",\"workId\":\"\",\"name\":\"Шпунтовое ограждение котлованов и траншей\",\"unit\":\"т\",\"kq1\":\"\",\"kq2\":\"KQ-09-02\",\"stableKey\":\"auto-79d57782\",\"plannedQuantity\":225.8,\"scheduleQuantity\":225.8,\"volumes\":[225.8,0,0,0,0,0,0,0,0,0,0,0],\"matchRule\":\"exact\",\"matchConfidence\":1,\"contractRate\":2092.9053417709124,\"currentRate\":0,\"actualRate\":0,\"rate\":2092.9053417709124},{\"sourceKind\":\"ksg\",\"sourceRow\":30,\"sourceKey\":\"auto-711cd4a3\",\"workId\":\"\",\"name\":\"Обратная засыпка грунта с уплотнением\",\"unit\":\"м3\",\"kq1\":\"\",\"kq2\":\"KQ-10-01\",\"stableKey\":\"auto-e7274e25\",\"plannedQuantity\":18907.36,\"scheduleQuantity\":18073.14,\"volumes\":[1896.04,1229.8,5047.82,5258.98,992.74,234.26,54.02,369.14,241.28,668.64,2080.42,0],\"matchRule\":\"exact\",\"matchConfidence\":1,\"contractRate\":137.08336598764066,\"currentRate\":0,\"actualRate\":0,\"rate\":137.08336598764066},{\"sourceKind\":\"ksg\",\"sourceRow\":31,\"sourceKey\":\"auto-261e11f2\",\"workId\":\"\",\"name\":\"Устройство подбетонки\",\"unit\":\"м3\",\"kq1\":\"\",\"kq2\":\"KQ-12-01\",\"stableKey\":\"auto-12587403\",\"plannedQuantity\":665.3,\"scheduleQuantity\":628.64,\"volumes\":[169.54,20.5,93.06,101.22,121.76,8.64,15.7,4.88,1.54,48.88,42.92,0],\"matchRule\":\"exact\",\"matchConfidence\":1,\"contractRate\":667.3760717519363,\"currentRate\":0,\"actualRate\":0,\"rate\":667.3760717519363},{\"sourceKind\":\"ksg\",\"sourceRow\":32,\"sourceKey\":\"auto-c328a90f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3623.9600000000005,\"volumes\":[1320.7,621.58,426.54,352.66,155.08,236.34,179.84,31.62,11.3,49.48,196.5,42.32],\"matchRule\":\"exact\",\"matchConfidence\":1,\"contractRate\":2287.940073339134,\"currentRate\":0,\"actualRate\":0,\"rate\":2287.940073339134},{\"sourceKind\":\"ksg\",\"sourceRow\":33,\"sourceKey\":\"auto-31c62935\",\"workId\":\"\",\"name\":\"Утепление строительных конструкций ниже 0\",\"unit\":\"м3\",\"kq1\":\"\",\"kq2\":\"KQ-12-03\",\"stableKey\":\"auto-02074cc8\",\"plannedQuantity\":48.14,\"scheduleQuantity\":41.98,\"volumes\":[0,0,0,0,0,0,0,12.2,21.12,4.84,3.82,0],\"matchRule\":\"exact\",\"matchConfidence\":1,\"contractRate\":964.6744417641229,\"currentRate\":0,\"actualRate\":0,\"rate\":964.6744417641229},{\"sourceKind\":\"ksg\",\"sourceRow\":34,\"sourceKey\":\"auto-0c3bce1f\",\"workId\":\"\",\"name\":\"Устройство монолитных конструкций выше 0\",\"unit\":\"м3\",\"kq1\":\"\",\"kq2\":\"KQ-13-01\",\"stableKey\":\"auto-e2614a75\",\"plannedQuantity\":2037.08,\"scheduleQuantity\":2017.4600000000003,\"volumes\":[64.7,446.3,491.18,298.14,30.62,399.16,4.76,0.16,188.64,74.54,17.26,2],\"matchRule\":\"exact\",\"matchConfidence\":1,\"contractRate\":6508.426604401696,\"currentRate\":0,\"actualRate\":0,\"rate\":6508.426604401696},{\"sourceKind\":\"ksg\",\"sourceRow\":36,\"sourceKey\":\"auto-3a699703\",\"workId\":\"\",\"name\":\"Устройство безусадочной подливки\",\"unit\":\"м3\",\"kq1\":\"\",\"kq2\":\"KQ-16-01\",\"stableKey\":\"auto-f7db543f\",\"plannedQuantity\":259.16,\"scheduleQuantity\":153.34,\"volumes\":[0,0,0,0,0.36,0,0,20.82,38.9,24.98,33.66,34.62],\"matchRule\":\"exact\",\"matchConfidence\":1,\"contractRate\":8909.408241974581,\"currentRate\":0,\"actualRate\":0,\"rate\":8909.408241974581},{\"sourceKind\":\"ksg\",\"sourceRow\":37,\"sourceKey\":\"auto-b63b73f2\",\"workId\":\"\",\"name\":\"Устройство монолитных колодцев\",\"unit\":\"м3\",\"kq1\":\"\",\"kq2\":\"KQ-18-02\",\"stableKey\":\"auto-a62a1299\",\"plannedQuantity\":8.74,\"scheduleQuantity\":8.32,\"volumes\":[0,0,0,0,0.6,0,0,1.44,1.9,0,4.38,0],\"matchRule\":\"exact\",\"matchConfidence\":1,\"contractRate\":3672.093020927322,\"currentRate\":0,\"actualRate\":0,\"rate\":3672.093020927322},{\"sourceKind\":\"ksg\",\"sourceRow\":40,\"sourceKey\":\"auto-aadbfc22\",\"workId\":\"\",\"name\":\"Устройство открытого подземного перехода (футляра)\",\"unit\":\"м\",\"kq1\":\"\",\"kq2\":\"KQ-20-02\",\"stableKey\":\"auto-234979cf\",\"plannedQuantity\":10.2,\"scheduleQuantity\":10.2,\"volumes\":[0,0,0,0,0,0,0,0,0,10.2,0,0],\"matchRule\":\"exact\",\"matchConfidence\":1,\"contractRate\":1366.5650051137702,\"currentRate\":0,\"actualRate\":0,\"rate\":1366.5650051137702},{\"sourceKind\":\"ksg\",\"sourceRow\":41,\"sourceKey\":\"auto-0bf6a858\",\"workId\":\"\",\"name\":\"Протаскивание труб в футляр\",\"unit\":\"м\",\"kq1\":\"\",\"kq2\":\"KQ-20-03\",\"stableKey\":\"auto-a278e614\",\"plannedQuantity\":10.2,\"scheduleQuantity\":10.2,\"volumes\":[0,0,0,0,0,0,0,0,0,10.2,0,0],\"matchRule\":\"exact\",\"matchConfidence\":1,\"contractRate\":253.56588262631885,\"currentRate\":0,\"actualRate\":0,\"rate\":253.56588262631885},{\"sourceKind\":\"ksg\",\"sourceRow\":42,\"sourceKey\":\"auto-c7ed0d14\",\"workId\":\"\",\"name\":\"Монтаж основных металлоконструкций зданий\",\"unit\":\"т\",\"kq1\":\"\",\"kq2\":\"KQ-22-01\",\"stableKey\":\"auto-27d04a17\",\"plannedQuantity\":3.72,\"scheduleQuantity\":3.72,\"volumes\":[0,0,0,0,0,0,0,0,0,0,0,3.72],\"matchRule\":\"exact\",\"matchConfidence\":1,\"contractRate\":5322.63230331369,\"currentRate\":0,\"actualRate\":0,\"rate\":5322.63230331369},{\"sourceKind\":\"ksg\",\"sourceRow\":43,\"sourceKey\":\"auto-e77919d4\",\"workId\":\"\",\"name\":\"Монтаж основных металлоконструкций этажерок и структур\",\"unit\":\"т\",\"kq1\":\"\",\"kq2\":\"KQ-22-02\",\"stableKey\":\"auto-6c8b96f6\",\"plannedQuantity\":1757.16,\"scheduleQuantity\":1505.3,\"volumes\":[0,0,10.62,115.54,115.04,290.64,272,157.8,121.32,121.06,191.52,109.76],\"matchRule\":\"exact\",\"matchConfidence\":1,\"contractRate\":5954.9924785855455,\"currentRate\":0,\"actualRate\":0,\"rate\":5954.9924785855455},{\"sourceKind\":\"ksg\",\"sourceRow\":44,\"sourceKey\":\"auto-3de79f0f\",\"workId\":\"\",\"name\":\"Монтаж основных металлоконструкций эстакад\",\"unit\":\"т\",\"kq1\":\"\",\"kq2\":\"KQ-22-03\",\"stableKey\":\"auto-718e5d8c\",\"plannedQuantity\":79.16,\"scheduleQuantity\":71.6,\"volumes\":[0,0,0,0,0,0,0,69.22,2.38,0,0,0],\"matchRule\":\"exact\",\"matchConfidence\":1,\"contractRate\":7059.054751229442,\"currentRate\":0,\"actualRate\":0,\"rate\":7059.054751229442},{\"sourceKind\":\"ksg\",\"sourceRow\":45,\"sourceKey\":\"auto-6f174092\",\"workId\":\"\",\"name\":\"Монтаж второстепенных металлоконструкций\",\"unit\":\"т\",\"kq1\":\"\",\"kq2\":\"KQ-23-01\",\"stableKey\":\"auto-28b5b412\",\"plannedQuantity\":510.02,\"scheduleQuantity\":399.56,\"volumes\":[0,0,2.14,11.92,5.12,68.88,74.54,96.74,79.22,28.14,18.08,14.78],\"matchRule\":\"exact\",\"matchConfidence\":1,\"contractRate\":12130.175427305585,\"currentRate\":0,\"actualRate\":0,\"rate\":12130.175427305585},{\"sourceKind\":\"ksg\",\"sourceRow\":47,\"sourceKey\":\"auto-8b6d1f60\",\"workId\":\"\",\"name\":\"Монтаж решетчатого настила\",\"unit\":\"м2\",\"kq1\":\"\",\"kq2\":\"KQ-24-01\",\"stableKey\":\"auto-8e2cdbdf\",\"plannedQuantity\":576.46,\"scheduleQuantity\":371.5,\"volumes\":[0,0,0,0,0,0,0,0,0,0,364.78,6.72],\"matchRule\":\"exact\",\"matchConfidence\":1,\"contractRate\":259.3611160029091,\"currentRate\":0,\"actualRate\":0,\"rate\":259.3611160029091},{\"sourceKind\":\"ksg\",\"sourceRow\":48,\"sourceKey\":\"auto-a61bc320\",\"workId\":\"\",\"name\":\"Монтаж стеновых сэндвич панелей\",\"unit\":\"м2\",\"kq1\":\"\",\"kq2\":\"KQ-25-01\",\"stableKey\":\"auto-06aa4a3e\",\"plannedQuantity\":5090.8,\"scheduleQuantity\":3935.86,\"volumes\":[0,0,0,0,0,0,0,0,0,3615.92,319.94,0],\"matchRule\":\"exact\",\"matchConfidence\":1,\"contractRate\":636.1886010254491,\"currentRate\":0,\"actualRate\":0,\"rate\":636.1886010254491},{\"sourceKind\":\"ksg\",\"sourceRow\":50,\"sourceKey\":\"auto-eaf48c8d\",\"workId\":\"\",\"name\":\"HeavyLift блочных и комплектных установок\",\"unit\":\"т\",\"kq1\":\"\",\"kq2\":\"KQ-26-01\",\"stableKey\":\"auto-20de318e\",\"plannedQuantity\":221.8,\"scheduleQuantity\":221.8,\"volumes\":[0,0,0,221.8,0,0,0,0,0,0,0,0],\"matchRule\":\"exact\",\"matchConfidence\":1,\"contractRate\":5398.751748663549,\"currentRate\":0,\"actualRate\":0,\"rate\":5398.751748663549},{\"sourceKind\":\"ksg\",\"sourceRow\":51,\"sourceKey\":\"auto-c59b8407\",\"workId\":\"\",\"name\":\"Монтаж статического колонного и емкостного оборудования\",\"unit\":\"т\",\"kq1\":\"\",\"kq2\":\"KQ-27-02\",\"stableKey\":\"auto-598d25d1\",\"plannedQuantity\":266.16,\"scheduleQuantity\":246.68,\"volumes\":[0,0,0,44.28,37.62,102.56,40.16,19.3,2.28,0.48,0,0],\"matchRule\":\"exact\",\"matchConfidence\":1,\"contractRate\":2916.338281208439,\"currentRate\":0,\"actualRate\":0,\"rate\":2916.338281208439},{\"sourceKind\":\"ksg\",\"sourceRow\":52,\"sourceKey\":\"auto-a64573a2\",\"workId\":\"\",\"name\":\"Монтаж динамического колонного и емкостного оборудования\",\"unit\":\"т\",\"kq1\":\"\",\"kq2\":\"KQ-27-03\",\"stableKey\":\"auto-cf3b42c6\",\"plannedQuantity\":26.22,\"scheduleQuantity\":24.72,\"volumes\":[0,0,0,21.8,0,0,0,2.92,0,0,0,0],\"matchRule\":\"exact\",\"matchConfidence\":1,\"contractRate\":1171.2817703858193,\"currentRate\":0,\"actualRate\":0,\"rate\":1171.2817703858193},{\"sourceKind\":\"ksg\",\"sourceRow\":53,\"sourceKey\":\"auto-14c90564\",\"workId\":\"\",\"name\":\"Монтаж теплообменников, холодильников и пароводяных подогревателей\",\"unit\":\"т\",\"kq1\":\"\",\"kq2\":\"KQ-27-04\",\"stableKey\":\"auto-689d51cd\",\"plannedQuantity\":95.48,\"scheduleQuantity\":95.47999999999999,\"volumes\":[0,0,0,0,0,39.96,27.36,6.58,19.62,1.96,0,0],\"matchRule\":\"exact\",\"matchConfidence\":1,\"contractRate\":4905.320131165876,\"currentRate\":0,\"actualRate\":0,\"rate\":4905.320131165876},{\"sourceKind\":\"ksg\",\"sourceRow\":54,\"sourceKey\":\"auto-91a3a268\",\"workId\":\"\",\"name\":\"Монтаж блочных и комплектных установок\",\"unit\":\"т\",\"kq1\":\"\",\"kq2\":\"KQ-27-05\",\"stableKey\":\"auto-fec7646a\",\"plannedQuantity\":1199.8,\"scheduleQuantity\":880.72,\"volumes\":[0,0,0,0,0,66.42,198.12,32.02,310.54,10.78,105.5,157.34],\"matchRule\":\"exact\",\"matchConfidence\":1,\"contractRate\":7299.9714780561835,\"currentRate\":0,\"actualRate\":0,\"rate\":7299.9714780561835},{\"sourceKind\":\"ksg\",\"sourceRow\":57,\"sourceKey\":\"auto-01aa5cee\",\"workId\":\"\",\"name\":\"Монтаж насосов\",\"unit\":\"т\",\"kq1\":\"\",\"kq2\":\"KQ-27-13\",\"stableKey\":\"auto-69e24529\",\"plannedQuantity\":102.02,\"scheduleQuantity\":94.88,\"volumes\":[0,0,0,0,0,22.8,0,10.18,0,3.8,11.68,46.42],\"matchRule\":\"exact\",\"matchConfidence\":1,\"contractRate\":9798.447916736199,\"currentRate\":0,\"actualRate\":0,\"rate\":9798.447916736199},{\"sourceKind\":\"ksg\",\"sourceRow\":58,\"sourceKey\":\"auto-63322ab7\",\"workId\":\"\",\"name\":\"Монтаж механических фильтров и циклонов\",\"unit\":\"т\",\"kq1\":\"\",\"kq2\":\"KQ-27-14\",\"stableKey\":\"auto-8c113199\",\"plannedQuantity\":29.98,\"scheduleQuantity\":29.98,\"volumes\":[0,0,0,5.68,0,2.28,20.68,1.34,0,0,0,0],\"matchRule\":\"exact\",\"matchConfidence\":1,\"contractRate\":5435.823517622587,\"currentRate\":0,\"actualRate\":0,\"rate\":5435.823517622587},{\"sourceKind\":\"ksg\",\"sourceRow\":59,\"sourceKey\":\"auto-a6452dfd\",\"workId\":\"\",\"name\":\"Монтаж ВКУ технологического оборудования\",\"unit\":\"т\",\"kq1\":\"\",\"kq2\":\"KQ-27-19\",\"stableKey\":\"auto-ad0edfca\",\"plannedQuantity\":6.84,\"scheduleQuantity\":3.64,\"volumes\":[0,0,0,0,0,0,0,0,0,3.64,0,0],\"matchRule\":\"exact\",\"matchConfidence\":1,\"contractRate\":29864.946689120345,\"currentRate\":0,\"actualRate\":0,\"rate\":29864.946689120345},{\"sourceKind\":\"ksg\",\"sourceRow\":62,\"sourceKey\":\"auto-cf93248b\",\"workId\":\"\",\"name\":\"Сварка технологических трубопроводов (черн. стали)\",\"unit\":\"DI\",\"kq1\":\"\",\"kq2\":\"KQ-32-01\",\"stableKey\":\"auto-c10d2dae\",\"plannedQuantity\":67996.62,\"scheduleQuantity\":7437.24,\"volumes\":[0,0,0,0,0,0,0,0,123.02,631.62,1204.94,5477.66],\"matchRule\":\"exact\",\"matchConfidence\":1,\"contractRate\":316.47347638580953,\"currentRate\":0,\"actualRate\":0,\"rate\":316.47347638580953},{\"sourceKind\":\"ksg\",\"sourceRow\":63,\"sourceKey\":\"auto-da20e48a\",\"workId\":\"\",\"name\":\"Монтаж технологических трубопроводов обвязки этажерок и структур (стальные)\",\"unit\":\"м\",\"kq1\":\"\",\"kq2\":\"KQ-33-01\",\"stableKey\":\"auto-a0558f66\",\"plannedQuantity\":65990.8,\"scheduleQuantity\":8861.88,\"volumes\":[0,0,0,0,0,0,0,0,0,943.04,3910.86,4007.98],\"matchRule\":\"exact\",\"matchConfidence\":1,\"contractRate\":723.0802245228149,\"currentRate\":0,\"actualRate\":0,\"rate\":723.0802245228149},{\"sourceKind\":\"ksg\",\"sourceRow\":64,\"sourceKey\":\"auto-94948d9f\",\"workId\":\"\",\"name\":\"Монтаж опор технологических трубопроводов\",\"unit\":\"т\",\"kq1\":\"\",\"kq2\":\"KQ-33-06\",\"stableKey\":\"auto-bb932eb4\",\"plannedQuantity\":115.66,\"scheduleQuantity\":0.14,\"volumes\":[0,0,0,0,0,0,0,0,0,0.14,0,0],\"matchRule\":\"exact\",\"matchConfidence\":1,\"contractRate\":40681.88253197282,\"currentRate\":0,\"actualRate\":0,\"rate\":40681.88253197282},{\"sourceKind\":\"ksg\",\"sourceRow\":71,\"sourceKey\":\"auto-fae08ea1\",\"workId\":\"\",\"name\":\"Монтаж стальных трубопроводов теплых полов технологических зон\",\"unit\":\"м\",\"kq1\":\"\",\"kq2\":\"KQ-34-03\",\"stableKey\":\"auto-98d8e61d\",\"plannedQuantity\":10318.4,\"scheduleQuantity\":8149.96,\"volumes\":[0,0,0,0,0,0,0,3516.48,2585.4,1344,704.08,0],\"matchRule\":\"exact\",\"matchConfidence\":1,\"contractRate\":217.83150074132828,\"currentRate\":0,\"actualRate\":0,\"rate\":217.83150074132828},{\"sourceKind\":\"ksg\",\"sourceRow\":72,\"sourceKey\":\"auto-2e4f2433\",\"workId\":\"\",\"name\":\"Неразрушающий контроль стыков (РК)\",\"unit\":\"стык\",\"kq1\":\"\",\"kq2\":\"KQ-35-01\",\"stableKey\":\"auto-cb8b6838\",\"plannedQuantity\":111243.4,\"scheduleQuantity\":13677.32,\"volumes\":[0,0,0,0,0,0,0,0,0,0,8753.98,4923.34],\"matchRule\":\"exact\",\"matchConfidence\":1,\"contractRate\":187.31322759344675,\"currentRate\":0,\"actualRate\":0,\"rate\":187.31322759344675},{\"sourceKind\":\"ksg\",\"sourceRow\":75,\"sourceKey\":\"auto-d3f7d420\",\"workId\":\"\",\"name\":\"ОГЗ металлоконструкций (окрасочная)\",\"unit\":\"м2\",\"kq1\":\"\",\"kq2\":\"KQ-37-02\",\"stableKey\":\"auto-c2d1f0b8\",\"plannedQuantity\":10379.88,\"scheduleQuantity\":9329.9,\"volumes\":[0,0,0,1099.96,3000.24,4601.38,628.32,0,0,0,0,0],\"matchRule\":\"exact\",\"matchConfidence\":1,\"contractRate\":836.4704645800064,\"currentRate\":0,\"actualRate\":0,\"rate\":836.4704645800064},{\"sourceKind\":\"ksg\",\"sourceRow\":76,\"sourceKey\":\"auto-fde84ba4\",\"workId\":\"\",\"name\":\"АКЗ трубопроводов\",\"unit\":\"м2\",\"kq1\":\"\",\"kq2\":\"KQ-38-02\",\"stableKey\":\"auto-e963e9db\",\"plannedQuantity\":20096.78,\"scheduleQuantity\":1708.56,\"volumes\":[0,0,0,0,0,0,0,623.36,767.28,317.92,0,0],\"matchRule\":\"exact\",\"matchConfidence\":1,\"contractRate\":205.72212936717014,\"currentRate\":0,\"actualRate\":0,\"rate\":205.72212936717014},{\"sourceKind\":\"ksg\",\"sourceRow\":77,\"sourceKey\":\"auto-f0b0daec\",\"workId\":\"\",\"name\":\"АКЗ металлоконструкций\",\"unit\":\"м2\",\"kq1\":\"\",\"kq2\":\"KQ-38-03\",\"stableKey\":\"auto-a93205de\",\"plannedQuantity\":15100.54,\"scheduleQuantity\":1068.34,\"volumes\":[0,0,0,0,0,0,0,5.8,0,0,1062.54,0],\"matchRule\":\"exact\",\"matchConfidence\":1,\"contractRate\":431.50828943570804,\"currentRate\":0,\"actualRate\":0,\"rate\":431.50828943570804},{\"sourceKind\":\"ksg\",\"sourceRow\":88,\"sourceKey\":\"auto-6fc8133d\",\"workId\":\"\",\"name\":\"Монтаж вспомогательных опорных металлоконструкций для кабеленесущих систем и оборудования ЭОМ и КИПиА\",\"unit\":\"т\",\"kq1\":\"\",\"kq2\":\"KQ-44-01\",\"stableKey\":\"auto-85d5ff46\",\"plannedQuantity\":28.1,\"scheduleQuantity\":3.78,\"volumes\":[0,0,0,0,0,0,0,0,0,0,0,3.78],\"matchRule\":\"exact\",\"matchConfidence\":1,\"contractRate\":18536.399185027512,\"currentRate\":0,\"actualRate\":0,\"rate\":18536.399185027512},{\"sourceKind\":\"ksg\",\"sourceRow\":89,\"sourceKey\":\"auto-62e99016\",\"workId\":\"\",\"name\":\"Монтаж кабельных лотков\",\"unit\":\"м\",\"kq1\":\"\",\"kq2\":\"KQ-45-01\",\"stableKey\":\"auto-0d268162\",\"plannedQuantity\":60046.02,\"scheduleQuantity\":10551.32,\"volumes\":[0,0,0,0,0,0,0,0,0,2012.04,3117.82,5421.46],\"matchRule\":\"exact\",\"matchConfidence\":1,\"contractRate\":170.30311518858326,\"currentRate\":0,\"actualRate\":0,\"rate\":170.30311518858326},{\"sourceKind\":\"ksg\",\"sourceRow\":93,\"sourceKey\":\"auto-c0af49fe\",\"workId\":\"\",\"name\":\"Монтаж металлорукавов\",\"unit\":\"м\",\"kq1\":\"\",\"kq2\":\"KQ-46-02\",\"stableKey\":\"auto-17426b35\",\"plannedQuantity\":33687.72,\"scheduleQuantity\":324.21999999999997,\"volumes\":[0,0,0,0,0,0,0,0,0,0,108.08,216.14],\"matchRule\":\"exact\",\"matchConfidence\":1,\"contractRate\":30.660274124178198,\"currentRate\":0,\"actualRate\":0,\"rate\":30.660274124178198},{\"sourceKind\":\"ksg\",\"sourceRow\":95,\"sourceKey\":\"auto-6307265d\",\"workId\":\"\",\"name\":\"Монтаж кабеля КИПиА\",\"unit\":\"м\",\"kq1\":\"\",\"kq2\":\"KQ-48-01\",\"stableKey\":\"auto-4f691479\",\"plannedQuantity\":632758,\"scheduleQuantity\":14693.96,\"volumes\":[0,0,0,0,0,0,0,0,0,0,50,14643.96],\"matchRule\":\"exact\",\"matchConfidence\":1,\"contractRate\":30.27664999051171,\"currentRate\":0,\"actualRate\":0,\"rate\":30.27664999051171},{\"sourceKind\":\"ksg\",\"sourceRow\":98,\"sourceKey\":\"auto-7093b9e4\",\"workId\":\"\",\"name\":\"Расключение кабеля КИПиА\",\"unit\":\"шт. (конец кабеля)\",\"kq1\":\"\",\"kq2\":\"KQ-48-04\",\"stableKey\":\"auto-1b7e2a92\",\"plannedQuantity\":18416,\"scheduleQuantity\":409.7,\"volumes\":[0,0,0,0,0,0,0,0,0,0,20,389.7],\"matchRule\":\"exact\",\"matchConfidence\":1,\"contractRate\":283.470095667944,\"currentRate\":0,\"actualRate\":0,\"rate\":283.470095667944},{\"sourceKind\":\"ksg\",\"sourceRow\":100,\"sourceKey\":\"auto-d1fe45b2\",\"workId\":\"\",\"name\":\"Монтаж силового кабеля до 1 кВ\",\"unit\":\"м\",\"kq1\":\"\",\"kq2\":\"KQ-49-01\",\"stableKey\":\"auto-f9b1607d\",\"plannedQuantity\":195684.6,\"scheduleQuantity\":26674.199999999997,\"volumes\":[0,0,0,0,0,0,0,0,0,58.02,13954.22,12661.96],\"matchRule\":\"exact\",\"matchConfidence\":1,\"contractRate\":27.767371100723437,\"currentRate\":0,\"actualRate\":0,\"rate\":27.767371100723437},{\"sourceKind\":\"ksg\",\"sourceRow\":102,\"sourceKey\":\"auto-622f5568\",\"workId\":\"\",\"name\":\"Расключение силового кабеля до 1 кВ\",\"unit\":\"шт. (конец кабеля)\",\"kq1\":\"\",\"kq2\":\"KQ-49-04\",\"stableKey\":\"auto-01e1e89c\",\"plannedQuantity\":18180,\"scheduleQuantity\":6.12,\"volumes\":[0,0,0,0,0,0,0,0,0,0,0,6.12],\"matchRule\":\"exact\",\"matchConfidence\":1,\"contractRate\":123.43750676957525,\"currentRate\":0,\"actualRate\":0,\"rate\":123.43750676957525},{\"sourceKind\":\"ksg\",\"sourceRow\":106,\"sourceKey\":\"auto-22116b12\",\"workId\":\"\",\"name\":\"Монтаж проводника заземления (провод)\",\"unit\":\"м\",\"kq1\":\"\",\"kq2\":\"KQ-51-01\",\"stableKey\":\"auto-7b0989df\",\"plannedQuantity\":14835.7,\"scheduleQuantity\":204,\"volumes\":[0,0,0,0,0,0,0,0,0,0,89.94,114.06],\"matchRule\":\"exact\",\"matchConfidence\":1,\"contractRate\":67.79404878786701,\"currentRate\":0,\"actualRate\":0,\"rate\":67.79404878786701},{\"sourceKind\":\"ksg\",\"sourceRow\":107,\"sourceKey\":\"auto-21f25120\",\"workId\":\"\",\"name\":\"Монтаж проводника заземления (полоса)\",\"unit\":\"м\",\"kq1\":\"\",\"kq2\":\"KQ-51-02\",\"stableKey\":\"auto-40ad0cba\",\"plannedQuantity\":6953.36,\"scheduleQuantity\":3374.94,\"volumes\":[0,0,0,200,0,0,424.02,1545.28,491.84,158,348.7,207.1],\"matchRule\":\"exact\",\"matchConfidence\":1,\"contractRate\":24.233211730751655,\"currentRate\":0,\"actualRate\":0,\"rate\":24.233211730751655},{\"sourceKind\":\"ksg\",\"sourceRow\":112,\"sourceKey\":\"auto-0b42709c\",\"workId\":\"\",\"name\":\"Монтаж малых силовых шкафов\",\"unit\":\"шт.\",\"kq1\":\"\",\"kq2\":\"KQ-57-01\",\"stableKey\":\"auto-0b81602b\",\"plannedQuantity\":174,\"scheduleQuantity\":2,\"volumes\":[0,0,0,0,0,0,0,0,0,2,0,0],\"matchRule\":\"exact\",\"matchConfidence\":1,\"contractRate\":338.3121241996865,\"currentRate\":0,\"actualRate\":0,\"rate\":338.3121241996865},{\"sourceKind\":\"ksg\",\"sourceRow\":114,\"sourceKey\":\"auto-12919134\",\"workId\":\"\",\"name\":\"Монтаж щитового оборудования РУ, ВРУ\",\"unit\":\"шт.\",\"kq1\":\"\",\"kq2\":\"KQ-57-03\",\"stableKey\":\"auto-3260498c\",\"plannedQuantity\":120,\"scheduleQuantity\":13.34,\"volumes\":[0,0,0,0,0,0,0,0,0,0,0,13.34],\"matchRule\":\"exact\",\"matchConfidence\":1,\"contractRate\":3610.688456336083,\"currentRate\":0,\"actualRate\":0,\"rate\":3610.688456336083},{\"sourceKind\":\"ksg\",\"sourceRow\":115,\"sourceKey\":\"auto-11cbc547\",\"workId\":\"\",\"name\":\"Монтаж щитового оборудования КИПиА\",\"unit\":\"шт.\",\"kq1\":\"\",\"kq2\":\"KQ-58-01\",\"stableKey\":\"auto-277dc6cc\",\"plannedQuantity\":232,\"scheduleQuantity\":22,\"volumes\":[0,0,0,0,0,0,0,0,0,0,0,22],\"matchRule\":\"exact\",\"matchConfidence\":1,\"contractRate\":3198.7201830223016,\"currentRate\":0,\"actualRate\":0,\"rate\":3198.7201830223016},{\"sourceKind\":\"ksg\",\"sourceRow\":118,\"sourceKey\":\"auto-20c6d5c0\",\"workId\":\"\",\"name\":\"Монтаж оконечных и распределительных устройств слаботочных сетей\",\"unit\":\"шт.\",\"kq1\":\"\",\"kq2\":\"KQ-59-02\",\"stableKey\":\"auto-59e7d61e\",\"plannedQuantity\":1202,\"scheduleQuantity\":1.94,\"volumes\":[0,0,0,0,0,0,0,0,0,0,0,1.94],\"matchRule\":\"exact\",\"matchConfidence\":1,\"contractRate\":126.98430955743038,\"currentRate\":0,\"actualRate\":0,\"rate\":126.98430955743038},{\"sourceKind\":\"ksg\",\"sourceRow\":119,\"sourceKey\":\"auto-b67c0b20\",\"workId\":\"\",\"name\":\"Монтаж приборов КИПиА\",\"unit\":\"шт.\",\"kq1\":\"\",\"kq2\":\"KQ-60-01\",\"stableKey\":\"auto-1a3aa973\",\"plannedQuantity\":2240,\"scheduleQuantity\":12,\"volumes\":[0,0,0,0,0,0,0,0,0,0,4,8],\"matchRule\":\"exact\",\"matchConfidence\":1,\"contractRate\":678.8017962028557,\"currentRate\":0,\"actualRate\":0,\"rate\":678.8017962028557},{\"sourceKind\":\"ksg\",\"sourceRow\":127,\"sourceKey\":\"auto-2e4b4108\",\"workId\":\"\",\"name\":\"Монтаж воздуховодов\",\"unit\":\"м2\",\"kq1\":\"\",\"kq2\":\"KQ-62-01\",\"stableKey\":\"auto-fd0fd071\",\"plannedQuantity\":6386.64,\"scheduleQuantity\":68.08,\"volumes\":[0,0,0,0,0,0,0,0,0,0,0,68.08],\"matchRule\":\"exact\",\"matchConfidence\":1,\"contractRate\":250.8522693300239,\"currentRate\":0,\"actualRate\":0,\"rate\":250.8522693300239},{\"sourceKind\":\"ksg\",\"sourceRow\":128,\"sourceKey\":\"auto-07b33e4e\",\"workId\":\"\",\"name\":\"Монтаж вентиляционных клапанов и заслонок\",\"unit\":\"шт.\",\"kq1\":\"\",\"kq2\":\"KQ-62-02\",\"stableKey\":\"auto-f7115d1e\",\"plannedQuantity\":390,\"scheduleQuantity\":2,\"volumes\":[0,0,0,0,0,0,0,0,0,0,0,2],\"matchRule\":\"exact\",\"matchConfidence\":1,\"contractRate\":224.29123275843202,\"currentRate\":0,\"actualRate\":0,\"rate\":224.29123275843202},{\"sourceKind\":\"ksg\",\"sourceRow\":134,\"sourceKey\":\"auto-6e880ffc\",\"workId\":\"\",\"name\":\"Монтаж пластиковых трубопроводов внутренних инженерных сетей\",\"unit\":\"м\",\"kq1\":\"\",\"kq2\":\"KQ-64-01\",\"stableKey\":\"auto-1ebc70e3\",\"plannedQuantity\":242.18,\"scheduleQuantity\":84,\"volumes\":[0,0,0,0,0,0,0,0,0,84,0,0],\"matchRule\":\"exact\",\"matchConfidence\":1,\"contractRate\":241.86521076828024,\"currentRate\":0,\"actualRate\":0,\"rate\":241.86521076828024},{\"sourceKind\":\"ksg\",\"sourceRow\":155,\"sourceKey\":\"auto-37e66121\",\"workId\":\"\",\"name\":\"Кладка стен и перегородок\",\"unit\":\"м3\",\"kq1\":\"\",\"kq2\":\"KQ-69-01\",\"stableKey\":\"auto-929bba11\",\"plannedQuantity\":451.08,\"scheduleQuantity\":451.06,\"volumes\":[0,0,0,0,17.98,25.98,96.02,113.32,174.84,7.32,3.54,12.06],\"matchRule\":\"exact\",\"matchConfidence\":1,\"contractRate\":1187.8688605859122,\"currentRate\":0,\"actualRate\":0,\"rate\":1187.8688605859122},{\"sourceKind\":\"ksg\",\"sourceRow\":156,\"sourceKey\":\"auto-4ebac79f\",\"workId\":\"\",\"name\":\"Отделка стен\",\"unit\":\"м2\",\"kq1\":\"\",\"kq2\":\"KQ-69-02\",\"stableKey\":\"auto-d42fdda0\",\"plannedQuantity\":3653,\"scheduleQuantity\":333.98,\"volumes\":[0,0,0,0,0,0,0,0,0,0,0,333.98],\"matchRule\":\"exact\",\"matchConfidence\":1,\"contractRate\":276.1001359976449,\"currentRate\":0,\"actualRate\":0,\"rate\":276.1001359976449},{\"sourceKind\":\"ksg\",\"sourceRow\":157,\"sourceKey\":\"auto-b484d088\",\"workId\":\"\",\"name\":\"Устройство полов\",\"unit\":\"м2\",\"kq1\":\"\",\"kq2\":\"KQ-69-03\",\"stableKey\":\"auto-1880c90c\",\"plannedQuantity\":5213.94,\"scheduleQuantity\":3653.68,\"volumes\":[0,0,0,7.78,0,0,0,0,200.42,1852.96,1057.46,535.06],\"matchRule\":\"exact\",\"matchConfidence\":1,\"contractRate\":1826.46258370269,\"currentRate\":0,\"actualRate\":0,\"rate\":1826.46258370269},{\"sourceKind\":\"ksg\",\"sourceRow\":162,\"sourceKey\":\"auto-afc1b623\",\"workId\":\"\",\"name\":\"Укладка геоматериалов\",\"unit\":\"м2\",\"kq1\":\"\",\"kq2\":\"KQ-71-01\",\"stableKey\":\"auto-42cb0c23\",\"plannedQuantity\":11122.2,\"scheduleQuantity\":10997.720000000001,\"volumes\":[0,0,0,0,0,0,0,0,0,2584.1,8413.62,0],\"matchRule\":\"exact\",\"matchConfidence\":1,\"contractRate\":19.30843262215975,\"currentRate\":0,\"actualRate\":0,\"rate\":19.30843262215975},{\"sourceKind\":\"ksg\",\"sourceRow\":163,\"sourceKey\":\"auto-da8b7338\",\"workId\":\"\",\"name\":\"Устройство щебеночных оснований и покрытий\",\"unit\":\"м3\",\"kq1\":\"\",\"kq2\":\"KQ-71-02\",\"stableKey\":\"auto-2af92db9\",\"plannedQuantity\":2349.92,\"scheduleQuantity\":2326.66,\"volumes\":[0,0,0,0,0,0,0,0.36,0,546.86,1779.44,0],\"matchRule\":\"exact\",\"matchConfidence\":1,\"contractRate\":166.77422536084194,\"currentRate\":0,\"actualRate\":0,\"rate\":166.77422536084194},{\"sourceKind\":\"ksg\",\"sourceRow\":164,\"sourceKey\":\"auto-ba92fa9b\",\"workId\":\"\",\"name\":\"Устройство бетонных покрытий\",\"unit\":\"м3\",\"kq1\":\"\",\"kq2\":\"KQ-71-03\",\"stableKey\":\"auto-3d9d5109\",\"plannedQuantity\":2129.8,\"scheduleQuantity\":1793.04,\"volumes\":[0,0,0,0,0,0,0,0,0,209.72,1138.62,444.7],\"matchRule\":\"exact\",\"matchConfidence\":1,\"contractRate\":2709.3377930190486,\"currentRate\":0,\"actualRate\":0,\"rate\":2709.3377930190486}],\"sourceFiles\":{\"boq\":\"data/contractors/derived-4700134228/sources/boq.xlsx\",\"ksg\":\"data/contra</t>
        </is>
      </c>
    </row>
    <row r="27">
      <c r="A27" t="inlineStr">
        <is>
          <t xml:space="preserve">ctors/derived-4700134228/sources/ksg.xlsx\",\"personnel\":\"data/contractors/derived-4700134228/sources/personnel_plan.xlsx\",\"equipment\":\"data/contractors/derived-4700134228/sources/equipment_plan.xlsx?rev=2\",\"primary_documents\":\"data/contractors/derived-4700134228/sources/primary_documents.xlsx\",\"payments\":\"data/contractors/derived-4700134228/sources/payments.xlsx\",\"factoring\":\"data/contractors/derived-4700134228/sources/factoring.xlsx\"},\"workSourceMeta\":{\"blockers\":[],\"loading\":false,\"error\":null,\"currency\":\"USD\",\"sourceContractNumber\":\"4700134228\",\"primarySourceContract\":\"4700134228\",\"bankSourceContract\":\"4700134228\",\"primaryRows\":0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_plan.xlsx\",\"equipment\":\"data/contractors/derived-4700134228/sources/equipment_plan.xlsx?rev=2\",\"primary_documents\":\"data/contractors/derived-4700134228/sources/primary_documents.xlsx\",\"payments\":\"data/contractors/derived-4700134228/sources/payments.xlsx\",\"factoring\":\"data/contractors/derived-4700134228/sources/factoring.xlsx\"},\"resourceSources\":{\"personnel\":{\"path\":\"data/contractors/derived-4700134228/sources/personnel_plan.xlsx\",\"sheet\":\"Персонал\",\"through\":12,\"complete\":[true,true,true,true,true,true,true,true,true,true,true,true]},\"equipment\":{\"path\":\"data/contractors/derived-4700134228/sources/equipment_plan.xlsx?rev=2\",\"sheet\":\"Техника\",\"through\":12,\"complete\":[true,true,true,true,true,true,true,true,true,true,true,true]}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boqRows\":888,\"kq2Rows\":146,\"ksgRows\":72,\"matchedRows\":72,\"unmatchedRows\":0,\"ignoredRows\":10,\"boqCost\":255840353.09750876,\"scheduledCost\":96377429.63794604,\"contractQuantity\":1333633.7165260015,\"scheduledQuantity\":201119.70000000004,\"loadedAt\":\"2026-09-25T14:51:59.145Z\"},\"portfolioYearMissing\":false,\"vatRate\":22,\"vacationBasis\":\"annual\",\"actualThroughMonth\":0,\"b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\"projectMaterialsForecast\":true,\"materialMarkupPercent\":10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ntity\":7437.24,\"scheduledCost\":2353689.197515598,\"quantityVariance\":-136965.41399999993,\"scheduleRows\":1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8861.88,\"scheduledCost\":6407850.180094242,\"quantityVariance\":-45237.31200000029,\"scheduleRows\":1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2017.4600000000003,\"scheduledCost\":13130490.337316247,\"quantityVariance\":-601.4399999999998,\"scheduleRows\":1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14693.96,\"scheduledCost\":444883.8838945794,\"quantityVariance\":-435154.04,\"scheduleRows\":1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10551.32,\"scheduledCost\":1796922.6653516022,\"quantityVariance\":-47911.55199999999,\"scheduleRows\":1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ourceKeys\":[\"auto-179bf886\"],\"stableKey\":\"auto-093f384e\",\"rate\":22161.930304368696,\"scheduledQuantity\":0,\"scheduledCost\":0,\"quantityVariance\":-383.68,\"scheduleRows\":0},{\"code\":\"KQ-12-02\",\"name\":\"Устройство монолитных конструкций ниже 0 (за исключением колодцев), м3\",\"unit\":\"ед.\",\"quantity\":3556.9400000000005,\"laborHours\":91442.94496422901,\"machineHours\":16450.11845030557,\"cost\":8138065.564462901,\"materialsCost\":0,\"materialsRows\":15,\"sourceRows\":15,\"sourceKeys\":[\"auto-535bd878\",\"auto-57605bf2\",\"a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3623.9600000000005,\"scheduledCost\":8291403.308178089,\"quantityVariance\":67.01999999999998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409.7,\"scheduledCost\":116137.69819515666,\"quantityVariance\":-24330.3,\"scheduleRows\":1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0,\"scheduledCost\":0,\"quantityVariance\":-8144,\"scheduleRows\":0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1505.3,\"scheduledCost\":8964050.178014822,\"quantityVariance\":435.72235399999977,\"scheduleRows\":1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880.72,\"scheduledCost\":6429230.880153642,\"quantityVariance\":208.56000000000006,\"scheduleRows\":1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71.6,\"scheduledCost\":505428.32018802804,\"quantityVariance\":-565.14,\"scheduleRows\":1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26674.199999999997,\"scheduledCost\":740672.410214917,\"quantityVariance\":-128872.40000000004,\"scheduleRows\":1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0,\"scheduledCost\":0,\"quantityVariance\":-12487.019999999997,\"scheduleRows\":0},{\"code\":\"KQ-23-01\",\"name\":\"Монтаж второстепенных металлоконструкций, т\",\"unit\":\"ед.\",\"quantity\":330.68,\"laborHours\":45968.7224452249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399.56,\"scheduledCost\":4846732.8937342195,\"quantityVariance\":68.88,\"scheduleRows\":1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uantity\":1068.34,\"scheduledCost\":460997.56593574426,\"quantityVariance\":-7794.82,\"scheduleRows\":1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18768.460000000003,\"scheduledCost\":3104886.264867757,\"quantityVariance\":-3397.66,\"sche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1793.04,\"scheduledCost\":4857951.036394875,\"quantityVariance\":571.8599999999999,\"scheduleRows\":1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3935.86,\"scheduledCost\":2503949.267232024,\"quantityVariance\":-1087.3200000000002,\"scheduleRows\":1},{\"code\":\"KQ-38-02\",\"name\":\"АКЗ трубопроводов, м2\",\"unit\":\"ед.\",\"quantity\":15160.459999999768,\"laborHo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1708.56,\"scheduledCost\":351488.6013515722,\"quantityVariance\":-13451.899999999769,\"scheduleRows\":1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18073.14,\"scheduledCost\":2477526.865165868,\"quantityVariance\":-69.86000000000058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13677.32,\"scheduledCost\":2561942.954028401,\"quantityVariance\":1023.7199999990971,\"scheduleRows\":1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",\"auto-4beefe43\",\"auto-4ceeffd6\",\"auto-4def0169\",\"auto-56ef0f94\",\"auto-57ef1127\",\"auto-97aa670c\",\"auto-98aa689f\",\"auto-99aa6a32\",\"auto-9aaa6bc5\",\"auto-93aa60c0\",\"auto-94aa6253\",\"auto-95aa63e6\",\"auto-96aa6579\",\"auto-9faa73a4\",\"auto-a0aa7537\",\"auto-1dad7895\",\"auto-1cad7702\",\"auto-1bad756f\",\"auto-1aad73dc\",\"auto-19ad7249\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6.12,\"scheduledCost\":755.4375414298006,\"quantityVariance\":-14148.68,\"scheduleRows\":1},{\"code\":\"KQ-33-06\",\"name\":\"Монтаж опор технологических трубопроводов, т\",\"unit\":\"ед.\",\"quantity\":37.04088000000074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0.14,\"scheduledCost\":5695.463554476195,\"quantityVariance\":-36.90088000000074,\"scheduleRows\":1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8149.96,\"scheduledCost\":1775318.017781796,\"quantityVariance\":1429.96,\"scheduleRows\":1},{\"code\":\"KQ-48-02\",\"name\":\"Монтаж оптического кабеля, м\",\"unit\":\"ед.\",\"quantity\":32034,\"laborHours\":14256.575992024707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0,\"scheduledCost\":0,\"quantityVariance\":-32034,\"scheduleRows\":0},{\"code\":\"KQ-24-01\",\"name\":\"Монтаж решетчатого настила, м2\",\"unit\":\"ед.\",\"quantity\":4894.6,\"laborHours\":14822.970754576032,\"machineHours\":2203.080126552659,\"cost\":1269468.918387839,\"materialsCost\":0,\"materialsRows\":2,\"sourceRows\":2,\"sourceKeys\":[\"auto-11a3ed4c\",\"auto-0846db87\"],\"stableKey\":\"auto-aaaae2ec\",\"rate\":259.3611160029091,\"scheduledQuantity\":371.5,\"scheduledCost\":96352.65459508073,\"quantityVariance\":-4523.1,\"scheduleRows\":1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12,\"scheduledCost\":8145.621554434269,\"quantityVariance\":-1834,\"scheduleRows\":1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153.34,\"scheduledCost\":1366168.6598243823,\"quantityVariance\":31.04000000000002,\"scheduleRows\":1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0,\"scheduledCost\":0,\"quantityVariance\":-1900.34,\"scheduleRows\":0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246.68,\"scheduledCost\":719402.3272084978,\"quantityVariance\":-45.69999999999993,\"scheduleRows\":1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22,\"scheduledCost\":70371.84402649064,\"quantityVariance\":-244,\"scheduleRows\":1},{\"code\":\"KQ-04-02\",\"name\":\"Транспортировка от</t>
        </is>
      </c>
    </row>
    <row r="28">
      <c r="A28" t="inlineStr">
        <is>
          <t xml:space="preserve">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0,\"scheduledCost\":0,\"quantityVariance\":-4428,\"scheduleRows\":0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333.98,\"scheduledCost\":92211.92342049345,\"quantityVariance\":-2472.24,\"scheduleRows\":1},{\"code\":\"KQ-69-03\",\"name\":\"Устройство полов, м2\",\"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3653.68,\"scheduledCost\":6673309.812822844,\"quantityVariance\":3248.8399999999997,\"scheduleRows\":1},{\"code\":\"KQ-27-13\",\"name\":\"Монтаж насосов, т\",\"unit\":\"ед.\",\"quantity\":66.60000000000001,\"laborHours\":7088.438045676793,\"machineHours\":784.7585866575497,\"cost\":652576.631254631,\"materialsCost\":0,\"materialsRows\":6,\"sourceRows\":6,\"sourceKeys\":[\"auto-4bb442c9\",\"auto-4ab44136\",\"auto-55b45287\",\"auto-54b450f4\",\"auto-a4549101\",\"auto-a3548f6e\"],\"stableKey\":\"auto-b25aaf7c\",\"rate\":9798.447916736199,\"scheduledQuantity\":94.88,\"scheduledCost\":929676.7383399305,\"quantityVariance\":28.279999999999987,\"scheduleRows\":1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9780.48,\"scheduledCost\":131487.58032172726,\"quantityVariance\":-36923.520000000004,\"scheduleRows\":1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0,\"scheduledCost\":0,\"quantityVariance\":-1631.58,\"scheduleRows\":0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0,\"scheduledCost\":0,\"quantityVariance\":-1400,\"scheduleRows\":0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0,\"scheduledCost\":0,\"quantityVariance\":-4633,\"scheduleRows\":0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0,\"scheduledCost\":0,\"quantityVariance\":-782.6,\"scheduleRows\":0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2326.66,\"scheduledCost\":388026.9191780565,\"quantityVariance\":-1062.4800000000005,\"scheduleRows\":1},{\"code\":\"KQ-71-05\",\"name\":\"Устройство покрытий из сборных 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451.06,\"scheduledCost\":535800.1282558816,\"quantityVariance\":18.25999999999999,\"scheduleRows\":1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10,\"scheduledCost\":1411.4832227563884,\"quantityVariance\":-3605.8999999999996,\"scheduleRows\":1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0,\"scheduledCost\":0,\"quantityVariance\":-104,\"scheduleRows\":0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0,\"scheduledCost\":0,\"quantityVariance\":-24,\"scheduleRows\":0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0,\"scheduledCost\":0,\"quantityVariance\":-840,\"scheduleRows\":0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3792.62,\"scheduledCost\":1366855.7481894873,\"quantityVariance\":2514.672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13.34,\"scheduledCost\":48166.58400752335,\"quantityVariance\":-98.66,\"scheduleRows\":1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uto-126c0182\"],\"stableKey\":\"auto-6075a4e2\",\"rate\":300.3996764419127,\"scheduledQuantity\":0,\"scheduledCost\":0,\"quantityVariance\":-1232,\"scheduleRows\":0},{\"code\":\"KQ-12-01\",\"name\":\"Устройство подбетонки, м3\",\"unit\":\"ед.\",\"quantity\":522.5400000000001,\"laborHours\":5034.987825799066,\"machineHours\":384.4321803321059,\"cost\":348730.69253325684,\"materialsCost\":0,\"materialsRows\":4,\"sourceRows\":4,\"sourceKeys\":[\"auto-33284e38\",\"auto-303992a0\",\"auto-18198923\",\"auto-9712024b\"],\"stableKey\":\"auto-0d54dc43\",\"rate\":667.3760717519363,\"scheduledQuantity\":628.64,\"scheduledCost\":419539.2937461372,\"quantityVariance\":106.09999999999991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8.32,\"scheduledCost\":30551.81393411532,\"quantityVariance\":-77.63999999999999,\"scheduleRows\":1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225.8,\"scheduledCost\":472578.02617187204,\"quantityVariance\":82.20000000000002,\"scheduleRows\":1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95.47999999999999,\"scheduledCost\":468359.9661237178,\"quantityVariance\":34.25999999999999,\"scheduleRows\":1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204,\"scheduledCost\":13829.98595272487,\"quantityVariance\":-4148,\"scheduleRows\":1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3.72,\"scheduledCost\":19800.192168326925,\"quantityVariance\":-50.519999999999996,\"scheduleRows\":1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0,\"scheduledCost\":0,\"quantityVariance\":-733.5799999999999,\"scheduleRows\":0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0,\"scheduledCost\":0,\"quantityVariance\":-6387,\"scheduleRows\":0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0,\"scheduledCost\":0,\"quantityVariance\":-196.98,\"scheduleRows\":0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0,\"scheduledCost\":0,\"quantityVariance\":-203.48,\"scheduleRows\":0},{\"code\":\"KQ-46-02\",\"name\":\"Монтаж металлорукавов, м\",\"unit\":\"ед.\",\"quantity\":7210,\"laborHours\":3452.7072546648565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324.21999999999997,\"scheduledCost\":9940.674076541054,\"quantityVariance\":-6885.78,\"scheduleRows\":1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"auto-78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0,\"scheduledCost\":0,\"quantityVariance\":-982,\"scheduleRows\":0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68.08,\"scheduledCost\":17078.022495988025,\"quantityVariance\":-729.56,\"scheduleRows\":1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a\",\"auto-9e82d1bd\",\"auto-41b79c32\"],\"stableKey\":\"auto-11f0bb61\",\"rate\":224.81964932601676,\"scheduledQuantity\":0,\"scheduledCost\":0,\"quantityVariance\":-862,\"scheduleRows\":0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0,\"scheduledCost\":0,\"quantityVariance\":-3872.0000000000005,\"scheduleRows\":0},{\"code\":\"KQ-27-14\",\"nam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29.98,\"scheduledCost\":162965.98905832515,\"quantityVariance\":-4.934000000000001,\"scheduleRows\":1},{\"code\":\"KQ-68-02\",\"name\":\"Утепление фасадов, м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0,\"scheduledCost\":0,\"quantityVariance\":-186,\"scheduleRows\":0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0.6,\"scheduledCost\":8646.841737788109,\"quantityVariance\":-11.940000000000001,\"scheduleRows\":1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1008.9,\"scheduledCost\":125099.86044253722,\"quantityVariance\":-391.1,\"scheduleRows\":1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e2bd\"],\"stableKey\":\"auto-e25d1974\",\"rate\":554.7989142284404,\"scheduledQuantity\":0,\"scheduledCost\":0,\"quantityVariance\":-296,\"scheduleRows\":0},{\"code\":\"KQ-11-01\",\"name\":\"Погружение забивных свай (ж/б), м\",\"unit\":\"ед.\",\"quantity\":658.8,\"laborHours\":1743.6137056145078,\"machineHours\":669.9092214738041,\"cost\":162761.63929204273,\"materialsCost\":0,\"m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3374.94,\"scheduledCost\":81785.63559858299,\"quantityVariance\":-3301.06,\"scheduleRows\":1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\":10.2,\"scheduledCost\":13938.963052160456,\"quantityVariance\":-105.8,\"scheduleRows\":1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10997.720000000001,\"scheduledCost\":212348.73561737873,\"quantityVariance\":2801.3200000000015,\"scheduleRows\":1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:0,\"scheduledCost\":0,\"quantityVariance\":-756,\"scheduleRows\":0},{\"code\":\"KQ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0,\"scheduledCost\":0,\"quantityVariance\":-1710.9,\"scheduleRows\":0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41.98,\"scheduledCost\":40497.03306525788,\"quantityVariance\":-106.22,\"scheduleRows\":1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0,\"scheduledCost\":0,\"quantityVariance\":-6751.08,\"scheduleRows\":0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0,\"scheduledCost\":0,\"quantityVariance\":-12,\"scheduleRows\":0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1.94,\"scheduledCost\":246.34956054141492,\"quantityVariance\":-968.06,\"scheduleRows\":1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0,\"scheduledCost\":0,\"quantityVariance\":-45.666666666666664,\"scheduleRows\":0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0,\"scheduledCost\":0,\"quantityVariance\":-3514,\"scheduleRows\":0},{\"code\":\"KQ-60-07\",\"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0,\"scheduledCost\":0,\"quantityVariance\":-56,\"scheduleRows\":0},{\"code\":\"KQ-27-11\",\"name\":\"Монтаж газодувок, вентиляторов и дымососов, т\",\"unit\":\"ед.\",\"quantity\":20,\"laborHours\":1113.4060551477014,\"machineHours\":103.15160224676856,\"cost\":105448.75050038568,\"ma</t>
        </is>
      </c>
    </row>
    <row r="29">
      <c r="A29" t="inlineStr">
        <is>
          <t xml:space="preserve">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0,\"scheduledCost\":0,\"quantityVariance\":-1092,\"scheduleRows\":0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0,\"scheduledCost\":0,\"quantityVariance\":-10,\"scheduleRows\":0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3.64,\"scheduledCost\":108708.40594839805,\"quantityVariance\":0.8400000000000003,\"scheduleRows\":1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0,\"scheduledCost\":0,\"quantityVariance\":-172,\"scheduleRows\":0},{\"code\":\"KQ-69-04\",\"name\":\"Устройство потолков, м2\",\"unit\":\"ед.\",\"quantity\":0,\"laborHours\":940.7284796712497,\"machineHours\":46.605597316044566,\"cost\":71190.46857388492,\"materialsCost\":0,\"materialsRows\":1,\"sourceRows\":1,\"sourceKeys\":[\"auto-21ecc123\"],\"stableKey\":\"auto-4dd4a7de\",\"rate\":0,\"scheduledQuantity\":0,\"scheduledCost\":0,\"quantityVariance\":0,\"scheduleRows\":0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0,\"scheduledCost\":0,\"quantityVariance\":-84,\"scheduleRows\":0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0,\"scheduledCost\":0,\"quantityVariance\":-166,\"scheduleRows\":0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0,\"scheduledCost\":0,\"quantityVariance\":-20,\"scheduleRows\":0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0,\"scheduledCost\":0,\"quantityVariance\":-4,\"scheduleRows\":0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0,\"scheduledCost\":0,\"quantityVariance\":-14,\"scheduleRows\":0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0,\"scheduledCost\":0,\"quantityVariance\":0,\"scheduleRows\":0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6892,\"scheduledCost\":108558.2338040994,\"quantityVariance\":3842,\"scheduleRows\":1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0,\"scheduledCost\":0,\"quantityVariance\":-82.08,\"scheduleRows\":0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0,\"scheduledCost\":0,\"quantityVariance\":-238,\"scheduleRows\":0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2,\"scheduledCost\":676.624248399373,\"quantityVariance\":-118,\"scheduleRows\":1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2,\"scheduledCost\":448.58246551686403,\"quantityVariance\":-160,\"scheduleRows\":1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0,\"scheduledCost\":0,\"quantityVariance\":-890,\"scheduleRows\":0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0,\"scheduledCost\":0,\"quantityVariance\":-268,\"scheduleRows\":0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84,\"scheduledCost\":20316.67770453554,\"quantityVariance\":-42,\"scheduleRows\":1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0,\"scheduledCost\":0,\"quantityVariance\":-192,\"scheduleRows\":0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\",\"auto-ea50e7cc\"],\"stableKey\":\"auto-7a9cc3a4\",\"rate\":2817.942982084404,\"scheduledQuantity\":0,\"scheduledCost\":0,\"quantityVariance\":-10,\"scheduleRows\":0},{\"code\":\"KQ-60-05\",\"name\":\"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0,\"scheduledCost\":0,\"quantityVariance\":-102,\"scheduleRows\":0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0,\"scheduledCost\":0,\"quantityVariance\":-96,\"scheduleRows\":0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24.72,\"scheduledCost\":28954.08536393745,\"quantityVariance\":2.919999999999998,\"scheduleRows\":1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0,\"scheduledCost\":0,\"quantityVariance\":-124,\"scheduleRows\":0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0,\"scheduledCost\":0,\"quantityVariance\":-77.11999999999999,\"scheduleRows\":0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0,\"scheduledCost\":0,\"quantityVariance\":-26.400000000000002,\"scheduleRows\":0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10.2,\"scheduledCost\":2586.372002788452,\"quantityVariance\":-49.8,\"scheduleRows\":1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0,\"scheduledCost\":0,\"quantityVariance\":-98.04,\"scheduleRows\":0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0,\"scheduledCost\":0,\"quantityVariance\":-60,\"scheduleRows\":0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0,\"scheduledCost\":0,\"quantityVariance\":-110,\"scheduleRows\":0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10,\"scheduledCost\":2167.8976297059667,\"quantityVariance\":-34,\"scheduleRows\":1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0,\"scheduledCost\":0,\"quantityVariance\":-2,\"scheduleRows\":0},{\"code\":\"KQ-48-03\",\"name\":\"Монтаж и подключение патч-кордов, м\",\"unit\":\"ед.\",\"quantity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0,\"scheduledCost\":0,\"quantityVariance\":-335,\"scheduleRows\":0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,\"sched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0,\"scheduledCost\":0,\"quantityVariance\":-20,\"scheduleRows\":0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0,\"scheduledCost\":0,\"quantityVariance\":-8,\"scheduleRows\":0},{\"code\":\"KQ-03-01\",\"name\":\"Демонтаж элементов металлоконструкций, т\",\"unit\":\"ед.\",\"quantity\":0.64,\"laborHours\":13.631875695595367,\"machineHours\":10.556873937497972,\"cost\":3174.115644028948,\"materialsCost\":0,\"materialsRows\":2,\"sourceRows\":2,\"sourceKeys\":[\"auto-2b0c4c72\",\"auto-0a5c1232\"],\"stableKey\":\"auto-73356e85\",\"rate\":4959.555693795231,\"scheduledQuantity\":3.2,\"scheduledCost\":15870.578220144738,\"quantityVariance\":2.56,\"scheduleRows\":1},{\"code\":\"KQ-71-10\",\"name\":\"Устройство элементов обеспечения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0,\"scheduledCost\":0,\"quantityVariance\":-10,\"scheduleRows\":0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14,\"scheduledCost\":2951.375088203824,\"quantityVariance\":4,\"scheduleRows\":1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4,\"scheduledCost\":898.9943085660108,\"quantityVariance\":0,\"scheduleRows\":1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f2333d7e\",\"rate\":18536.399185027512,\"scheduledQuantity\":3.78,\"scheduledCost\":70067.58891940399,\"quantityVariance\":3.76,\"scheduleRows\":1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2,\"scheduledCost\":240.71047677873696,\"quantityVariance\":0,\"scheduleRows\":1},{\"code\":\"KQ-03-17\",\"name\":\"Демонтаж воздуховодов, м2\",\"unit\":\"ед.\",\"quantity\":8,\"laborHours\":3.2222861960818596,\"machineHours\":0.030482269712709977,\"cost\":186.41993730709888,\"materialsCost\":0,\"materialsRows\":1,\"sourceRows\":1,\"sourceKeys\":[\"auto-9af8d3e1\"],\"stableKey\":\"auto-fd38865a\",\"rate\":23.30249216338736,\"scheduledQuantity\":267.08,\"scheduledCost\":6223.629606997496,\"quantityVariance\":259.08,\"scheduleRows\":1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0.62,\"scheduledCost\":78.87606368370088,\"quantityVariance\":-0.58,\"scheduleRows\":1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override\",\"scheduledQuantity\":221.8,\"scheduledCost\":1197443.1378535752,\"quantityVariance\":110.9,\"scheduleRows\":1},{\"code\":\"KQ-37-02\",\"name\":\"ОГЗ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override\",\"scheduledQuantity\":9329.9,\"scheduledCost\":7804185.787485001,\"quantityVariance\":5944.778,\"scheduleRows\":1},{\"code\":\"KQ-26-04\",\"name\":\"HeavyLift блочных и комплектных установок,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ntity\":1650.18,\"scheduledCost\":354453.24628158694,\"quantityVariance\":-5583.82,\"scheduleRows\":3}],\"materialForecastByKq\":{\"KQ-01-01\":[0,0,0,0,0,0,0,0,0,0,0,0],\"KQ-03-01\":[0,0,0,0,0,0,0,0,0,0,0,0],\"KQ-111-11\":[0,0,0,0,0,0,0,0,0,0,0,0],\"KQ-03-08\":[0,0,0,0,0,0,0,0,0,0,0,0],\"KQ-03-10\":[0,0,0,0,0,0,0,0,0,0,0,0],\"KQ-03-13\":[0,0,0,0,0,0,0,0,0,0,0,0],\"KQ-03-14\":[0,0,0,0,0,0,0,0,0,0,0,0],\"KQ-03-16\":[0,0,0,0,0,0,0,0,0,0,0,0],\"KQ-03-17\":[0,0,0,0,0,0,0,0,0,0,0,0],\"KQ-03-18\":[0,0,0,0,0,0,0,0,0,0,0,0],\"KQ-03-25\":[0,0,0,0,0,0,0,0,0,0,0,0],\"KQ-03-26\":[0,0,0,0,0,0,0,0,0,0,0,0],\"KQ-03-27\":[0,0,0,0,0,0,0,0,0,0,0,0],\"KQ-05-01\":[0,0,0,0,0,0,0,0,0,0,0,0],\"KQ-09-01\":[0,0,0,0,0,0,0,0,0,0,0,0],\"KQ-09-02\":[790300,203220,135480,0,0,0,0,0,0,0,0,0],\"KQ-10-01\":[50282.623999999996,44628.24799999999,139382.69799999997,165811.436,78654.548,34081.348,6968.835999999999,10368.147999999997,8463.826,19452.131999999994,56196.09799999999,15914.933999999997],\"KQ-12-01\":[75883.75,29182,55735.5,56290.5,71636.75,25069.5,16972.75,4549.25,2400.25,21924.25,24392,8494.5],\"KQ-12-02\":[1180704.5,857768,711183,497786,279024.5,294589.5,233798.5,103582.5,43978,50580.49999999999,184765.5,88664.5],\"KQ-12-03\":[0,0,0,0,0,0,0,5337.5,10612.5,5408.5,3799.75,792.75],\"KQ-13-01\":[56612.5,405070,539905,438333,167551,400875.5,98569,61085.00000000001,165809.99999999997,107690.5,60170,16814.5],\"KQ-16-01\":[0,0,0,0,944.9999999999999,243,162,54652.5,116166,101199,122723.99999999999,124838.99999999999],\"KQ-18-02\":[0,0,0,0,223.125,57.375,38.25,535.5,844.2625,273.4875,1749.9375,418.8375],\"KQ-20-02\":[0,0,0,0,0,0,0,0,0,1160.2499999999998,298.34999999999997,198.89999999999998],\"KQ-20-03\":[0,0,0,0,0,0,0,0,0,1160.2499999999998,298.34999999999997,198.89999999999998],\"KQ-22-01\":[0,0,0,0,0,0,0,0,0,0,0,0],\"KQ-22-02\":[0,0,0,0,0,0,0,0,0,0,0,0],\"KQ-22-03\":[0,0,0,0,0,0,0,0,0,0,0,0],\"KQ-23-01\":[0,0,0,0,0,0,0,0,0,0,0,0],\"KQ-24-01\":[0,0,0,0,0,0,0,0,0,0,0,0],\"KQ-25-01\":[0,0,0,0,0,0,0,0,0,253114.4,87482.36,49149.96],\"KQ-26-01\":[0,0,0,0,0,0,0,0,0,0,0,0],\"KQ-27-02\":[0,0,0,0,0,0,0,0,0,0,0,0],\"KQ-27-03\":[0,0,0,0,0,0,0,0,0,0,0,0],\"KQ-27-04\":[0,0,0,0,0,0,0,0,0,0,0,0],\"KQ-27-05\":[0,0,0,0,0,0,0,0,0,0,0,0],\"KQ-27-13\":[0,0,0,0,0,0,0,0,0,0,0,0],\"KQ-27-14\":[0,0,0,0,0,0,0,0,0,0,0,0],\"KQ-27-19\":[0,0,0,0,0,0,0,0,0,0,0,0],\"KQ-32-01\":[0,0,0,0,0,0,0,0,0,0,0,0],\"KQ-33-01\":[0,0,0,0,0,0,0,0,0,0,0,0],\"KQ-33-06\":[0,0,0,0,0,0,0,0,0,0,0,0],\"KQ-34-03\":[0,0,0,0,0,0,0,0,0,0,0,0],\"KQ-35-01\":[0,0,0,0,0,0,0,0,0,0,0,0],\"KQ-37-02\":[0,0,0,0,0,0,0,0,0,0,0,0],\"KQ-38-02\":[0,0,0,0,0,0,0,29453.76,43827.804,29393.388,10077.696,2575.152],\"KQ-38-03\":[0,0,0,0,0,0,0,274.04999999999995,70.47,46.98,50205.01499999999,12909.860999999999],\"KQ-44-01\":[0,0,0,0,0,0,0,0,0,0,0,0],\"KQ-45-01\":[0,0,0,0,0,0,0,0,0,0,0,0],\"KQ-46-02\":[0,0,0,0,0,0,0,0,0,0,3782.7999999999997,8537.619999999999],\"KQ-48-01\":[0,0,0,0,0,0,0,0,0,0,0,0],\"KQ-48-04\":[0,0,0,0,0,0,0,0,0,0,0,0],\"KQ-49-01\":[0,0,0,0,0,0,0,0,0,0,0,0],\"KQ-49-04\":[0,0,0,0,0,0,0,0,0,0,0,0],\"KQ-51-01\":[0,0,0,0,0,0,0,0,0,0,393.48749999999995,600.1949999999999],\"KQ-51-02\":[0,0,0,875,225,150,1855.0874999999999,7237.6224999999995,4208.255,2403.5299999999997,2072.1925,1416.85],\"KQ-57-01\":[0,0,0,0,0,0,0,0,0,0,0,0],\"KQ-57-03\":[0,0,0,0,0,0,0,0,0,0,0,0],\"KQ-58-01\":[0,0,0,0,0,0,0,0,0,0,0,0],\"KQ-59-02\":[0,0,0,0,0,0,0,0,0,0,0,0],\"KQ-60-01\":[0,0,0,0,0,0,0,0,0,0,0,0],\"KQ-62-01\":[0,0,0,0,0,0,0,0,0,0,0,9531.199999999999],\"KQ-62-02\":[0,0,0,0,0,0,0,0,0,0,0,0],\"KQ-64-01\":[0,0,0,0,0,0,0,0,0,735,189,126],\"KQ-69-01\":[0,0,0,0,6293,10711.2,37024,49862.600000000006,77153.99999999999,25096.8,12388.199999999999,4978.8],\"KQ-69-02\":[0,0,0,0,0,0,0,0,0,0,0,2922.325],\"KQ-69-03\":[0,0,0,68.07499999999999,17.505,11.67,0,0,1753.675,16664.345,13722.564999999999,9840.499999999998],\"KQ-71-01\":[0,0,0,0,0,0,0,0,0,6783.2625,23830.020000000004,6842.038500000001],\"KQ-71-02\":[0,0,0,0,0,0,0,9.45,2.4299999999999997,14356.695,50401.604999999996,14472.09],\"KQ-71-03\":[0,0,0,0,0,0,0,0,0,91752.5,521739.7499999999,338380]},\"primaryMonthsWithDocuments\":[false,false,false,false,false,false,false,false,false,false,false,false],\"primaryIdentityConfirmed\":false,\"paymentActualMonths\":[false,false,false,false,false,false,false,false,false,false,false,false],\"cashFlowBasis\":\"source_model\",\"revenueBasis\":\"ksg\",\"costRateFile\":\"expense_rates.xlsx\",\"priorVersionId\":\"v_muh0d2</t>
        </is>
      </c>
    </row>
    <row r="30">
      <c r="A30" t="inlineStr">
        <is>
          <t xml:space="preserve">c8k3in\"}|prior:{\"id\":\"v_muh0d2c8k3in\",\"name\":\"Прогноз 2025 · источники требуют обновления\",\"created\":\"2026-09-25T13:40:14.744Z\",\"year\":2025,\"currency\":\"USD\",\"fxRate\":80,\"dataMode\":\"source_partial\",\"parameters\":{\"payroll\":{\"value\":3750,\"method\":\"monthly\",\"enabled\":true,\"lag\":0,\"cash\":true,\"vat\":false,\"rateCurrency\":\"USD\",\"rateBasis\":\"\",\"rateSource\":\"Расчётный сценарий 4700134228: Исходная модель, Детальная модель!E25 · ВКС; прочие категории E26:E29 требуют отдельных драйверов\"},\"payrollTax\":{\"value\":13,\"method\":\"rate\",\"enabled\":true,\"lag\":0,\"cash\":true,\"vat\":false,\"rateCurrency\":\"\",\"rateBasis\":\"\",\"rateSource\":\"Расчётный сценарий 4700134228: Исходная модель, строка 48 · Расчётное допущение приложения; проверьте формулу НДФЛ\"},\"insurance\":{\"value\":30.9,\"method\":\"rate\",\"enabled\":true,\"lag\":0,\"cash\":true,\"vat\":false,\"rateCurrency\":\"\",\"rateBasis\":\"\",\"rateSource\":\"Расчётный сценарий 4700134228: Исходная модель, Детальная модель!F26:F29 · Для ВКС F25 = 0,9%; нужен раздельный персонал\"},\"vacation\":{\"value\":8,\"method\":\"rate\",\"enabled\":true,\"lag\":0,\"cash\":false,\"vat\":false,\"rateCurrency\":\"\",\"rateBasis\":\"\",\"rateSource\":\"Решение пользователя: 8% годового ФОТ начисляются ежемесячно; ставка процента не удваивается.\"},\"subcontract\":{\"value\":0,\"method\":\"percentRevenue\",\"enabled\":true,\"lag\":0,\"cash\":true,\"vat\":true,\"rateCurrency\":\"\",\"rateBasis\":\"\",\"rateSource\":\"Расчётный сценарий 4700134228: Исходная модель, Детальная модель!F51 · Ставка отсутствует; факт только по первичке\"},\"equipment\":{\"value\":125,\"method\":\"unit\",\"enabled\":true,\"lag\":0,\"cash\":true,\"vat\":true,\"rateCurrency\":\"USD\",\"rateBasis\":\"\",\"rateSource\":\"Расчётный сценарий 4700134228: Исходная модель, Детальная модель!F52\"},\"scaffolding\":{\"value\":0,\"method\":\"manual\",\"enabled\":true,\"lag\":0,\"cash\":true,\"vat\":true,\"rateCurrency\":\"USD\",\"rateBasis\":\"\",\"rateSource\":\"Расчётный сценарий 4700134228: Исходная модель, Детальная модель!F53 · Ставка отсутствует; факт по первичке\"},\"scaffoldLabor\":{\"value\":37.5,\"method\":\"unit\",\"enabled\":true,\"lag\":0,\"cash\":true,\"vat\":true,\"rateCurrency\":\"USD\",\"rateBasis\":\"\",\"rateSource\":\"Расчётный сценарий 4700134228: Исходная модель, Детальная модель!F54\"},\"projectMaterials\":{\"value\":10,\"method\":\"materials\",\"enabled\":true,\"lag\":0,\"cash\":true,\"vat\":true,\"rateCurrency\":\"\",\"rateBasis\":\"\",\"rateSource\":\"Расчётный сценарий 4700134228: Исходная модель, Детальная модель!F55 · F55=10%; проверить состав базы МТР\"},\"consumables\":{\"value\":10,\"method\":\"percentPayroll\",\"enabled\":true,\"lag\":0,\"cash\":true,\"vat\":true,\"rateCurrency\":\"\",\"rateBasis\":\"\",\"rateSource\":\"Расчётный сценарий 4700134228: Исходная модель, Детальная модель!F56\"},\"nrk\":{\"value\":100,\"method\":\"unit\",\"enabled\":true,\"lag\":0,\"cash\":true,\"vat\":true,\"rateCurrency\":\"USD\",\"rateBasis\":\"\",\"rateSource\":\"Расчётный сценарий 4700134228: Исходная модель, Детальная модель!F57\"},\"otherDirect\":{\"value\":0,\"method\":\"manual\",\"enabled\":true,\"lag\":0,\"cash\":true,\"vat\":true,\"rateCurrency\":\"USD\",\"rateBasis\":\"\",\"rateSource\":\"Расчётный сценарий 4700134228: Исходная модель, Детальная модель!F58 · Ставка отсутствует; факт по первичке\"},\"indirectPayroll\":{\"value\":5437.5,\"method\":\"monthly\",\"enabled\":true,\"lag\":0,\"cash\":true,\"vat\":false,\"rateCurrency\":\"USD\",\"rateBasis\":\"\",\"rateSource\":\"Расчётный сценарий 4700134228: Исходная модель, Детальная модель!E31 · ВКС; прочие категории E32:E35 требуют отдельных драйверов\"},\"indirectTax\":{\"value\":13,\"method\":\"rate\",\"enabled\":true,\"lag\":0,\"cash\":true,\"vat\":false,\"rateCurrency\":\"\",\"rateBasis\":\"\",\"rateSource\":\"Расчётный сценарий 4700134228: Исходная модель, строка 61 · Расчётное допущение приложения; проверьте формулу НДФЛ\"},\"indirectInsurance\":{\"value\":30.9,\"method\":\"rate\",\"enabled\":true,\"lag\":0,\"cash\":true,\"vat\":false,\"rateCurrency\":\"\",\"rateBasis\":\"\",\"rateSource\":\"Расчётный сценарий 4700134228: Исходная модель, Детальная модель!F32:F35 · Для ВКС F31 = 0,9%; нужен раздельный персонал\"},\"indirectVacation\":{\"value\":8,\"method\":\"rate\",\"enabled\":true,\"lag\":0,\"cash\":false,\"vat\":false,\"rateCurrency\":\"\",\"rateBasis\":\"\",\"rateSource\":\"Решение пользователя: 8% годового ФОТ начисляются ежемесячно; ставка процента не удваивается.\"},\"food\":{\"value\":16.25,\"method\":\"day\",\"enabled\":true,\"lag\":0,\"cash\":true,\"vat\":true,\"rateCurrency\":\"USD\",\"rateBasis\":\"\",\"rateSource\":\"Расчётный сценарий 4700134228: Исходная модель, Детальная модель!F64\"},\"housing\":{\"value\":12.5,\"method\":\"day\",\"enabled\":true,\"lag\":0,\"cash\":true,\"vat\":true,\"rateCurrency\":\"USD\",\"rateBasis\":\"\",\"rateSource\":\"Расчётный сценарий 4700134228: Исходная модель, Детальная модель!F65\"},\"bus\":{\"value\":15983.60655737705,\"method\":\"unit\",\"enabled\":true,\"lag\":0,\"cash\":true,\"vat\":true,\"rateCurrency\":\"USD\",\"rateBasis\":\"\",\"rateSource\":\"Расчётный сценарий 4700134228: Исходная модель, Детальная модель!F66\"},\"car\":{\"value\":7991.803278688525,\"method\":\"unit\",\"enabled\":true,\"lag\":0,\"cash\":true,\"vat\":true,\"rateCurrency\":\"USD\",\"rateBasis\":\"\",\"rateSource\":\"Расчётный сценарий 4700134228: Исходная модель, Детальная модель!F67\"},\"formwork\":{\"value\":0,\"method\":\"manual\",\"enabled\":true,\"lag\":0,\"cash\":true,\"vat\":true,\"rateCurrency\":\"USD\",\"rateBasis\":\"\",\"rateSource\":\"Расчётный сценарий 4700134228: Исходная модель, строка 53 · Нет отдельной ставки; факт по первичке\"},\"ppe\":{\"value\":750,\"method\":\"annualPerPerson\",\"enabled\":true,\"lag\":0,\"cash\":true,\"vat\":true,\"rateCurrency\":\"USD\",\"rateBasis\":\"\",\"rateSource\":\"Расчётный сценарий 4700134228: Исходная модель, Детальная модель!F68\"},\"tickets\":{\"value\":1000,\"method\":\"rotation\",\"enabled\":true,\"lag\":0,\"cash\":true,\"vat\":true,\"rateCurrency\":\"USD\",\"rateBasis\":\"\",\"rateSource\":\"Расчётный сценарий 4700134228: Исходная модель, Детальная модель!F69\"},\"permit\":{\"value\":200,\"method\":\"perPerson\",\"enabled\":true,\"lag\":0,\"cash\":true,\"vat\":true,\"rateCurrency\":\"USD\",\"rateBasis\":\"\",\"rateSource\":\"Расчётный сценарий 4700134228: Исходная модель, Детальная модель!F70\"},\"medical\":{\"value\":75,\"method\":\"perPerson\",\"enabled\":true,\"lag\":0,\"cash\":true,\"vat\":true,\"rateCurrency\":\"USD\",\"rateBasis\":\"\",\"rateSource\":\"Расчётный сценарий 4700134228: Исходная модель, Детальная модель!F71\"},\"vziz\":{\"value\":41.66666666666667,\"method\":\"annualPerPerson\",\"enabled\":true,\"lag\":0,\"cash\":true,\"vat\":true,\"rateCurrency\":\"USD\",\"rateBasis\":\"\",\"rateSource\":\"Расчётный сценарий 4700134228: Исходная модель, Детальная модель!F72\"},\"office\":{\"value\":7500,\"method\":\"monthly\",\"enabled\":true,\"lag\":0,\"cash\":true,\"vat\":true,\"rateCurrency\":\"USD\",\"rateBasis\":\"\",\"rateSource\":\"Расчётный сценарий 4700134228: Исходная модель, Детальная модель!F73\"},\"warehouse\":{\"value\":20000,\"method\":\"monthly\",\"enabled\":true,\"lag\":0,\"cash\":true,\"vat\":true,\"rateCurrency\":\"USD\",\"rateBasis\":\"\",\"rateSource\":\"Расчётный сценарий 4700134228: Исходная модель, Детальная модель!F74\"},\"internet\":{\"value\":0,\"method\":\"monthly\",\"enabled\":true,\"lag\":0,\"cash\":true,\"vat\":true,\"rateCurrency\":\"USD\",\"rateBasis\":\"\",\"rateSource\":\"Расчётный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первичка\"},\"waste\":{\"value\":0,\"method\":\"monthly\",\"enabled\":true,\"lag\":0,\"cash\":true,\"vat\":true,\"rateCurrency\":\"USD\",\"rateBasis\":\"\",\"rateSource\":\"Расчётный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первичка\"},\"safety\":{\"value\":1,\"method\":\"percentPayroll\",\"enabled\":true,\"lag\":0,\"cash\":true,\"vat\":true,\"rateCurrency\":\"\",\"rateBasis\":\"\",\"rateSource\":\"Расчётный сценарий 4700134228: Исходная модель, Детальная модель!F75\"},\"accident\":{\"value\":125,\"method\":\"annualPerPerson\",\"enabled\":true,\"lag\":0,\"cash\":true,\"vat\":true,\"rateCurrency\":\"USD\",\"rateBasis\":\"\",\"rateSource\":\"Расчётный сценарий 4700134228: Исходная модель, Детальная модель!F76\"},\"it\":{\"value\":0,\"method\":\"manual\",\"enabled\":true,\"lag\":0,\"cash\":true,\"vat\":true,\"rateCurrency\":\"USD\",\"rateBasis\":\"\",\"rateSource\":\"Расчётный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первичка\"},\"containers\":{\"value\":0,\"method\":\"manual\",\"enabled\":true,\"lag\":0,\"cash\":true,\"vat\":true,\"rateCurrency\":\"USD\",\"rateBasis\":\"\",\"rateSource\":\"Расчётный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первичка\"},\"modularOffice\":{\"value\":0,\"method\":\"manual\",\"enabled\":true,\"lag\":0,\"cash\":true,\"vat\":true,\"rateCurrency\":\"USD\",\"rateBasis\":\"\",\"rateSource\":\"Расчётный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первичка\"},\"transport\":{\"value\":0,\"method\":\"manual\",\"enabled\":true,\"lag\":0,\"cash\":true,\"vat\":true,\"rateCurrency\":\"USD\",\"rateBasis\":\"\",\"rateSource\":\"Расчётный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первичка\"},\"otherIndirect\":{\"value\":10,\"method\":\"percentDirect\",\"enabled\":true,\"lag\":0,\"cash\":true,\"vat\":true,\"rateCurrency\":\"\",\"rateBasis\":\"\",\"rateSource\":\"Расчётный сценарий 4700134228: Исходная модель, Детальная модель!F77 · Базу прочих косвенных нужно сверить\"}},\"drivers\":{\"physicalVolume\":[0,0,0,0,0,0,0,0,0,0,0,4817.88],\"boqRate\":[0,0,0,0,0,0,0,0,0,0,0,0],\"revenue\":[0,0,0,0,0,0,0,0,0,0,0,0],\"otherRevenue\":[0,0,0,0,0,0,0,0,0,0,0,0],\"materials\":[0,0,0,0,0,0,0,0,0,0,0,0],\"directPeople\":[0,0,0,0,0,0,0,0,0,0,0,15.8386169227],\"auxiliaryPeople\":[0,0,0,0,0,0,0,0,0,0,0,0],\"indirectPeople\":[0,0,0,0,0,0,0,0,0,0,0,8.806166794000003],\"laborIntensity\":[0,0,0,0,0,0,0,0,0,0,0,0],\"sourceDays\":[0,0,0,0,0,0,0,0,0,0,0,0],\"passivePeople\":[0,0,0,0,0,0,0,0,0,0,0,0],\"scaffoldPeople\":[0,0,0,0,0,0,0,0,0,0,0,1.0642674865999995],\"equipmentHours\":[0,0,0,0,0,0,0,0,0,0,0,488.6033662120002],\"nrkVolume\":[0,0,0,0,0,0,0,0,0,0,0,0],\"payments\":[0,0,0,0,0,0,0,0,0,0,0,0],\"advances\":[0,0,0,0,0,0,0,0,0,0,0,0],\"advanceOffset\":[0,0,0,0,0,0,0,0,0,0,0,0],\"factoring\":[0,0,0,0,0,0,0,0,0,0,0,0],\"ksgRevenue\":[0,0,0,0,0,0,0,0,0,0,0,924337.2636019895],\"ksgMaterialsRevenue\":[0,0,0,0,0,0,0,0,0,0,0,119123.05999999998],\"ks2Accepted\":[0,0,0,0,0,0,0,0,0,0,0,0],\"primaryExecuted\":[0,0,0,0,0,0,0,0,0,0,0,0],\"primaryDeductions\":[0,0,0,0,0,0,0,0,0,0,0,0],\"primaryAdvanceOffset\":[0,0,0,0,0,0,0,0,0,0,0,0],\"primaryGuaranteeHold\":[0,0,0,0,0,0,0,0,0,0,0,0]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647.18,\"volumes\":[0,0,0,0,0,0,0,0,0,0,0,647.18],\"matchRule\":\"exact\",\"matchConfidence\":1,\"contractRate\":360.398813535099,\"currentRate\":0,\"actualRate\":0,\"rate\":360.398813535099},{\"sourceKind\":\"ksg\",\"sourceRow\":28,\"sourceKey\":\"auto-0f64c22b\",\"workId\":\"\",\"name\":\"Разработка грунта с погрузкой\",\"unit\":\"м3\",\"kq1\":\"\",\"kq2\":\"KQ-09-01\",\"stableKey\":\"auto-5cca581c\",\"plannedQuantity\":22322.76,\"scheduleQuantity\":3436.1,\"volumes\":[0,0,0,0,0,0,0,0,0,0,0,3436.1],\"matchRule\":\"exact\",\"matchConfidence\":1,\"contractRate\":165.43106173163682,\"currentRate\":0,\"actualRate\":0,\"rate\":165.43106173163682},{\"sourceKind\":\"ksg\",\"sourceRow\":30,\"sourceKey\":\"auto-77440a83\",\"workId\":\"\",\"name\":\"Обратная засыпка грунта с уплотнением\",\"unit\":\"м3\",\"kq1\":\"\",\"kq2\":\"KQ-10-01\",\"stableKey\":\"auto-e7274e25\",\"plannedQuantity\":18907.36,\"scheduleQuantity\":607.88,\"volumes\":[0,0,0,0,0,0,0,0,0,0,0,607.88],\"matchRule\":\"exact\",\"matchConfidence\":1,\"contractRate\":137.08336598764066,\"currentRate\":0,\"actualRate\":0,\"rate\":137.08336598764066},{\"sourceKind\":\"ksg\",\"sourceRow\":31,\"sourceKey\":\"auto-19712422\",\"workId\":\"\",\"name\":\"Устройство подбетонки\",\"unit\":\"м3\",\"kq1\":\"\",\"kq2\":\"KQ-12-01\",\"stableKey\":\"auto-12587403\",\"plannedQuantity\":665.3,\"scheduleQuantity\":15.2,\"volumes\":[0,0,0,0,0,0,0,0,0,0,0,15.2],\"matchRule\":\"exact\",\"matchConfidence\":1,\"contractRate\":667.3760717519363,\"currentRate\":0,\"actualRate\":0,\"rate\":667.3760717519363},{\"sourceKind\":\"ksg\",\"sourceRow\":32,\"sourceKey\":\"auto-18aa5b47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111.52,\"volumes\":[0,0,0,0,0,0,0,0,0,0,0,111.52],\"matchRule\":\"exact\",\"matchConfidence\":1,\"contractRate\":2287.940073339134,\"currentRate\":0,\"actualRate\":0,\"rate\":2287.940073339134}],\"sourceFiles\":{\"personnel\":\"data/contractors/derived-4700134228/sources/personnel_plan.xlsx\",\"equipment\":\"data/contractors/derived-4700134228/sources/equipment_plan.xlsx?rev=2\"},\"workSourceMeta\":{\"blockers\":[\"Прогноз 2025: обновите источники и объёмы; документный факт не перенесён.\"],\"loading\":false,\"error\":null,\"sourceContractNumber\":\"4700134228\",\"primarySourceContract\":\"4700134228\",\"bankSourceContract\":\"4700134228\",\"primaryRows\":0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_plan.xlsx\",\"equipment\":\"data/contractors/derived-4700134228/sources/equipment_plan.xlsx?rev=2\",\"primary_documents\":\"data/contractors/derived-4700134228/sources/primary_documents.xlsx\",\"payments\":\"data/contractors/derived-4700134228/sources/payments.xlsx\",\"factoring\":\"data/contractors/derived-4700134228/sources/factoring.xlsx\"},\"resourceSources\":{\"personnel\":{\"path\":\"data/contractors/derived-4700134228/sources/personnel_plan.xlsx\",\"sheet\":\"Персонал\",\"through\":12,\"complete\":[false,false,false,false,false,false,false,false,false,false,false,true]},\"equipment\":{\"path\":\"data/contractors/derived-4700134228/sources/equipment_plan.xlsx?rev=2\",\"sheet\":\"Техника\",\"through\":12,\"complete\":[false,false,false,false,false,false,false,false,false,false,false,true]}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currency\":\"USD\",\"boqRows\":888,\"kq2Rows\":146,\"ksgRows\":5,\"matchedRows\":5,\"unmatchedRows\":0,\"ignoredRows\":0,\"boqCost\":255840353.09750876,\"scheduledCost\":1150306.0051456993,\"contractQuantity\":1333633.7165260015,\"scheduledQuantity\":4817.88,\"loadedAt\":\"2026-09-25T14:52:01.420Z\"},\"portfolioYearMissing\":false,\"vatRate\":22,\"vacationBasis\":\"annual\",\"actualThroughMonth\":0,\"b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\"projectMaterialsForecast\":true,\"materialMarkupPercent\":10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ntity\":0,\"scheduledCost\":0,\"quantityVariance\":-144402.65399999992,\"scheduleRows\":0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0,\"scheduledCost\":0,\"quantityVariance\":-54099.19200000029,\"scheduleRows\":0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0,\"scheduledCost\":0,\"quantityVariance\":-2618.9,\"scheduleRows\":0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0,\"scheduledCost\":0,\"quantityVariance\":-449848,\"scheduleRows\":0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0,\"scheduledCost\":0,\"quantityVariance\":-58462.87199999999,\"scheduleRows\":0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ourceKeys\":[\"auto-179bf886\"],\"stableKey\":\"auto-093f384e\",\"rate\":22161.930304368696,\"scheduledQuantity\":0,\"scheduledCost\":0,\"quantityVariance\":-383.68,\"scheduleRows\":0},{\"code\":\"KQ-12-02\",\"name\":\"Устройство монолитных конструкций ниже 0 (за исключением колодцев), м3\",\"unit\":\"ед.\",\"quantity\":3556.9400000000005,\"laborHours\":91442.94496422901,\"machineHours\":16450.11845030557,\"cost\":8138065.564462901,\"materialsCost\":0,\"materialsRows\":15,\"sourceRows\":15,\"sourceKeys\":[\"auto-535bd878\",\"auto-57605bf2\",\"a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111.52,\"scheduledCost\":255151.0769787802,\"quantityVariance\":-3445.4200000000005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0,\"scheduledCost\":0,\"quantityVariance\":-24740,\"scheduleRows\":0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0,\"scheduledCost\":0,\"quantityVariance\":-8144,\"scheduleRows\":0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0,\"scheduledCost\":0,\"quantityVariance\":-1069.5776460000002,\"scheduleRows\":0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0,\"scheduledCost\":0,\"quantityVariance\":-672.16,\"scheduleRows\":0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0,\"scheduledCost\":0,\"quantityVariance\":-636.74,\"scheduleRows\":0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0,\"scheduledCost\":0,\"quantityVariance\":-155546.60000000003,\"scheduleRows\":0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0,\"scheduledCost\":0,\"quantityVariance\":-12487.019999999997,\"scheduleRows\":0},{\"code\":\"KQ-23-01\",\"name\":\"Монтаж второстепенных металлоконструкций, т\",\"unit\":\"ед.\",\"quantity\":330.68,\"laborHours\":45968.7224452249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0,\"scheduledCost\":0,\"quantityVariance\":-330.68,\"scheduleRows\":0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uantity\</t>
        </is>
      </c>
    </row>
    <row r="31">
      <c r="A31" t="inlineStr">
        <is>
          <t xml:space="preserve">":0,\"scheduledCost\":0,\"quantityVariance\":-8863.16,\"scheduleRows\":0},{\"code\":\"KQ-34-01\",\"name\":\"Монтаж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3436.1,\"scheduledCost\":568437.6712160773,\"quantityVariance\":-18730.020000000004,\"sche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0,\"scheduledCost\":0,\"quantityVariance\":-1221.18,\"scheduleRows\":0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0,\"scheduledCost\":0,\"quantityVariance\":-5023.18,\"scheduleRows\":0},{\"code\":\"KQ-38-02\",\"name\":\"АКЗ трубопроводов, м2\",\"unit\":\"ед.\",\"quantity\":15160.459999999768,\"laborHo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0,\"scheduledCost\":0,\"quantityVariance\":-15160.459999999768,\"scheduleRows\":0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607.88,\"scheduledCost\":83330.236516567,\"quantityVariance\":-17535.12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0,\"scheduledCost\":0,\"quantityVariance\":-12653.600000000903,\"scheduleRows\":0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",\"auto-4beefe43\",\"auto-4ceeffd6\",\"auto-4def0169\",\"auto-56ef0f94\",\"auto-57ef1127\",\"auto-97aa670c\",\"auto-98aa689f\",\"auto-99aa6a32\",\"auto-9aaa6bc5\",\"auto-93aa60c0\",\"auto-94aa6253\",\"auto-95aa63e6\",\"auto-96aa6579\",\"auto-9faa73a4\",\"auto-a0aa7537\",\"auto-1dad7895\",\"auto-1cad7702\",\"auto-1bad756f\",\"auto-1aad73dc\",\"auto-19ad7249\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0,\"scheduledCost\":0,\"quantityVariance\":-14154.800000000001,\"scheduleRows\":0},{\"code\":\"KQ-33-06\",\"name\":\"Монтаж опор технологических трубопроводов, т\",\"unit\":\"ед.\",\"quantity\":37.04088000000074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0,\"scheduledCost\":0,\"quantityVariance\":-37.04088000000074,\"scheduleRows\":0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0,\"scheduledCost\":0,\"quantityVariance\":-6720,\"scheduleRows\":0},{\"code\":\"KQ-48-02\",\"name\":\"Монтаж оптического кабеля, м\",\"unit\":\"ед.\",\"quantity\":32034,\"laborHours\":14256.575992024707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0,\"scheduledCost\":0,\"quantityVariance\":-32034,\"scheduleRows\":0},{\"code\":\"KQ-24-01\",\"name\":\"Монтаж решетчатого настила, м2\",\"unit\":\"ед.\",\"quantity\":4894.6,\"laborHours\":14822.970754576032,\"machineHours\":2203.080126552659,\"cost\":1269468.918387839,\"materialsCost\":0,\"materialsRows\":2,\"sourceRows\":2,\"sourceKeys\":[\"auto-11a3ed4c\",\"auto-0846db87\"],\"stableKey\":\"auto-aaaae2ec\",\"rate\":259.3611160029091,\"scheduledQuantity\":0,\"scheduledCost\":0,\"quantityVariance\":-4894.6,\"scheduleRows\":0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0,\"scheduledCost\":0,\"quantityVariance\":-1846,\"scheduleRows\":0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0,\"scheduledCost\":0,\"quantityVariance\":-122.29999999999998,\"scheduleRows\":0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0,\"scheduledCost\":0,\"quantityVariance\":-1900.34,\"scheduleRows\":0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0,\"scheduledCost\":0,\"quantityVariance\":-292.37999999999994,\"scheduleRows\":0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0,\"scheduledCost\":0,\"quantityVariance\":-266,\"scheduleRows\":0},{\"code\":\"KQ-04-02\",\"name\":\"Транспортировка отходов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0,\"scheduledCost\":0,\"quantityVariance\":-4428,\"scheduleRows\":0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0,\"scheduledCost\":0,\"quantityVariance\":-2806.22,\"scheduleRows\":0},{\"code\":\"KQ-69-03\",\"name\":\"Устройство полов, м2\",\"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0,\"scheduledCost\":0,\"quantityVariance\":-404.84,\"scheduleRows\":0},{\"code\":\"KQ-27-13\",\"name\":\"Монтаж насосов, т\",\"unit\":\"ед.\",\"quantity\":66.60000000000001,\"laborHours\":7088.438045676793,\"machineHours\":784.7585866575497,\"cost\":652576.631254631,\"materialsCost\":0,\"materialsRows\":6,\"sourceRows\":6,\"sourceKeys\":[\"auto-4bb442c9\",\"auto-4ab44136\",\"auto-55b45287\",\"auto-54b450f4\",\"auto-a4549101\",\"auto-a3548f6e\"],\"stableKey\":\"auto-b25aaf7c\",\"rate\":9798.447916736199,\"scheduledQuantity\":0,\"scheduledCost\":0,\"quantityVariance\":-66.60000000000001,\"scheduleRows\":0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0,\"scheduledCost\":0,\"quantityVariance\":-46704,\"scheduleRows\":0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0,\"scheduledCost\":0,\"quantityVariance\":-1631.58,\"scheduleRows\":0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0,\"scheduledCost\":0,\"quantityVariance\":-1400,\"scheduleRows\":0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0,\"scheduledCost\":0,\"quantityVariance\":-4633,\"scheduleRows\":0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0,\"scheduledCost\":0,\"quantityVariance\":-782.6,\"scheduleRows\":0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0,\"scheduledCost\":0,\"quantityVariance\":-3389.1400000000003,\"scheduleRows\":0},{\"code\":\"KQ-71-05\",\"name\":\"Устройство покрытий из сборных 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0,\"scheduledCost\":0,\"quantityVariance\":-432.8,\"scheduleRows\":0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0,\"scheduledCost\":0,\"quantityVariance\":-3615.8999999999996,\"scheduleRows\":0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0,\"scheduledCost\":0,\"quantityVariance\":-104,\"scheduleRows\":0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0,\"scheduledCost\":0,\"quantityVariance\":-24,\"scheduleRows\":0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0,\"scheduledCost\":0,\"quantityVariance\":-840,\"scheduleRows\":0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647.18,\"scheduledCost\":233242.90414364537,\"quantityVariance\":-630.7679999999999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0,\"scheduledCost\":0,\"quantityVariance\":-112,\"scheduleRows\":0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uto-126c0182\"],\"stableKey\":\"auto-6075a4e2\",\"rate\":300.3996764419127,\"scheduledQuantity\":0,\"scheduledCost\":0,\"quantityVariance\":-1232,\"scheduleRows\":0},{\"code\":\"KQ-12-01\",\"name\":\"Устройство подбетонки, м3\",\"unit\":\"ед.\",\"quantity\":522.5400000000001,\"laborHours\":5034.987825799066,\"machineHours\":384.4321803321059,\"cost\":348730.69253325684,\"materialsCost\":0,\"materialsRows\":4,\"sourceRows\":4,\"sourceKeys\":[\"auto-33284e38\",\"auto-303992a0\",\"auto-18198923\",\"auto-9712024b\"],\"stableKey\":\"auto-0d54dc43\",\"rate\":667.3760717519363,\"scheduledQuantity\":15.2,\"scheduledCost\":10144.11629062943,\"quantityVariance\":-507.3400000000001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0,\"scheduledCost\":0,\"quantityVariance\":-85.96,\"scheduleRows\":0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0,\"scheduledCost\":0,\"quantityVariance\":-143.6,\"scheduleRows\":0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0,\"scheduledCost\":0,\"quantityVariance\":-61.22,\"scheduleRows\":0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0,\"scheduledCost\":0,\"quantityVariance\":-4352,\"scheduleRows\":0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0,\"scheduledCost\":0,\"quantityVariance\":-54.239999999999995,\"scheduleRows\":0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0,\"scheduledCost\":0,\"quantityVariance\":-733.5799999999999,\"scheduleRows\":0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0,\"scheduledCost\":0,\"quantityVariance\":-6387,\"scheduleRows\":0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0,\"scheduledCost\":0,\"quantityVariance\":-196.98,\"scheduleRows\":0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0,\"scheduledCost\":0,\"quantityVariance\":-203.48,\"scheduleRows\":0},{\"code\":\"KQ-46-02\",\"name\":\"Монтаж металлорукавов, м\",\"unit\":\"ед.\",\"quantity\":7210,\"laborHours\":3452.7072546648565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0,\"scheduledCost\":0,\"quantityVariance\":-7210,\"scheduleRows\":0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шт.\",\"unit\":\"ед.\",\"quantity\":982,\"laborHours\":2900.212747648993,\"machineHours\":343.78530980486823,\"cost\":207837.3001212693,\"materialsCost\":0,\"materialsRows\":17,\"sourceRows\":17,\"sourceKeys\":[\"auto-79b76cde\",\"auto-7ab76e71\",\"auto-77b769b8\",\"auto-78</t>
        </is>
      </c>
    </row>
    <row r="32">
      <c r="A32" t="inlineStr">
        <is>
          <t xml:space="preserve">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0,\"scheduledCost\":0,\"quantityVariance\":-982,\"scheduleRows\":0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0,\"scheduledCost\":0,\"quantityVariance\":-797.64,\"scheduleRows\":0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a\",\"auto-9e82d1bd\",\"auto-41b79c32\"],\"stableKey\":\"auto-11f0bb61\",\"rate\":224.81964932601676,\"scheduledQuantity\":0,\"scheduledCost\":0,\"quantityVariance\":-862,\"scheduleRows\":0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0,\"scheduledCost\":0,\"quantityVariance\":-3872.0000000000005,\"scheduleRows\":0},{\"code\":\"KQ-27-14\",\"nam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0,\"scheduledCost\":0,\"quantityVariance\":-34.914,\"scheduleRows\":0},{\"code\":\"KQ-68-02\",\"name\":\"Утепление фасадов, м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0,\"scheduledCost\":0,\"quantityVariance\":-186,\"scheduleRows\":0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0,\"scheduledCost\":0,\"quantityVariance\":-12.540000000000001,\"scheduleRows\":0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0,\"scheduledCost\":0,\"quantityVariance\":-1400,\"scheduleRows\":0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e2bd\"],\"stableKey\":\"auto-e25d1974\",\"rate\":554.7989142284404,\"scheduledQuantity\":0,\"scheduledCost\":0,\"quantityVariance\":-296,\"scheduleRows\":0},{\"code\":\"KQ-11-01\",\"name\":\"Погружение забивных свай (ж/б), м\",\"unit\":\"ед.\",\"quantity\":658.8,\"laborHours\":1743.6137056145078,\"machineHours\":669.9092214738041,\"cost\":162761.63929204273,\"materialsCost\":0,\"m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0,\"scheduledCost\":0,\"quantityVariance\":-6676,\"scheduleRows\":0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\":0,\"scheduledCost\":0,\"quantityVariance\":-116,\"scheduleRows\":0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0,\"scheduledCost\":0,\"quantityVariance\":-8196.4,\"scheduleRows\":0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:0,\"scheduledCost\":0,\"quantityVariance\":-756,\"scheduleRows\":0},{\"code\":\"KQ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0,\"scheduledCost\":0,\"quantityVariance\":-1710.9,\"scheduleRows\":0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0,\"scheduledCost\":0,\"quantityVariance\":-148.2,\"scheduleRows\":0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0,\"scheduledCost\":0,\"quantityVariance\":-6751.08,\"scheduleRows\":0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0,\"scheduledCost\":0,\"quantityVariance\":-12,\"scheduleRows\":0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0,\"scheduledCost\":0,\"quantityVariance\":-970,\"scheduleRows\":0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0,\"scheduledCost\":0,\"quantityVariance\":-45.666666666666664,\"scheduleRows\":0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0,\"scheduledCost\":0,\"quantityVariance\":-3514,\"scheduleRows\":0},{\"code\":\"KQ-60-07\",\"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0,\"scheduledCost\":0,\"quantityVariance\":-56,\"scheduleRows\":0},{\"code\":\"KQ-27-11\",\"name\":\"Монтаж газодувок, вентиляторов и дымососов, т\",\"unit\":\"ед.\",\"quantity\":20,\"laborHours\":1113.4060551477014,\"machineHours\":103.15160224676856,\"cost\":105448.75050038568,\"ma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0,\"scheduledCost\":0,\"quantityVariance\":-1092,\"scheduleRows\":0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0,\"scheduledCost\":0,\"quantityVariance\":-10,\"scheduleRows\":0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0,\"scheduledCost\":0,\"quantityVariance\":-2.8,\"scheduleRows\":0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0,\"scheduledCost\":0,\"quantityVariance\":-172,\"scheduleRows\":0},{\"code\":\"KQ-69-04\",\"name\":\"Устройство потолков, м2\",\"unit\":\"ед.\",\"quantity\":0,\"laborHours\":940.7284796712497,\"machineHours\":46.605597316044566,\"cost\":71190.46857388492,\"materialsCost\":0,\"materialsRows\":1,\"sourceRows\":1,\"sourceKeys\":[\"auto-21ecc123\"],\"stableKey\":\"auto-4dd4a7de\",\"rate\":0,\"scheduledQuantity\":0,\"scheduledCost\":0,\"quantityVariance\":0,\"scheduleRows\":0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0,\"scheduledCost\":0,\"quantityVariance\":-84,\"scheduleRows\":0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0,\"scheduledCost\":0,\"quantityVariance\":-166,\"scheduleRows\":0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0,\"scheduledCost\":0,\"quantityVariance\":-20,\"scheduleRows\":0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0,\"scheduledCost\":0,\"quantityVariance\":-4,\"scheduleRows\":0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0,\"scheduledCost\":0,\"quantityVariance\":-14,\"scheduleRows\":0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0,\"scheduledCost\":0,\"quantityVariance\":0,\"scheduleRows\":0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0,\"scheduledCost\":0,\"quantityVariance\":-3050,\"scheduleRows\":0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0,\"scheduledCost\":0,\"quantityVariance\":-82.08,\"scheduleRows\":0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0,\"scheduledCost\":0,\"quantityVariance\":-238,\"scheduleRows\":0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0,\"scheduledCost\":0,\"quantityVariance\":-120,\"scheduleRows\":0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0,\"scheduledCost\":0,\"quantityVariance\":-162,\"scheduleRows\":0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0,\"scheduledCost\":0,\"quantityVariance\":-890,\"scheduleRows\":0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0,\"scheduledCost\":0,\"quantityVariance\":-268,\"scheduleRows\":0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0,\"scheduledCost\":0,\"quantityVariance\":-126,\"scheduleRows\":0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0,\"scheduledCost\":0,\"quantityVariance\":-192,\"scheduleRows\":0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\",\"auto-ea50e7cc\"],\"stableKey\":\"auto-7a9cc3a4\",\"rate\":2817.942982084404,\"scheduledQuantity\":0,\"scheduledCost\":0,\"quantityVariance\":-10,\"scheduleRows\":0},{\"code\":\"KQ-60-05\",\"name\":\"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0,\"scheduledCost\":0,\"quantityVariance\":-102,\"scheduleRows\":0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0,\"scheduledCost\":0,\"quantityVariance\":-96,\"scheduleRows\":0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0,\"scheduledCost\":0,\"quantityVariance\":-21.8,\"scheduleRows\":0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0,\"scheduledCost\":0,\"quantityVariance\":-124,\"scheduleRows\":0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0,\"scheduledCost\":0,\"quantityVariance\":-77.11999999999999,\"scheduleRows\":0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0,\"scheduledCost\":0,\"quantityVariance\":-26.400000000000002,\"scheduleRows\":0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0,\"scheduledCost\":0,\"quantityVariance\":-60,\"scheduleRows\":0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0,\"scheduledCost\":0,\"quantityVariance\":-98.04,\"scheduleRows\":0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0,\"scheduledCost\":0,\"quantityVariance\":-60,\"scheduleRows\":0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0,\"scheduledCost\":0,\"quantityVariance\":-110,\"scheduleRows\":0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0,\"scheduledCost\":0,\"quantityVariance\":-44,\"scheduleRows\":0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0,\"scheduledCost\":0,\"quantityVariance\":-2,\"scheduleRows\":0},{\"code\":\"KQ-48-03\",\"name\":\"Монтаж и подключение патч-кордов, м\",\"unit\":\"ед.\",\"quantity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0,\"scheduledCost\":0,\"quantityVariance\":-335,\"scheduleRows\":0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,\"sched</t>
        </is>
      </c>
    </row>
    <row r="33">
      <c r="A33" t="inlineStr">
        <is>
          <t xml:space="preserve">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0,\"scheduledCost\":0,\"quantityVariance\":-20,\"scheduleRows\":0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0,\"scheduledCost\":0,\"quantityVariance\":-8,\"scheduleRows\":0},{\"code\":\"KQ-03-01\",\"name\":\"Демонтаж элементов металлоконструкций, т\",\"unit\":\"ед.\",\"quantity\":0.64,\"laborHours\":13.631875695595367,\"machineHours\":10.556873937497972,\"cost\":3174.115644028948,\"materialsCost\":0,\"materialsRows\":2,\"sourceRows\":2,\"sourceKeys\":[\"auto-2b0c4c72\",\"auto-0a5c1232\"],\"stableKey\":\"auto-73356e85\",\"rate\":4959.555693795231,\"scheduledQuantity\":0,\"scheduledCost\":0,\"quantityVariance\":-0.64,\"scheduleRows\":0},{\"code\":\"KQ-71-10\",\"name\":\"Устройство элементов обеспечения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0,\"scheduledCost\":0,\"quantityVariance\":-10,\"scheduleRows\":0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0,\"scheduledCost\":0,\"quantityVariance\":-10,\"scheduleRows\":0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0,\"scheduledCost\":0,\"quantityVariance\":-4,\"scheduleRows\":0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f2333d7e\",\"rate\":18536.399185027512,\"scheduledQuantity\":0,\"scheduledCost\":0,\"quantityVariance\":-0.02,\"scheduleRows\":0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0,\"scheduledCost\":0,\"quantityVariance\":-2,\"scheduleRows\":0},{\"code\":\"KQ-03-17\",\"name\":\"Демонтаж воздуховодов, м2\",\"unit\":\"ед.\",\"quantity\":8,\"laborHours\":3.2222861960818596,\"machineHours\":0.030482269712709977,\"cost\":186.41993730709888,\"materialsCost\":0,\"materialsRows\":1,\"sourceRows\":1,\"sourceKeys\":[\"auto-9af8d3e1\"],\"stableKey\":\"auto-fd38865a\",\"rate\":23.30249216338736,\"scheduledQuantity\":0,\"scheduledCost\":0,\"quantityVariance\":-8,\"scheduleRows\":0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0,\"scheduledCost\":0,\"quantityVariance\":-1.2,\"scheduleRows\":0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override\",\"scheduledQuantity\":0,\"scheduledCost\":0,\"quantityVariance\":-110.9,\"scheduleRows\":0},{\"code\":\"KQ-37-02\",\"name\":\"ОГЗ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override\",\"scheduledQuantity\":0,\"scheduledCost\":0,\"quantityVariance\":-3385.122,\"scheduleRows\":0},{\"code\":\"KQ-26-04\",\"name\":\"HeavyLift блочных и комплектных установок,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ntity\":0,\"scheduledCost\":0,\"quantityVariance\":-7234,\"scheduleRows\":0}],\"materialForecastByKq\":{\"KQ-01-01\":[0,0,0,0,0,0,0,0,0,0,0,0],\"KQ-09-01\":[0,0,0,0,0,0,0,0,0,0,0,0],\"KQ-10-01\":[0,0,0,0,0,0,0,0,0,0,0,14893.059999999998],\"KQ-12-01\":[0,0,0,0,0,0,0,0,0,0,0,6650],\"KQ-12-02\":[0,0,0,0,0,0,0,0,0,0,0,97580]},\"primaryMonthsWithDocuments\":[false,false,false,false,false,false,false,false,false,false,false,false],\"primaryIdentityConfirmed\":false,\"paymentActualMonths\":[false,false,false,false,false,false,false,false,false,false,false,false],\"cashFlowBasis\":\"source_model\",\"revenueBasis\":\"ksg\",\"costRateFile\":\"expense_rates.xlsx\",\"closedThroughManual\":false,\"openingCash\":0}","result":{"rows":{"payroll":[1894163.1263774992,4076667.545752503,3107021.9676918765,2893988.100361125,2689471.720594874,1487289.295111125,695172.8304262498,828567.6827568746,663554.3518177498,119292.60922537495,7290.999731462495,0],"payrollTax":[283035.86945870676,609157.2194802591,464267.6503447631,432435.0035022371,401875.0846865904,222238.63030396122,103876.39994874997,123808.96409010771,99151.79969690515,17825.332412987063,1089.4597299886489,0],"insurance":[672754.4897133874,1447919.8524569233,1103528.4919733217,1027864.7390937789,955226.1628319726,528244.1289532617,246906.21218587487,294284.3838757175,235676.2008180284,42369.44396625386,2589.5619735884034,0],"vacation":[1476998.418387737,1476998.418387737,1476998.418387737,1476998.418387737,1476998.418387737,1476998.418387737,1476998.418387737,1476998.418387737,1476998.418387737,1476998.418387737,1476998.418387737,1476998.418387737],"subcontract":[0,0,0,0,0,0,0,0,0,0,0,0],"equipment":[1947759.4629317492,4192018.9865872497,3194936.7796450015,2975875.007592502,2765571.7298722523,1529372.9237605007,714843.1093277499,852012.4387904993,682329.9693274996,122668.05600725004,7497.302383999997,0],"scaffolding":[0,0,0,0,0,0,0,0,0,0,0,0],"scaffoldLabor":[246241.2064290749,529966.7809478254,403912.85579994397,376218.4530469463,349631.3236773337,193347.60836444632,90372.46795541247,107713.7987583937,86262.06573630747,15508.039199298744,947.8299650901243,0],"projectMaterials":[1110022.0601515148,1859909.2106060602,2014098.9622727267,1129468.1637878788,698422.5286363636,437686.4709090909,906004.5099999999,981717.832272727,1260963.565,925274.7845454545,372098.61454545456,113092.49454545454],"consumables":[284995.34855495935,613374.4617689685,467481.8110009961,435428.78429571405,404657.29681134375,223777.20543683477,104595.54425608747,124666.10307227,99838.23523326835,17948.73856046159,1097.0021435039548,0],"nrk":[0,0,0,0,0,0,0,0,0,0,0,0],"otherDirect":[0,0,0,0,0,0,0,0,0,0,0,0],"indirectPayroll":[1527056.2408139806,3286570.4810601547,2504851.4671407174,2333105.59579397,2168226.441659024,1199038.4399145006,560441.7034433808,667983.360709819,534951.1876522129,96172.56342069374,5877.934422429373,0],"indirectTax":[228180.81759289367,491096.7385492185,374288.1502624061,348624.97408415645,323987.8590984749,179166.6634355001,83744.16258349367,99813.60562330628,79935.23493653757,14370.612924931249,878.3120401331247,0],"indirectInsurance":[542368.2510477242,1167299.1708592963,889654.1417775652,828654.7460923411,770094.2189340672,425865.3769351502,199053.43260230418,237249.2625969357,189999.9045799239,34157.84149079812,2087.6801569318113,0],"indirectVacation":[1190742.0332824707,1190742.0332824707,1190742.0332824707,1190742.0332824707,1190742.0332824707,1190742.0332824707,1190742.0332824707,1190742.0332824707,1190742.0332824707,1190742.0332824707,1190742.0332824707,1190742.0332824707],"food":[395921.3535509715,769649.8358055329,649435.270822634,585393.4374974401,562158.1737742991,300847.6064257463,145306.2643556923,173188.69420345672,134223.20669823,24934.753852732745,1474.8171891699992,0],"housing":[304554.8873469012,592038.3352350253,499565.59294048767,450302.6442288001,432429.36444176856,231421.23571211254,111774.0495043787,133222.07246419747,103248.62053710001,19180.579886717496,1134.4747608999994,0],"bus":[191803.27868852462,399590.16393442627,303688.52459016396,287704.9180327869,255737.7049180328,143852.45901639346,79918.03278688525,79918.03278688525,63934.4262295082,15983.60655737705,15983.60655737705,0],"car":[47950.819672131154,47950.819672131154,47950.819672131154,47950.819672131154,47950.819672131154,47950.819672131154,47950.819672131154,47950.819672131154,47950.819672131154,47950.819672131154,47950.819672131154,0],"formwork":[0,0,0,0,0,0,0,0,0,0,0,0],"ppe":[31569.385439624984,67944.45909587505,51783.69946153128,48233.13500601875,44824.52867658124,24788.15491851875,11586.213840437495,13809.461379281243,11059.239196962495,1988.2101537562494,121.51666219104158,0],"tickets":[171211.61045371593,368486.11720550014,280840.7720516451,261584.84261295502,243098.8008057169,134434.67031983502,62836.01353203797,74893.44785525299,59978.04920612199,10782.745929472996,659.0265582057663,0],"permit":[15153.305011019993,32613.34036602002,24856.17574153501,23151.904802889,21515.773764758993,11898.314360889,5561.382643409998,6628.541462054997,5308.434814541998,954.3408738029996,58.327997851699955,0],"medical":[58946.107228432484,126865.35755036255,96690.11476267502,90060.52884576001,83696.00602098746,46284.247142422515,21633.68700084749,25784.917251134993,20649.724107420003,3712.370300654999,226.89495217999988,0],"vziz":[2728.986445760763,5873.396182887155,4476.394201975696,4169.468928044445,3874.815093564235,2142.789219556598,1001.559583372569,1193.7461690340276,956.005745713889,171.86899540069442,10.504395934259254,0],"office":[7500,7500,7500,7500,7500,7500,7500,7500,7500,7500,7500,7500],"warehouse":[20000,20000,20000,20000,20000,20000,20000,20000,20000,20000,20000,20000],"internet":[0,0,0,0,0,0,0,0,0,0,0,0],"waste":[0,0,0,0,0,0,0,0,0,0,0,0],"safety":[18941.63126377499,40766.67545752503,31070.219676918765,28939.88100361125,26894.717205948742,14872.892951111251,6951.728304262498,8285.676827568746,6635.543518177498,1192.9260922537496,72.90999731462495,0],"accident":[8186.959337282289,17620.188548661466,13429.182605927088,12508.406784133336,11624.445280692706,6428.367658669794,3004.6787501177064,3581.238507102082,2868.017237141667,515.6069862020832,31.51318780277776,0],"it":[0,0,0,0,0,0,0,0,0,0,0,0],"containers":[0,0,0,0,0,0,0,0,0,0,0,0],"modularOffice":[0,0,0,0,0,0,0,0,0,0,0,0],"transport":[0,0,0,0,0,0,0,0,0,0,0,0],"otherIndirect":[485818.84589213645,875408.4278794215,702321.1195198639,664293.3498687538,627786.0006989852,413189.5286557366,271792.1873160111,295603.93509410997,266148.1071689996,168994.25817521132,149001.32719313705,147699.8418387737]},"materialCostsByKind":{"Вид не назначен":[1110022.060151515,1859909.2106060598,2014098.962272727,1129468.1637878786,698422.5286363637,437686.4709090908,906004.5099999998,981717.832272727,1260963.565,925274.7845454548,372098.6145454545,113092.49454545454]},"revenue":[20242225.5273752,29473234.546490304,33443337.452329792,31351778.106655166,30020525.42517193,23514089.089892685,14116856.812717339,11497826.412429765,10277696.774528349,5502333.643633766,2064520.8761449247,464198.38412445184],"direct":[7915969.9820046285,14806012.475987528,12232246.937116364,10748276.670067918,9741854.265498469,6098954.681226958,4338769.492487861,4789769.622004326,4604774.6060174955,2737885.4223048175,1869609.188860825,1590090.9129331915],"indirect":[5248634.513067344,9508015.540684508,7693143.678510647,7232920.686536261,6842141.703327504,4400423.599620745,2830797.949201233,3087348.8458847413,2746088.5545831937,1659305.1385946074,1443811.6990261609,1365941.8751212442],"costs":[13164604.495071974,24314028.016672038,19925390.615627006,17981197.356604174,16583995.968825974,10499378.280847698,7169567.441689093,7877118.46788907,7350863.160600687,4397190.560899425,3313420.8878869857,2956032.788054436],"profit":[7077621.032303225,5159206.529818267,13517946.836702786,13370580.750050992,13436529.456345957,13014710.809044987,6947289.371028246,3620707.9445406953,2926833.6139276614,1105143.0827343408,-1248900.011742061,-2491834.403929984],"payments":{"payroll":[1894163.1263774992,4076667.545752503,3107021.9676918765,2893988.100361125,2689471.720594874,1487289.295111125,695172.8304262498,828567.6827568746,663554.3518177498,119292.60922537495,7290.999731462495,0],"payrollTax":[283035.86945870676,609157.2194802591,464267.6503447631,432435.0035022371,401875.0846865904,222238.63030396122,103876.39994874997,123808.96409010771,99151.79969690515,17825.332412987063,1089.4597299886489,0],"insurance":[672754.4897133874,1447919.8524569233,1103528.4919733217,1027864.7390937789,955226.1628319726,528244.1289532617,246906.21218587487,294284.3838757175,235676.2008180284,42369.44396625386,2589.5619735884034,0],"vacation":[0,0,0,0,0,0,0,0,0,0,0,0],"subcontract":[0,0,0,0,0,0,0,0,0,0,0,0],"equipment":[1947759.4629317492,4192018.9865872497,3194936.7796450015,2975875.007592502,2765571.7298722523,1529372.9237605007,714843.1093277499,852012.4387904993,682329.9693274996,122668.05600725004,7497.302383999997,0],"scaffolding":[0,0,0,0,0,0,0,0,0,0,0,0],"scaffoldLabor":[246241.2064290749,529966.7809478254,403912.85579994397,376218.4530469463,349631.3236773337,193347.60836444632,90372.46795541247,107713.7987583937,86262.06573630747,15508.039199298744,947.8299650901243,0],"projectMaterials":[1110022.0601515148,1859909.2106060602,2014098.9622727267,1129468.1637878788,698422.5286363636,437686.4709090909,906004.5099999999,981717.832272727,1260963.565,925274.7845454545,372098.61454545456,113092.49454545454],"consumables":[284995.34855495935,613374.4617689685,467481.8110009961,435428.78429571405,404657.29681134375,223777.20543683477,104595.54425608747,124666.10307227,99838.23523326835,17948.73856046159,1097.0021435039548,0],"nrk":[0,0,0,0,0,0,0,0,0,0,0,0],"otherDirect":[0,0,0,0,0,0,0,0,0,0,0,0],"indirectPayroll":[1527056.2408139806,3286570.4810601547,2504851.4671407174,2333105.59579397,2168226.441659024,1199038.4399145006,560441.7034433808,667983.360709819,534951.1876522129,96172.56342069374,5877.934422429373,0],"indirectTax":[228180.81759289367,491096.7385492185,374288.1502624061,348624.97408415645,323987.8590984749,179166.6634355001,83744.16258349367,99813.60562330628,79935.23493653757,14370.612924931249,878.3120401331247,0],"indirectInsurance":[542368.2510477242,1167299.1708592963,889654.1417775652,828654.7460923411,770094.2189340672,425865.3769351502,199053.43260230418,237249.2625969357,189999.9045799239,34157.84149079812,2087.6801569318113,0],"indirectVacation":[0,0,0,0,0,0,0,0,0,0,0,0],"food":[395921.3535509715,769649.8358055329,649435.270822634,585393.4374974401,562158.1737742991,300847.6064257463,145306.2643556923,173188.69420345672,134223.20669823,24934.753852732745,1474.8171891699992,0],"housing":[304554.8873469012,592038.3352350253,499565.59294048767,450302.6442288001,432429.36444176856,231421.23571211254,111774.0495043787,133222.07246419747,103248.62053710001,19180.579886717496,1134.4747608999994,0],"bus":[191803.27868852462,399590.16393442627,303688.52459016396,287704.9180327869,255737.7049180328,143852.45901639346,79918.03278688525,79918.03278688525,63934.4262295082,15983.60655737705,15983.60655737705,0],"car":[47950.819672131154,47950.819672131154,47950.819672131154,47950.819672131154,47950.819672131154,47950.819672131154,47950.819672131154,47950.819672131154,47950.819672131154,47950.819672131154,47950.819672131154,0],"formwork":[0,0,0,0,0,0,0,0,0,0,0,0],"ppe":[31569.385439624984,67944.45909587505,51783.69946153128,48233.13500601875,44824.52867658124,24788.15491851875,11586.213840437495,13809.461379281243,11059.239196962495,1988.2101537562494,121.51666219104158,0],"tickets":[171211.61045371593,368486.11720550014,280840.7720516451,261584.84261295502,243098.8008057169,134434.67031983502,62836.01353203797,74893.44785525299,59978.04920612199,10782.745929472996,659.0265582057663,0],"permit":[15153.305011019993,32613.34036602002,24856.17574153501,23151.904802889,21515.773764758993,11898.314360889,5561.382643409998,6628.541462054997,5308.434814541998,954.3408738029996,58.327997851699955,0],"medical":[58946.107228432484,126865.35755036255,96690.11476267502,90060.52884576001,83696.00602098746,46284.247142422515,21633.68700084749,25784.917251134993,20649.724107420003,3712.370300654999,226.89495217999988,0],"vziz":[2728.986445760763,5873.396182887155,4476.394201975696,4169.468928044445,3874.815093564235,2142.789219556598,1001.559583372569,1193.7461690340276,956.005745713889,171.86899540069442,10.504395934259254,0],"office":[7500,7500,7500,7500,7500,7500,7500,7500,7500,7500,7500,7500],"warehouse":[20000,20000,20000,20000,20000,20000,20000,20000,20000,20000,20000,20000],"internet":[0,0,0,0,0,0,0,0,0,0,0,0],"waste":[0,0,0,0,0,0,0,0,0,0,0,0],"safety":[18941.63126377499,40766.67545752503,31070.219676918765,28939.88100361125,26894.717205948742,14872.892951111251,6951.728304262498,8285.676827568746,6635.543518177498,1192.9260922537496,72.90999731462495,0],"accident":[8186.959337282289,17620.188548661466,13429.182605927088,12508.406784133336,11624.445280692706,6428.367658669794,3004.6787501177064,3581.238507102082,2868.017237141667,515.6069862020832,31.51318780277776,0],"it":[0,0,0,0,0,0,0,0,0,0,0,0],"containers":[0,0,0,0,0,0,0,0,0,0,0,0],"modularOffice":[0,0,0,0,0,0,0,0,0,0,0,0],"transport":[0,0,0,0,0,0,0,0,0,0,0,0],"otherIndirect":[485818.84589213645,875408.4278794215,702321.1195198639,664293.3498687538,627786.0006989852,413189.5286557366,271792.1873160111,295603.93509410997,266148.1071689996,168994.25817521132,149001.32719313705,147699.8418387737]},"directPayments":[6438971.563616891,13329014.05759979,10755248.518728629,9271278.251680182,8264855.8471107315,4621956.26283922,2861771.0741001246,3312771.20361659,3127776.187629759,1260887.0039170808,392610.7704730882,113092.49454545454],"indirectPayments":[4057892.4797848747,8317273.507402036,6502401.645228175,6042178.65325379,5651399.670045033,3209681.5663382737,1640055.9159187633,1896606.8126022704,1555346.5213007233,468563.1053121367,253069.66574368972,175199.8418387737],"outputVat":[2420778.1861719782,3360490.5125473943,4890965.517800794,5661215.062954821,5406750.175914369,5165666.38926552,4139696.0157335307,2579364.941353188,2014576.6029211734,1781589.6191053812,1024420.3450452081,412569.795044923],"advanceVat":[0,0,0,0,0,0,0,0,0,0,0,0],"offsetVat":[0,0,0,0,0,0,0,0,0,0,0,0],"inputVat":[0,0,0,0,0,0,0,0,0,0,0,0],"vatPay":[0,0,0,0,0,0,0,0,0,0,0,0],"operatingPayments":[10496864.043401767,21646287.56500183,17257650.16395681,15313456.904933974,13916255.517155766,7831637.829177495,4501826.9900188865,5209378.016218862,4683122.708930481,1729450.1092292177,645680.4362167779,288292.3363842282],"inflow":[13424315.396044606,18635447.387762822,27122626.962349854,31394010.803658552,29982887.3391615,28645968.158654243,22956496.087249577,14303751.038413132,11171742.979835598,9879724.251402568,5680876.458887063,2287887.0452491185],"ncf":[2927451.35264284,-3010840.1772390082,9864976.798393045,16080553.898724578,16066631.822005734,20814330.329476748,18454669.09723069,9094373.02219427,6488620.270905117,8150274.14217335,5035196.022670285,1999594.7088648903],"cumulative":[61510620.71971754,58499780.54247853,68364757.34087157,84445311.23959616,100511943.06160189,121326273.39107864,139780942.48830932,148875315.5105036,155363935.7814087,163514209.92358205,168549405.94625235,170549000.65511724],"cashBridge":{"revenue":211968623.05149367,"cashReceipts":215485733.9086686,"accrualGap":3517110.857174933,"accruedCosts":135532788.04066855,"cashCosts":103519902.62062608,"costTiming":32012885.42004247,"taxCash":0,"openingCash":58583169.3670747},"openingCash":58583169.3670747,"deferred":0,"accepted":[14130858.311625902,19616260.408171393,28550133.644578792,33046327.161745846,31560934.041222632,30153650.693320256,24164732.72342061,15056580.040434875,11759729.452458523,10399709.738318492,5979869.956723224,2408302.1528938087],"receipts":[13424315.396044606,18635447.387762822,27122626.962349854,31394010.803658552,29982887.3391615,28645968.158654243,22956496.087249577,14303751.038413132,11171742.979835598,9879724.251402568,5680876.458887063,2287887.0452491185],"advances":[0,0,0,0,0,0,0,0,0,0,0,0],"factoring":[0,0,0,0,0,0,0,0,0,0,0,0],"offsets":[0,0,0,0,0,0,0,0,0,0,0,0],"retention":[706542.915581295,980813.0204085696,1427506.6822289396,1652316.3580872924,1578046.7020611316,1507682.5346660127,1208236.6361710303,752829.0020217437,587986.4726229261,519985.4869159245,298993.49783616123,120415.10764469042],"deductions":[0,0,0,0,0,0,0,0,0,0,0,0],"receivable":[0,0,0,0,0,0,0,0,0,0,0,0]},"savedAt":"2026-09-25T14:52:17.081Z"},"costRateFile":"expense_rates.xlsx","closedThroughManual":false,"priorVersionId":"v_mugvk5ls02v0","openingCash":0},{"id":"v_muh0d2c8k3in","name":"Прогноз 2025 · источники требуют обновления","created":"2026-09-25T13:40:14.744Z","year":2025,"currency":"USD","fxRate":80,"dataMode":"source_partial","parameters":{"payroll":{"value":3750,"method":"monthly","enabled":true,"lag":0,"cash":true,"vat":false,"rateCurrency":"USD","rateBasis":"","rateSource":"Расчётный сценарий 4700134228: Исходная модель, Детальная модель!E25 · ВКС; прочие категории E26:E29 требуют отдельных драйверов"},"payrollTax":{"value":13,"method":"rate","enabled":true,"lag":0,"cash":true,"vat":false,"rateCurrency":"","rateBasis":"","rateSource":"Расчётный сценарий 4700134228: Исходная модель, строка 48 · Расчётное допущение приложения; проверьте формулу НДФЛ"},"insurance":{"value":30.9,"method":"rate","enabled":true,"lag":0,"cash":true,"vat":false,"rateCurrency":"","rateBasis":"","rateSource":"Расчётный сценарий 4700134228: Исходная модель, Детальная модель!F26:F29 · Для ВКС F25 = 0,9%; нужен раздельный персонал"},"vacation":{"value":8,"method":"rate","enabled":true,"lag":0,"cash":false,"vat":false,"rateCurrency":"","rateBasis":"","rateSource":"Решение пользователя: 8% годового ФОТ начисляются ежемесячно; ставка процента не удваивается."},"subcontract":{"value":0,"method":"percentRevenue","enabled":true,"lag":0,"cash":true,"vat":true,"rateCurrency":"","rateBasis":"","rateSource":"Расчётный сценарий 4700134228: Исходная модель, Детальная модель!F51 · Ставка отсутствует; факт только по первичке"},"equipment":{"value":125,"method":"unit","enabled":true,"lag":0,"cash":true,"vat":true,"rateCurrency":"USD","rateBasis":"","rateSource":"Расчётный сценарий 4700134228: Исходная модель, Детальная модель!F52"},"scaffolding":{"value":0,"method":"manual","enabled":true,"lag":0,"cash":true,"vat":true,"rateCurrency":"USD","rateBasis":"","rateSource":"Расчётный сценарий 4700134228: Исходная модель, Детальная модель!F53 · Ставка отсутствует; факт по первичке"},"scaffoldLabor":{"value":37.5,"method":"unit","enabled":true,"lag":0,"cash":true,"vat":true,"rateCurrency":"USD","rateBasis":"","rateSource":"Расчётный сценарий 4700134228: Исходная модель, Детальная модель!F54"},"projectMaterials":{"value":10,"method":"materials","enabled":true,"lag":0,"cash":true,"vat":true,"rateCurrency":"","rateBasis":"","rateSource":"Расчётный сценарий 4700134228: Исходная модель, Детальная модель!F55 · F55=10%; проверить состав базы МТР"},"consumables":{"value":10,"method":"percentPayroll","enabled":true,"lag":0,"cash":true,"vat":true,"rateCurrency":"","rateBasis":"","rateSource":"Расчётный сценарий 4700134228: Исходная модель, Детальная модель!F56"},"nrk":{"value":100,"method":"unit","enabled":true,"lag":0,"cash":true,"vat":true,"rateCurrency":"USD","rateBasis":"","rateSource":"Расчётный сценарий 4700134228: Исходная модель, Детальная модель!F57"},"otherDirect":{"value":0,"method":"manual","enabled":true,"lag":0,"cash":true,"vat":true,"rateCurrency":"USD","rateBasis":"","rateSource":"Расчётный сценарий 4700134228: Исходная модель, Детальная модель!F58 · Ставка отсутствует; факт по первичке"},"indirectPayroll":{"value":5437.5,"method":"monthly","enabled":true,"lag":0,"cash":true,"vat":false,"rateCurrency":"USD","rateBasis":"","rateSource":"Расчётный сценарий 4700134228: Исходная модель, Детальная модель!E31 · ВКС; прочие категории E32:E35 требуют отдельных драйверов"},"indirectTax":{"value":13,"method":"rate","enabled":true,"lag":0,"cash":true,"vat":false,"rateCurrency":"","rateBasis":"","rateSource":"Расчётный сценарий 4700134228: Исходная модель, строка 61 · Расчётное допущение приложения; проверьте формулу НДФЛ"},"indirectInsurance":{"value":30.9,"method":"rate","enabled":true,"lag":0,"cash":true,"vat":false,"rateCurrency":"","rateBasis":"","rateSource":"Расчётный сценарий 4700134228: Исходная модель, Детальная модель!F32:F35 · Для ВКС F31 = 0,9%; нужен раздельный персонал"},"indirectVacation":{"value":8,"method":"rate","enabled":true,"lag":0,"cash":false,"vat":false,"rateCurrency":"","rateBasis":"","rateSource":"Решение пользователя: 8% годового ФОТ начисляются ежемесячно; ставка процента не удваивается."},"food":{"value":16.25,"method":"day","enabled":true,"lag":0,"cash":true,"vat":true,"rateCurrency":"USD","rateBasis":"","rateSource":"Расчётный сценарий 4700134228: Исходная модель, Детальная модель!F64"},"housing":{"value":12.5,"method":"day","enabled":true,"lag":0,"cash":true,"vat":true,"rateCurrency":"USD","rateBasis":"","rateSource":"Расчётный сценарий 4700134228: Исходная модель, Детальная модель!F65"},"bus":{"value":15983.60655737705,"method":"unit","enabled":true,"lag":0,"cash":true,"vat":true,"rateCurrency":"USD","rateBasis":"","rateSource":"Расчётный сценарий 4700134228: Исходная модель, Детальная модель!F66"},"car":{"value":7991.803278688525,"method":"unit","enabled":true,"lag":0,"cash":true,"vat":true,"rateCurrency":"USD","rateBasis":"","rateSource":"Расчётный сценарий 4700134228: Исходная модель, Детальная модель!F67"},"formwork":{"value":0,"method":"manual","enabled":true,"lag":0,"cash":true,"vat":true,"rateCurrency":"USD","rateBasis":"","rateSource":"Расчётный сценарий 4700134228: Исходная модель, строка 53 · Нет отдельной ставки; факт по первичке"},"ppe":{"value":750,"method":"annualPerPerson","enabled":true,"lag":0,"cash":true,"vat":true,"rateCurrency":"USD","rateBasis":"","rateSource":"Расчётный сценарий 4700134228: Исходная модель, Детальная модель!F68"},"tickets":{"value":1000,"method":"rotation","enabled":true,"lag":0,"cash":true,"vat":true,"rateCurrency":"USD","rateBasis":"","rateSource":"Расчётный сценарий 4700134228: Исходная модель, Детальная модель!F69"},"permit":{"value":200,"method":"perPerson","enabled":true,"lag":0,"cash":true,"vat":true,"rateCurrency":"USD","rateBasis":"","rateSource":"Расчётный сценарий 4700134228: Исходная модель, Детальная модель!F70"},"medical":{"value":75,"method":"perPerson","enabled":true,"lag":0,"cash":true,"vat":true,"rateCurrency":"USD","rateBasis":"","rateSource":"Расчётный сценарий 4700134228: Исходная модель, Детальная модель!F71"},"vziz":{"value":41.666</t>
        </is>
      </c>
    </row>
    <row r="34">
      <c r="A34" t="inlineStr">
        <is>
          <t xml:space="preserve">66666666667,"method":"annualPerPerson","enabled":true,"lag":0,"cash":true,"vat":true,"rateCurrency":"USD","rateBasis":"","rateSource":"Расчётный сценарий 4700134228: Исходная модель, Детальная модель!F72"},"office":{"value":7500,"method":"monthly","enabled":true,"lag":0,"cash":true,"vat":true,"rateCurrency":"USD","rateBasis":"","rateSource":"Расчётный сценарий 4700134228: Исходная модель, Детальная модель!F73"},"warehouse":{"value":20000,"method":"monthly","enabled":true,"lag":0,"cash":true,"vat":true,"rateCurrency":"USD","rateBasis":"","rateSource":"Расчётный сценарий 4700134228: Исходная модель, Детальная модель!F74"},"internet":{"value":0,"method":"monthly","enabled":true,"lag":0,"cash":true,"vat":true,"rateCurrency":"USD","rateBasis":"","rateSource":"Расчётный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первичка"},"waste":{"value":0,"method":"monthly","enabled":true,"lag":0,"cash":true,"vat":true,"rateCurrency":"USD","rateBasis":"","rateSource":"Расчётный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первичка"},"safety":{"value":1,"method":"percentPayroll","enabled":true,"lag":0,"cash":true,"vat":true,"rateCurrency":"","rateBasis":"","rateSource":"Расчётный сценарий 4700134228: Исходная модель, Детальная модель!F75"},"accident":{"value":125,"method":"annualPerPerson","enabled":true,"lag":0,"cash":true,"vat":true,"rateCurrency":"USD","rateBasis":"","rateSource":"Расчётный сценарий 4700134228: Исходная модель, Детальная модель!F76"},"it":{"value":0,"method":"manual","enabled":true,"lag":0,"cash":true,"vat":true,"rateCurrency":"USD","rateBasis":"","rateSource":"Расчётный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первичка"},"containers":{"value":0,"method":"manual","enabled":true,"lag":0,"cash":true,"vat":true,"rateCurrency":"USD","rateBasis":"","rateSource":"Расчётный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первичка"},"modularOffice":{"value":0,"method":"manual","enabled":true,"lag":0,"cash":true,"vat":true,"rateCurrency":"USD","rateBasis":"","rateSource":"Расчётный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первичка"},"transport":{"value":0,"method":"manual","enabled":true,"lag":0,"cash":true,"vat":true,"rateCurrency":"USD","rateBasis":"","rateSource":"Расчётный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первичка"},"otherIndirect":{"value":10,"method":"percentDirect","enabled":true,"lag":0,"cash":true,"vat":true,"rateCurrency":"","rateBasis":"","rateSource":"Расчётный сценарий 4700134228: Исходная модель, Детальная модель!F77 · Базу прочих косвенных нужно сверить"}},"drivers":{"physicalVolume":[0,0,0,0,0,0,0,0,0,0,0,4817.88],"boqRate":[0,0,0,0,0,0,0,0,0,0,0,0],"revenue":[0,0,0,0,0,0,0,0,0,0,0,0],"otherRevenue":[0,0,0,0,0,0,0,0,0,0,0,0],"materials":[0,0,0,0,0,0,0,0,0,0,0,0],"directPeople":[0,0,0,0,0,0,0,0,0,0,0,15.8386169227],"auxiliaryPeople":[0,0,0,0,0,0,0,0,0,0,0,0],"indirectPeople":[0,0,0,0,0,0,0,0,0,0,0,8.806166794000003],"laborIntensity":[0,0,0,0,0,0,0,0,0,0,0,0],"sourceDays":[0,0,0,0,0,0,0,0,0,0,0,0],"passivePeople":[0,0,0,0,0,0,0,0,0,0,0,0],"scaffoldPeople":[0,0,0,0,0,0,0,0,0,0,0,1.0642674865999995],"equipmentHours":[0,0,0,0,0,0,0,0,0,0,0,488.6033662120002],"nrkVolume":[0,0,0,0,0,0,0,0,0,0,0,0],"payments":[0,0,0,0,0,0,0,0,0,0,0,0],"advances":[0,0,0,0,0,0,0,0,0,0,0,0],"advanceOffset":[0,0,0,0,0,0,0,0,0,0,0,0],"factoring":[0,0,0,0,0,0,0,0,0,0,0,0],"ksgRevenue":[0,0,0,0,0,0,0,0,0,0,0,924337.2636019895],"ksgMaterialsRevenue":[0,0,0,0,0,0,0,0,0,0,0,119123.05999999998],"ks2Accepted":[0,0,0,0,0,0,0,0,0,0,0,0],"primaryExecuted":[0,0,0,0,0,0,0,0,0,0,0,0],"primaryDeductions":[0,0,0,0,0,0,0,0,0,0,0,0],"primaryAdvanceOffset":[0,0,0,0,0,0,0,0,0,0,0,0],"primaryGuaranteeHold":[0,0,0,0,0,0,0,0,0,0,0,0],"paymentVat":[0,0,0,0,0,0,0,0,0,0,0,0],"advanceVat":[0,0,0,0,0,0,0,0,0,0,0,0]},"workItems":[{"sourceKind":"ksg","sourceRow":5,"sourceKey":"auto-354faac6","workId":"","name":"Демонтаж дорог, площадок и тротуаров","unit":"м3","kq1":"","kq2":"KQ-01-01","stableKey":"auto-c2627ef2","plannedQuantity":4512.92,"scheduleQuantity":647.18,"volumes":[0,0,0,0,0,0,0,0,0,0,0,647.18],"matchRule":"exact","matchConfidence":1,"contractRate":360.398813535099,"currentRate":0,"actualRate":0,"rate":360.398813535099},{"sourceKind":"ksg","sourceRow":28,"sourceKey":"auto-0f64c22b","workId":"","name":"Разработка грунта с погрузкой","unit":"м3","kq1":"","kq2":"KQ-09-01","stableKey":"auto-5cca581c","plannedQuantity":22322.76,"scheduleQuantity":3436.1,"volumes":[0,0,0,0,0,0,0,0,0,0,0,3436.1],"matchRule":"exact","matchConfidence":1,"contractRate":165.43106173163682,"currentRate":0,"actualRate":0,"rate":165.43106173163682},{"sourceKind":"ksg","sourceRow":30,"sourceKey":"auto-77440a83","workId":"","name":"Обратная засыпка грунта с уплотнением","unit":"м3","kq1":"","kq2":"KQ-10-01","stableKey":"auto-e7274e25","plannedQuantity":18907.36,"scheduleQuantity":607.88,"volumes":[0,0,0,0,0,0,0,0,0,0,0,607.88],"matchRule":"exact","matchConfidence":1,"contractRate":137.08336598764066,"currentRate":0,"actualRate":0,"rate":137.08336598764066},{"sourceKind":"ksg","sourceRow":31,"sourceKey":"auto-19712422","workId":"","name":"Устройство подбетонки","unit":"м3","kq1":"","kq2":"KQ-12-01","stableKey":"auto-12587403","plannedQuantity":665.3,"scheduleQuantity":15.2,"volumes":[0,0,0,0,0,0,0,0,0,0,0,15.2],"matchRule":"exact","matchConfidence":1,"contractRate":667.3760717519363,"currentRate":0,"actualRate":0,"rate":667.3760717519363},{"sourceKind":"ksg","sourceRow":32,"sourceKey":"auto-18aa5b47","workId":"","name":"Устройство монолитных конструкций ниже 0 (за исключением колодцев)","unit":"м3","kq1":"","kq2":"KQ-12-02","stableKey":"auto-53e20f97","plannedQuantity":3796.78,"scheduleQuantity":111.52,"volumes":[0,0,0,0,0,0,0,0,0,0,0,111.52],"matchRule":"exact","matchConfidence":1,"contractRate":2287.940073339134,"currentRate":0,"actualRate":0,"rate":2287.940073339134}],"sourceFiles":{"personnel":"data/contractors/derived-4700134228/sources/personnel_plan.xlsx","equipment":"data/contractors/derived-4700134228/sources/equipment_plan.xlsx?rev=2"},"workSourceMeta":{"blockers":["Прогноз 2025: обновите источники и объёмы; документный факт не перенесён."],"loading":false,"error":null,"sourceContractNumber":"4700134228","primarySourceContract":"4700134228","bankSourceContract":"4700134228","primaryRows":0,"primaryPaymentMatches":0,"bankRows":0,"factoringRows":0,"sourcePaths":{"boq":"data/contractors/derived-4700134228/sources/boq.xlsx","ksg":"data/contractors/derived-4700134228/sources/ksg.xlsx","personnel":"data/contractors/derived-4700134228/sources/personnel_plan.xlsx","equipment":"data/contractors/derived-4700134228/sources/equipment_plan.xlsx?rev=2","primary_documents":"data/contractors/derived-4700134228/sources/primary_documents.xlsx","payments":"data/contractors/derived-4700134228/sources/payments.xlsx","factoring":"data/contractors/derived-4700134228/sources/factoring.xlsx"},"resourceSources":{"personnel":{"path":"data/contractors/derived-4700134228/sources/personnel_plan.xlsx","sheet":"Персонал","through":12,"complete":[false,false,false,false,false,false,false,false,false,false,false,true]},"equipment":{"path":"data/contractors/derived-4700134228/sources/equipment_plan.xlsx?rev=2","sheet":"Техника","through":12,"complete":[false,false,false,false,false,false,false,false,false,false,false,true]}},"receiptSource":"Платежи H (без НДС) + Факторинг R (без НДС), Авансы H, зачёты Первичка AD","boqFile":"data/contractors/derived-4700134228/sources/boq.xlsx","ksgFile":"data/contractors/derived-4700134228/sources/ksg.xlsx","currency":"USD","boqRows":888,"kq2Rows":146,"ksgRows":5,"matchedRows":5,"unmatchedRows":0,"ignoredRows":0,"boqCost":255840353.09750876,"scheduledCost":1150306.0051456993,"contractQuantity":1333633.7165260015,"scheduledQuantity":4817.88,"loadedAt":"2026-09-25T14:52:01.420Z"},"portfolioYearMissing":false,"vatRate":22,"vacationBasis":"annual","actualThroughMonth":0,"bindings":{"boq":{"target":"driver:physicalVolume","mode":"cells","cells":"","date":"","value":"","scale":1,"filterCol":"","filterValue":"","scope":true},"ksg":{"target":"driver:physicalVolume","mode":"cells","cells":"","date":"","value":"","scale":1,"filterCol":"","filterValue":"","scope":true},"personnel":{"target":"driver:physicalVolume","mode":"cells","cells":"","date":"","value":"","scale":1,"filterCol":"","filterValue":"","scope":true},"equipment":{"target":"driver:physicalVolume","mode":"cells","cells":"","date":"","value":"","scale":1,"filterCol":"","filterValue":"","scope":true},"primary_documents":{"target":"driver:physicalVolume","mode":"cells","cells":"","date":"","value":"","scale":1,"filterCol":"","filterValue":"","scope":true},"payments":{"target":"driver:physicalVolume","mode":"cells","cells":"","date":"","value":"","scale":1,"filterCol":"","filterValue":"","scope":true},"factoring":{"target":"driver:physicalVolume","mode":"cells","cells":"","date":"","value":"","scale":1,"filterCol":"","filterValue":"","scope":true}},"costSourceBasis":{"projectMaterialsForecast":true,"materialMarkupPercent":10},"materialKinds":{},"manualCosts":{},"manualPayments":{},"sourceCurrency":"USD","expectNoActuals":true,"kqEstimate":[{"code":"KQ-32-01","name":"Сварка технологических трубопроводов (черн. стали), DI","unit":"ед.","quantity":144402.65399999992,"laborHours":482087.6463381562,"machineHours":59664.31776290354,"cost":45699609.9107172,"materialsCost":0,"materialsRows":65,"sourceRows":65,"sourceKeys":["auto-db2f2c19","auto-da2f2a86","auto-e52f3bd7","auto-e42f3a44","auto-e3317748","auto-e43178db","auto-e5317a6e","auto-e6317c01","auto-e7317d94","auto-e8317f27","auto-e93180ba","auto-ea31824d","auto-db316ab0","auto-dc316c43","auto-e933bf51","auto-e833bdbe","auto-e733bc2b","auto-e633ba98","auto-ed33c59d","auto-ec33c40a","auto-eb33c277","auto-ea33c0e4","auto-e133b2b9","auto-e033b126","auto-6b6c8b0d","auto-6a6c897a","auto-696c87e7","auto-686c8654","auto-8cb5fd0f","auto-8bb5fb7c","auto-8eb60035","auto-8db5fea2","auto-90b6035b","auto-8fb601c8","auto-9ea4d044","auto-9fa4d1d7","auto-a0a4d36a","auto-a1a4d4fd","auto-9aa4c9f8","auto-9ba4cb8b","auto-9ca4cd1e","auto-9da4ceb1","auto-96a4c3ac","auto-97a4c53f","auto-a4a7184d","auto-a3a716ba","auto-a2a71527","auto-a1a71394","auto-a0a71201","auto-9fa7106e","auto-9ea70edb","auto-9da70d48","auto-9ca70bb5","auto-9ba70a22","auto-86b7d8b9","auto-85b7d726","auto-84b7d593","auto-83b7d400","auto-8ab7df05","auto-89b7dd72","auto-88b7dbdf","auto-87b7da4c","auto-8eb7e551","auto-8db7e3be","auto-80b590b0"],"stableKey":"auto-b0b87459","rate":316.47347638580953,"scheduledQuantity":0,"scheduledCost":0,"quantityVariance":-144402.65399999992,"scheduleRows":0},{"code":"KQ-33-01","name":"Монтаж технологических трубопроводов на эстакаде (стальные), м","unit":"ед.","quantity":54099.19200000029,"laborHours":400239.15997065156,"machineHours":54908.035655235,"cost":39118055.897863075,"materialsCost":0,"materialsRows":23,"sourceRows":23,"sourceKeys":["auto-6c99b078","auto-6d99b20b","auto-6a9bebe9","auto-699bea56","auto-689be8c3","auto-679be730","auto-6e9bf235","auto-6d9bf0a2","auto-29003f14","auto-aff8c4d4","auto-b0f8c667","auto-b1f8c7fa","auto-b2f8c98d","auto-abf8be88","auto-acf8c01b","auto-adf8c1ae","auto-aef8c341","auto-a7f8b83c","auto-a8f8b9cf","auto-b5fb0cdd","auto-b4fb0b4a","auto-b3fb09b7","auto-b2fb0824"],"stableKey":"auto-dc5998b8","rate":723.0802245228149,"scheduledQuantity":0,"scheduledCost":0,"quantityVariance":-54099.19200000029,"scheduleRows":0},{"code":"KQ-13-01","name":"Устройство монолитных конструкций выше 0, м3","unit":"ед.","quantity":2618.9,"laborHours":224007.2929183797,"machineHours":15565.125889427727,"cost":17044918.434267603,"materialsCost":0,"materialsRows":22,"sourceRows":22,"sourceKeys":["auto-e2ea1e4d","auto-dfea1994","auto-e0ea1b27","auto-ddea166e","auto-53f18bf5","auto-5af196fa","auto-4def43ec","auto-4eef457f","auto-4fef4712","auto-90aa19ca","auto-8faa1837","auto-8eaa16a4","auto-8daa1511","auto-f8acfc19","auto-05af4f27","auto-04af4d94","auto-f39de9b0","auto-f49deb43","auto-dd125608","auto-dc125475","auto-db1252e2","auto-de101904"],"stableKey":"auto-afdcb29a","rate":6508.426604401696,"scheduledQuantity":0,"scheduledCost":0,"quantityVariance":-2618.9,"scheduleRows":0},{"code":"KQ-48-01","name":"Монтаж кабеля КИПиА, м","unit":"ед.","quantity":449848,"laborHours":198493.70572689566,"machineHours":19035.097904715203,"cost":13619890.444931712,"materialsCost":0,"materialsRows":45,"sourceRows":45,"sourceKeys":["auto-cee863f2","auto-cfe86585","auto-c8e85a80","auto-c9e85c13","auto-cae85da6","auto-cbe85f39","auto-d4e86d64","auto-d5e86ef7","auto-5ef00267","auto-5df000d4","auto-60f0058d","auto-5ff003fa","auto-5aeffc1b","auto-59effa88","auto-5cefff41","auto-5beffdae","auto-56eff5cf","auto-55eff43c","auto-58edba5e","auto-59edbbf1","auto-56edb738","auto-57edb8cb","auto-5cedc0aa","auto-5dedc23d","auto-5aedbd84","auto-5bedbf17","auto-50edadc6","auto-1b52854c","auto-1c5286df","auto-19528226","auto-1a5283b9","auto-17527f00","auto-18528093","auto-2552950a","auto-2652969d","auto-af5a2a0d","auto-ae5a287a","auto-ad5a26e7","auto-ac5a2554","auto-ab5a23c1","auto-aa5a222e","auto-a95a209b","auto-a85a1f08","auto-a75a1d75","auto-a65a1be2"],"stableKey":"auto-3684a862","rate":30.27664999051171,"scheduledQuantity":0,"scheduledCost":0,"quantityVariance":-449848,"scheduleRows":0},{"code":"KQ-45-01","name":"Монтаж кабельных лотков, м","unit":"ед.","quantity":58462.87199999999,"laborHours":159087.25492590867,"machineHours":6250.152890355096,"cost":9956409.224471398,"materialsCost":0,"materialsRows":18,"sourceRows":18,"sourceKeys":["auto-dc22e10e","auto-db22df7b","auto-da22dde8","auto-d922dc55","auto-d822dac2","auto-40f24bde","auto-41f24d71","auto-3ef248b8","auto-3ff24a4b","auto-4b7650c3","auto-507658a2","auto-51765a35","auto-4e76557c","auto-4f76570f","auto-54765eee","auto-55766081","auto-dd7df25e","auto-dc7df0cb"],"stableKey":"auto-5236faa7","rate":170.30311518858326,"scheduledQuantity":0,"scheduledCost":0,"quantityVariance":-58462.87199999999,"scheduleRows":0},{"code":"KQ-23-02","name":"Монтаж металлоконструкций усиления, т","unit":"ед.","quantity":383.68,"laborHours":120081.43270752639,"machineHours":9366.836498719638,"cost":8503089.41918018,"materialsCost":0,"materialsRows":1,"sourceRows":1,"sourceKeys":["auto-179bf886"],"stableKey":"auto-093f384e","rate":22161.930304368696,"scheduledQuantity":0,"scheduledCost":0,"quantityVariance":-383.68,"scheduleRows":0},{"code":"KQ-12-02","name":"Устройство монолитных конструкций ниже 0 (за исключением колодцев), м3","unit":"ед.","quantity":3556.9400000000005,"laborHours":91442.94496422901,"machineHours":16450.11845030557,"cost":8138065.564462901,"materialsCost":0,"materialsRows":15,"sourceRows":15,"sourceKeys":["auto-535bd878","auto-57605bf2","auto-56605a5f","auto-556058cc","auto-52605413","auto-60606a1d","auto-ef1b7b9f","auto-6020aab0","auto-6120ac43","auto-6620b422","auto-6720b5b5","auto-6420b0fc","auto-6520b28f","auto-6822f5df","auto-6522f126"],"stableKey":"auto-0e54ddd6","rate":2287.940073339134,"scheduledQuantity":111.52,"scheduledCost":255151.0769787802,"quantityVariance":-3445.4200000000005,"scheduleRows":1},{"code":"KQ-48-04","name":"Расключение кабеля КИПиА, шт. (конец кабеля)","unit":"ед.","quantity":24740,"laborHours":116878.32139475917,"machineHours":3727.1315027104342,"cost":7013050.166824934,"materialsCost":0,"materialsRows":35,"sourceRows":35,"sourceKeys":["auto-7b7b38f5","auto-7a7b3762","auto-757b2f83","auto-747b2df0","auto-777b32a9","auto-767b3116","auto-817b4267","auto-807b40d4","auto-7378edc6","auto-7478ef59","auto-7178eaa0","auto-7278ec33","auto-7778f412","auto-7878f5a5","auto-7578f0ec","auto-7678f27f","auto-7b78fa5e","auto-7c78fbf1","auto-0d760e9d","auto-0c760d0a","auto-09760851","auto-3bffe2f1","auto-38ffde38","auto-39ffdfcb","auto-36ffdb12","auto-37ffdca5","auto-38fd9fa1","auto-37fd9e0e","auto-36fd9c7b","auto-35fd9ae8","auto-3cfda5ed","auto-3bfda45a","auto-3afda2c7","auto-39fda134","auto-b3fa8fab"],"stableKey":"auto-3384a3a9","rate":283.470095667944,"scheduledQuantity":0,"scheduledCost":0,"quantityVariance":-24740,"scheduleRows":0},{"code":"KQ-33-07","name":"Монтаж арматуры технологических трубопроводов, шт.","unit":"ед.","quantity":8144,"laborHours":58183.42494472238,"machineHours":12710.127840177589,"cost":6370784.264247858,"materialsCost":0,"materialsRows":37,"sourceRows":37,"sourceKeys":["auto-eaa98960","auto-eda98e19","auto-eca98c86","auto-f7a99dd7","auto-f6a99c44","auto-e9a74936","auto-eaa74ac9","auto-e7a74610","auto-e8a747a3","auto-eda74f82","auto-eea75115","auto-eba74c5c","auto-eca74def","auto-f1a755ce","auto-f2a75761","auto-83a46a0d","auto-82a4687a","auto-81a466e7","auto-543811ec","auto-5538137f","auto-52380ec6","auto-53381059","auto-50380ba0","auto-51380d33","auto-5e3821aa","auto-5f38233d","auto-5035cd09","auto-4f35cb76","auto-4e35c9e3","auto-4d35c850","auto-5435d355","auto-5335d1c2","auto-5235d02f","auto-5135ce9c","auto-5835d9a1","auto-5735d80e","auto-ca32bb80"],"stableKey":"auto-e259a22a","rate":782.267223016682,"scheduledQuantity":0,"scheduledCost":0,"quantityVariance":-8144,"scheduleRows":0},{"code":"KQ-22-02","name":"Монтаж основных металлоконструкций этажерок и структур, т","unit":"ед.","quantity":1069.5776460000002,"laborHours":59795.407209627956,"machineHours":14815.611872802976,"cost":6369326.837193234,"materialsCost":1390.3152920000005,"materialsRows":3,"sourceRows":3,"sourceKeys":["auto-d1cfe051","auto-0e2cab11","auto-0f397897"],"stableKey":"auto-09c60f9f","rate":5954.9924785855455,"scheduledQuantity":0,"scheduledCost":0,"quantityVariance":-1069.5776460000002,"scheduleRows":0},{"code":"KQ-27-05","name":"Монтаж блочных и комплектных установок, т","unit":"ед.","quantity":672.16,"laborHours":31820.981203173462,"machineHours":7360.983768129044,"cost":4906748.828690244,"materialsCost":0,"materialsRows":5,"sourceRows":5,"sourceKeys":["auto-c703647e","auto-c8036611","auto-c5036158","auto-c60362eb","auto-d7669176"],"stableKey":"auto-ac586773","rate":7299.9714780561835,"scheduledQuantity":0,"scheduledCost":0,"quantityVariance":-672.16,"scheduleRows":0},{"code":"KQ-22-03","name":"Монтаж основных металлоконструкций эстакад, т","unit":"ед.","quantity":636.74,"laborHours":42270.3811757845,"machineHours":10452.70333410333,"cost":4494782.522297835,"materialsCost":0,"materialsRows":2,"sourceRows":2,"sourceKeys":["auto-d5ac7d3d","auto-c3aa2250"],"stableKey":"auto-08c60e0c","rate":7059.054751229442,"scheduledQuantity":0,"scheduledCost":0,"quantityVariance":-636.74,"scheduleRows":0},{"code":"KQ-49-01","name":"Монтаж силового кабеля до 1 кВ, м","unit":"ед.","quantity":155546.60000000003,"laborHours":61539.26604969505,"machineHours":6618.815508104845,"cost":4319120.165655789,"materialsCost":0,"materialsRows":27,"sourceRows":27,"sourceKeys":["auto-c2339d72","auto-c3339f05","auto-c433a098","auto-c533a22b","auto-56595747","auto-555955b4","auto-58595a6d","auto-575958da","auto-525950fb","auto-51594f68","auto-54595421","auto-5359528e","auto-4e594aaf","auto-4d59491c","auto-d05645be","auto-d1564751","auto-588f135b","auto-55914d39","auto-54914ba6","auto-53914a13","auto-52914880","auto-59915385","auto-589151f2","auto-5791505f","auto-56914ecc","auto-5d9159d1","auto-5c91583e"],"stableKey":"auto-fa5031ab","rate":27.767371100723437,"scheduledQuantity":0,"scheduledCost":0,"quantityVariance":-155546.60000000003,"scheduleRows":0},{"code":"KQ-40-02","name":"Тепловая изоляция технологических трубопроводов, м2","unit":"ед.","quantity":12487.019999999997,"laborHours":81267.80685073567,"machineHours":1702.2180696315736,"cost":4030584.783062427,"materialsCost":0,"materialsRows":6,"sourceRows":6,"sourceKeys":["auto-303559de","auto-2f3796e2","auto-30379875","auto-eccfc3dd","auto-ebcfc24a","auto-6ad2c8ce"],"stableKey":"auto-8f6d3227","rate":322.7819594316681,"scheduledQuantity":0,"scheduledCost":0,"quantityVariance":-12487.019999999997,"scheduleRows":0},{"code":"KQ-23-01","name":"Монтаж второстепенных металлоконструкций, т","unit":"ед.","quantity":330.68,"laborHours":45968.7224452249,"machineHours":7186.204449851053,"cost":4011206.410301411,"materialsCost":0,"materialsRows":5,"sourceRows":5,"sourceKeys":["auto-8c89c28a","auto-8087710f","auto-9ae25f00","auto-14e9dad3","auto-13e9d940"],"stableKey":"auto-083f36bb","rate":12130.175427305585,"scheduledQuantity":0,"scheduledCost":0,"quantityVariance":-330.68,"scheduleRows":0},{"code":"KQ-38-03","name":"АКЗ металлоконструкций, м2","unit":"ед.","quantity":8863.16,"laborHours":68830.55015835894,"machineHours":1770.8629051305588,"cost":3824527.01059499,"materialsCost":0,"materialsRows":4,"sourceRows":4,"sourceKeys":["auto-6073e679","auto-0556b5cb","auto-8e5e493b","auto-8d5e47a8"],"stableKey":"auto-73d48649","rate":431.50828943570804,"scheduledQuantity":0,"scheduledCost":0,"quantityVariance":-8863.16,"scheduleRows":0},{"code":"KQ-34-01","name":"Монтаж теплоспутников трубопроводов, м","unit":"ед.","quantity":10882.85,"laborHours":41830.653337276206,"machineHours":5306.0435583039325,"cost":3745892.985160243,"materialsCost":0,"materialsRows":2,"sourceRows":2,"sourceKeys":["auto-c72f5fc5","auto-89917aa5"],"stableKey":"auto-e14295af","rate":344.20147159615755,"scheduledQuantity":0,"scheduledCost":0,"quantityVariance":-10882.85,"scheduleRows":0},{"code":"KQ-09-03","name":"Щитовое ограждение котлованов и траншей, м2","unit":"ед.","quantity":5666.3,"laborHours":31438.921216246657,"machineHours":10231.67709582767,"cost":3678343.801654447,"materialsCost":0,"materialsRows":2,"sourceRows":2,"sourceKeys":["auto-05eb93e0","auto-a6185009"],"stableKey":"auto-da7f2485","rate":649.1614989771891,"scheduledQuantity":0,"scheduledCost":0,"quantityVariance":-5666.3,"scheduleRows":0},{"code":"KQ-09-01","name":"Разработка грунта с погрузкой, м3","unit":"ед.","quantity":22166.120000000003,"laborHours":15915.50926030692,"machineHours":17110.449126041305,"cost":3666964.7660708698,"materialsCost":0,"materialsRows":11,"sourceRows":11,"sourceKeys":["auto-5b7613af","auto-60761b8e","auto-61761d21","auto-f2732fcd","auto-f1732e3a","auto-360f4073","auto-370f4206","auto-380f4399","auto-390f452c","auto-3a0f46bf","auto-3b0f4852"],"stableKey":"auto-d87f215f","rate":165.43106173163682,"scheduledQuantity":3436.1,"scheduledCost":568437.6712160773,"quantityVariance":-18730.020000000004,"scheduleRows":1},{"code":"KQ-11-02","name":"Устройство буронабивных свай, м","unit":"ед.","quantity":6546,"laborHours":29065.142223138922,"machineHours":19673.25043504216,"cost":3546886.813369462,"materialsCost":0,"materialsRows":6,"sourceRows":6,"sourceKeys":["auto-83bd6596","auto-84bd6729","auto-0db172e1","auto-6453653c","auto-655366cf","auto-66536862"],"stableKey":"auto-500d00c9","rate":541.8403320148888,"scheduledQuantity":0,"scheduledCost":0,"quantityVariance":-6546,"scheduleRows":0},{"code":"KQ-71-03","name":"Устройство бетонных покрытий, м3","unit":"ед.","quantity":1221.18,"laborHours":27817.010039823363,"machineHours":9458.98515684444,"cost":3308589.126079002,"materialsCost":0,"materialsRows":8,"sourceRows":8,"sourceKeys":["auto-868b1051","auto-007f046c","auto-ac5c81ae","auto-ab5ebeb2","auto-3061cea8","auto-3561d687","auto-3461d4f4","auto-3761d9ad"],"stableKey":"auto-3f49dbe8","rate":2709.3377930190486,"scheduledQuantity":0,"scheduledCost":0,"quantityVariance":-1221.18,"scheduleRows":0},{"code":"KQ-25-01","name":"Монтаж стеновых сэндвич панелей, м2","unit":"ед.","quantity":5023.18,"laborHours":13142.627945281885,"machineHours":5519.393757972179,"cost":3195689.8568990156,"materialsCost":0,"materialsRows":2,"sourceRows":2,"sourceKeys":["auto-6b8511fa","auto-2d8d62c8"],"stableKey":"auto-e55d1e2d","rate":636.1886010254491,"scheduledQuantity":0,"scheduledCost":0,"quantityVariance":-5023.18,"scheduleRows":0},{"code":"KQ-38-02","name":"АКЗ трубопроводов, м2","unit":"ед.","quantity":15160.459999999768,"laborHours":48244.14691713749,"machineHours":5041.818841841151,"cost":3118842.1133857607,"materialsCost":0,"materialsRows":13,"sourceRows":13,"sourceKeys":["auto-434fbedc","auto-464fc395","auto-454fc202","auto-404fba23","auto-1f8b9d07","auto-1e8b9b74","auto-1d8b99e1","auto-1c8b984e","auto-1b8b96bb","auto-1a8b9528","auto-198b9395","auto-188b9202","auto-9b888ea4"],"stableKey":"auto-72d484b6","rate":205.72212936717014,"scheduledQuantity":0,"scheduledCost":0,"quantityVariance":-15160.459999999768,"scheduleRows":0},{"code":"KQ-10-01","name":"Обратная засыпка грунта с уплотнением, м3","unit":"ед.","quantity":18143,"laborHours":18394.046531585118,"machineHours":8470.965615489924,"cost":2487103.5091137644,"materialsCost":0,"materialsRows":10,"sourceRows":10,"sourceKeys":["auto-a7be0ab3","auto-a6be0920","auto-adbe1425","auto-acbe1292","auto-21f85939","auto-2af86764","auto-2bf868f7","auto-b91299a2","auto-ba129b35","auto-b712967c"],"stableKey":"auto-c16b4091","rate":137.08336598764066,"scheduledQuantity":607.88,"scheduledCost":83330.236516567,"quantityVariance":-17535.12,"scheduleRows":1},{"code":"KQ-35-01","name":"Неразрушающий контроль стыков (РК), стык","unit":"ед.","quantity":12653.600000000903,"laborHours":23807.895812945375,"machineHours":1367.1928397919212,"cost":2370186.6566766067,"materialsCost":0,"materialsRows":21,"sourceRows":21,"sourceKeys":["auto-a4b71c67","auto-a5b71dfa","auto-a6b71f8d","auto-97b707f0","auto-98b70983","auto-a5b95c91","auto-a4b95afe","auto-a3b9596b","auto-a2b957d8","auto-a9b962dd","auto-a8b9614a","auto-602e5b43","auto-612e5cd6","auto-622e5e69","auto-6b2e6c94","auto-6c2e6e27","auto-6930a805","auto-6830a672","auto-6730a4df","auto-6630a34c","auto-6530a1b9"],"stableKey":"auto-637a87c6","rate":187.31322759344675,"scheduledQuantity":0,"scheduledCost":0,"quantityVariance":-12653.600000000903,"scheduleRows":0},{"code":"KQ-49-04","name":"Расключение силового кабеля до 1 кВ, шт. (конец кабеля)","unit":"ед.","quantity":14154.800000000001,"laborHours":28131.54379885252,"machineHours":1337.4452036264838,"cost":1747233.2208219839,"materialsCost":0,"materialsRows":39,"sourceRows":39,"sourceKeys":["auto-50ef0622","auto-51ef07b5","auto-4aeefcb0","auto-4beefe43","auto-4ceeffd6","auto-4def0169","auto-56ef0f94","auto-57ef1127","auto-97aa670c","auto-98aa689f","auto-99aa6a32","auto-9aaa6bc5","auto-93aa60c0","auto-94aa6253","auto-95aa63e6","auto-96aa6579","auto-9faa73a4","auto-a0aa7537","auto-1dad7895","auto-1cad7702","auto-1bad756f","auto-1aad73dc","auto-19ad7249","auto-18ad70b6","auto-17ad6f23","auto-16ad6d90","auto-ec239f88","auto-ed23a11b","auto-ee23a2ae","auto-ef23a441","auto-f023a5d4","auto-f123a767","auto-f223a8fa","auto-f323aa8d","auto-e42392f0","auto-e5239483","auto-f225e791","auto-f125e5fe","auto-f025e46b"],"stableKey":"auto-fd503664","rate":123.43750676957525,"scheduledQuantity":0,"scheduledCost":0,"quantityVariance":-14154.800000000001,"scheduleRows":0},{"code":"KQ-33-06","name":"Монтаж опор технологических трубопроводов, т","unit":"ед.","quantity":37.04088000000074,"laborHours":18387.46950952642,"machineHours":702.4497218590182,"cost":1506892.7290409314,"materialsCost":0,"materialsRows":4,"sourceRows":4,"sourceKeys":["auto-54860eb2","auto-4f8606d3","auto-89cf46b5","auto-86cf41fc"],"stableKey":"auto-e359a3bd","rate":40681.88253197282,"scheduledQuantity":0,"scheduledCost":0,"quantityVariance":-37.04088000000074,"scheduleRows":0},{"code":"KQ-34-03","name":"Монтаж стальных трубопроводов теплых полов технологических зон, м","unit":"ед.","quantity":6720,"laborHours":26294.098110383147,"machineHours":256.3073206145964,"cost":1463827.684981726,"materialsCost":0,"materialsRows":2,"sourceRows":2,"sourceKeys":["auto-31f3c180","auto-fe44a2fd"],"stableKey":"auto-e34298d5","rate":217.83150074132828,"scheduledQuantity":0,"scheduledCost":0,"quantityVariance":-6720,"scheduleRows":0},{"code":"KQ-48-02","name":"Монтаж оптического кабеля, м","unit":"ед.","quantity":32034,"laborHours":14256.575992024707,"machineHours":3816.8600884131965,"cost":1307870.5610207007,"materialsCost":0,"materialsRows":5,"sourceRows":5,"sourceKeys":["auto-84fc582b","auto-860da2df","auto-4b9254ba","auto-4c92564d","auto-49925194"],"stableKey":"auto-3584a6cf","rate":40.82757573268093,"scheduledQuantity":0,"scheduledCost":0,"quantityVariance":-32034,"scheduleRows":0},{"code":"KQ-24-01","name":"Монтаж решетчатого настила, м2","unit":"ед.","quantity":4894.6,"laborHours":14822.970754576032,"machineHours":2203.080126552659,"cost":1269468.918387839,"materialsCost":0,"materialsRows":2,"sourceRows":2,"sourceKeys":["auto-11a3ed4c","auto-0846db87"],"stableKey":"auto-aaaae2ec","rate":259.3611160029091,"scheduledQuantity":0,"scheduledCost":0,"quantityVariance":-4894.6,"scheduleRows":0},{"code":"KQ-60-01","name":"Монтаж приборов КИПиА, шт.","unit":"ед.","quantity":1846,"laborHours":16573.528387806196,"machineHours":2450.3341192226058,"cost":1253068.1157904717,"materialsCost":0,"materialsRows":38,"sourceRows":38,"sourceKeys":["auto-fbf12c64","auto-c2f98511","auto-c1f9837e","auto-bcf97b9f","auto-bbf97a0c","auto-bef7402e","auto-bff741c1","auto-bcf73d08","auto-bdf73e9b","auto-c1f744e7","auto-b6f73396","auto-b7f73529","auto-b0d6d679","auto-afd6d4e6","auto-aed6d353","auto-add6d1c0","auto-b2d6d99f","auto-b1d6d80c","auto-b8d6e311","auto-aad48e70","auto-abd49003","auto-acd49196","auto-7336b2c2","auto-e92f1dbf","auto-e62f1906","auto-e72f1a99","auto-e42f15e0","auto-e52f1773","auto-f22f2bea","auto-f32f2d7d","auto-694a2abc","auto-684a2929","auto-674a2796","auto-664a2603","auto-654a2470","auto-744a3c0d","auto-734a3a7a","auto-6947ec25"],"stableKey":"auto-711d7d34","rate":678.8017962028557,"scheduledQuantity":0,"scheduledCost":0,"quantityVariance":-1846,"scheduleRows":0},{"code":"KQ-97-11","name":"Контурные тестирования КИПиА (технологические системы), шт.","unit":"ед.","quantity":1968,"laborHours":13533.215509183276,"machineHours":210.23053613871224,"cost":1250704.4855983849,"materialsCost":0,"materialsRows":4,"sourceRows":4,"sourceKeys":["auto-416f091b","auto-406f0788","auto-7bba8794","auto-6aa923b0"],"stableKey":"auto-b2abe653","rate":635.52057195</t>
        </is>
      </c>
    </row>
    <row r="35">
      <c r="A35" t="inlineStr">
        <is>
          <t xml:space="preserve">03988,"scheduledQuantity":0,"scheduledCost":0,"quantityVariance":-1968,"scheduleRows":0},{"code":"KQ-16-01","name":"Устройство безусадочной подливки, м3","unit":"ед.","quantity":122.29999999999998,"laborHours":17778.346132191113,"machineHours":1233.085467445822,"cost":1089620.627993491,"materialsCost":0,"materialsRows":6,"sourceRows":6,"sourceKeys":["auto-5194a81f","auto-5294a9b2","auto-5394ab45","auto-20b22b94","auto-23b2304d","auto-22b22eba"],"stableKey":"auto-71a67987","rate":8909.408241974581,"scheduledQuantity":0,"scheduledCost":0,"quantityVariance":-122.29999999999998,"scheduleRows":0},{"code":"KQ-41-02","name":"Холодоизоляция технологических трубопроводов (пеностеклом), м2","unit":"ед.","quantity":1900.34,"laborHours":19261.834789083834,"machineHours":289.76263909906083,"cost":938487.6739240232,"materialsCost":0,"materialsRows":7,"sourceRows":7,"sourceKeys":["auto-7912c0ce","auto-7a12c261","auto-7b12c3f4","auto-3cc73f2f","auto-3dc740c2","auto-3ec74255","auto-37c73750"],"stableKey":"auto-6da8f3f6","rate":493.85250740605534,"scheduledQuantity":0,"scheduledCost":0,"quantityVariance":-1900.34,"scheduleRows":0},{"code":"KQ-27-02","name":"Монтаж статического колонного и емкостного оборудования, т","unit":"ед.","quantity":292.37999999999994,"laborHours":7508.413025387681,"machineHours":679.6070813319632,"cost":852678.9866597233,"materialsCost":0,"materialsRows":11,"sourceRows":11,"sourceKeys":["auto-263fb46f","auto-233fafb6","auto-243fb149","auto-213fac90","auto-223fae23","auto-2f3fc29a","auto-5b9eb2c1","auto-2784810b","auto-2884829e","auto-2b848757","auto-2a8485c4"],"stableKey":"auto-b1586f52","rate":2916.338281208439,"scheduledQuantity":0,"scheduledCost":0,"quantityVariance":-292.37999999999994,"scheduleRows":0},{"code":"KQ-58-01","name":"Монтаж щитового оборудования КИПиА, шт.","unit":"ед.","quantity":266,"laborHours":9671.07253716272,"machineHours":2319.0983358366866,"cost":850859.5686839322,"materialsCost":0,"materialsRows":8,"sourceRows":8,"sourceKeys":["auto-a4a9765f","auto-a3a974cc","auto-a7a97b18","auto-561a8106","auto-541a7de0","auto-5a1a8752","auto-f69911f7","auto-719c122f"],"stableKey":"auto-90ab64f5","rate":3198.7201830223016,"scheduledQuantity":0,"scheduledCost":0,"quantityVariance":-266,"scheduleRows":0},{"code":"KQ-04-02","name":"Транспортировка отходов на полигон или площадку складирования, т*км","unit":"ед.","quantity":88890.71133333334,"laborHours":0,"machineHours":3693.0092605563923,"cost":844804.2124429859,"materialsCost":0,"materialsRows":4,"sourceRows":4,"sourceKeys":["auto-7d1a9ea0","auto-759582ec","auto-7695847f","auto-77958612"],"stableKey":"auto-c445b657","rate":9.503852537246946,"scheduledQuantity":0,"scheduledCost":0,"quantityVariance":-88890.71133333334,"scheduleRows":0},{"code":"KQ-59-01","name":"Монтаж оконечных и распределительных устройств силовых сетей, шт.","unit":"ед.","quantity":4428,"laborHours":12147.833412864615,"machineHours":987.7635066743237,"cost":809695.7969134757,"materialsCost":0,"materialsRows":10,"sourceRows":10,"sourceKeys":["auto-def283f1","auto-dbf27f38","auto-dff4c41b","auto-e0f4c5ae","auto-b068af9d","auto-ae68ac77","auto-ad68aae4","auto-a4689cb9","auto-f618c6cd","auto-f418c3a7"],"stableKey":"auto-76490df4","rate":182.85812938425377,"scheduledQuantity":0,"scheduledCost":0,"quantityVariance":-4428,"scheduleRows":0},{"code":"KQ-69-02","name":"Отделка стен, м2","unit":"ед.","quantity":2806.22,"laborHours":10238.368972884244,"machineHours":507.2295692483764,"cost":774797.723639311,"materialsCost":0,"materialsRows":3,"sourceRows":3,"sourceKeys":["auto-c292da43","auto-cf92eeba","auto-d092f04d"],"stableKey":"auto-4fd4ab04","rate":276.1001359976449,"scheduledQuantity":0,"scheduledCost":0,"quantityVariance":-2806.22,"scheduleRows":0},{"code":"KQ-69-03","name":"Устройство полов, м2","unit":"ед.","quantity":404.84,"laborHours":9302.066802380741,"machineHours":539.3221742401262,"cost":739425.112386197,"materialsCost":0,"materialsRows":9,"sourceRows":9,"sourceKeys":["auto-1c9b4bec","auto-9393b87c","auto-9493ba0f","auto-8f93b230","auto-9093b3c3","auto-9193b556","auto-9395f713","auto-9295f580","auto-86a993d7"],"stableKey":"auto-50d4ac97","rate":1826.46258370269,"scheduledQuantity":0,"scheduledCost":0,"quantityVariance":-404.84,"scheduleRows":0},{"code":"KQ-27-13","name":"Монтаж насосов, т","unit":"ед.","quantity":66.60000000000001,"laborHours":7088.438045676793,"machineHours":784.7585866575497,"cost":652576.631254631,"materialsCost":0,"materialsRows":6,"sourceRows":6,"sourceKeys":["auto-4bb442c9","auto-4ab44136","auto-55b45287","auto-54b450f4","auto-a4549101","auto-a3548f6e"],"stableKey":"auto-b25aaf7c","rate":9798.447916736199,"scheduledQuantity":0,"scheduledCost":0,"quantityVariance":-66.60000000000001,"scheduleRows":0},{"code":"KQ-03-25","name":"Демонтаж кабелей и проводов, м","unit":"ед.","quantity":46704,"laborHours":1245.2708396369362,"machineHours":2441.5994360829013,"cost":627882.8801189667,"materialsCost":0,"materialsRows":9,"sourceRows":9,"sourceKeys":["auto-d07623c6","auto-cf762233","auto-ce7620a0","auto-d5762ba5","auto-d4762a12","auto-148cac01","auto-138caa6e","auto-168caf27","auto-158cad94"],"stableKey":"auto-6b30e4bf","rate":13.44387804297205,"scheduledQuantity":0,"scheduledCost":0,"quantityVariance":-46704,"scheduleRows":0},{"code":"KQ-64-02","name":"Монтаж стальных трубопроводов внутренних инженерных сетей, м","unit":"ед.","quantity":1631.58,"laborHours":9953.099152072084,"machineHours":509.0136887841692,"cost":615085.5479953561,"materialsCost":0,"materialsRows":6,"sourceRows":6,"sourceKeys":["auto-58ced946","auto-63ceea97","auto-62cee904","auto-55cc95f6","auto-a21eec8a","auto-a11eeaf7"],"stableKey":"auto-f25745c9","rate":376.9876732954291,"scheduledQuantity":0,"scheduledCost":0,"quantityVariance":-1631.58,"scheduleRows":0},{"code":"KQ-69-06","name":"Устройство фальшпола, м2","unit":"ед.","quantity":1400,"laborHours":8159.730471330137,"machineHours":389.34757988244087,"cost":610757.2042530945,"materialsCost":0,"materialsRows":2,"sourceRows":2,"sourceKeys":["auto-a27e91ca","auto-a17e9037"],"stableKey":"auto-4bd4a4b8","rate":436.2551458950675,"scheduledQuantity":0,"scheduledCost":0,"quantityVariance":-1400,"scheduleRows":0},{"code":"KQ-35-02","name":"Неразрушающий контроль стыков (все виды, кроме РК), стык","unit":"ед.","quantity":4633,"laborHours":5961.620545575828,"machineHours":383.52170424816416,"cost":603478.8638859574,"materialsCost":0,"materialsRows":5,"sourceRows":5,"sourceKeys":["auto-121298b9","auto-11129726","auto-dbc7208c","auto-dec72545","auto-ddc723b2"],"stableKey":"auto-627a8633","rate":130.25660778889647,"scheduledQuantity":0,"scheduledCost":0,"quantityVariance":-4633,"scheduleRows":0},{"code":"KQ-19-01","name":"Монтаж трубопроводов подземных сетей (стальные), м","unit":"ед.","quantity":782.6,"laborHours":7680.795633667002,"machineHours":1200.123244167782,"cost":594159.7757999678,"materialsCost":0,"materialsRows":7,"sourceRows":7,"sourceKeys":["auto-c154ecb5","auto-ba54e1b0","auto-bb54e343","auto-bc54e4d6","auto-bd54e669","auto-c654f494","auto-c754f627"],"stableKey":"auto-769cbd58","rate":759.2125936621106,"scheduledQuantity":0,"scheduledCost":0,"quantityVariance":-782.6,"scheduleRows":0},{"code":"KQ-71-02","name":"Устройство щебеночных оснований и покрытий, м3","unit":"ед.","quantity":3389.1400000000003,"laborHours":3511.9353271243112,"machineHours":1962.1347062145192,"cost":565221.1981394439,"materialsCost":0,"materialsRows":4,"sourceRows":4,"sourceKeys":["auto-0631d790","auto-1531ef2d","auto-b1d3b62a","auto-b2d3b7bd"],"stableKey":"auto-4049dd7b","rate":166.77422536084194,"scheduledQuantity":0,"scheduledCost":0,"quantityVariance":-3389.1400000000003,"scheduleRows":0},{"code":"KQ-71-05","name":"Устройство покрытий из сборных ж/б плит, м2","unit":"ед.","quantity":4078.368,"laborHours":6283.200000000001,"machineHours":799.6800000000001,"cost":532839.9892752132,"materialsCost":0,"materialsRows":1,"sourceRows":1,"sourceKeys":["auto-3e3a99d6"],"stableKey":"auto-4549e55a","rate":130.65029670574435,"scheduledQuantity":0,"scheduledCost":0,"quantityVariance":-4078.368,"scheduleRows":0},{"code":"KQ-69-01","name":"Кладка стен и перегородок, м3","unit":"ед.","quantity":432.8,"laborHours":5137.336,"machineHours":527.1504,"cost":514109.6428615828,"materialsCost":865.6,"materialsRows":1,"sourceRows":1,"sourceKeys":["auto-6db5e2a4"],"stableKey":"auto-52d4afbd","rate":1187.8688605859122,"scheduledQuantity":0,"scheduledCost":0,"quantityVariance":-432.8,"scheduleRows":0},{"code":"KQ-03-13","name":"Демонтаж инженерных и технологических трубопроводов, м","unit":"ед.","quantity":3615.8999999999996,"laborHours":2092.2153639919325,"machineHours":1721.7529220573724,"cost":510378.21851648245,"materialsCost":0,"materialsRows":5,"sourceRows":5,"sourceKeys":["auto-43c0589e","auto-d0c64b5d","auto-c1c633c0","auto-c2c63553","auto-4fc951e1"],"stableKey":"auto-f938800e","rate":141.14832227563883,"scheduledQuantity":0,"scheduledCost":0,"quantityVariance":-3615.8999999999996,"scheduleRows":0},{"code":"KQ-27-10","name":"Монтаж градирен, т","unit":"ед.","quantity":104,"laborHours":7037.394312166562,"machineHours":104.57111970888003,"cost":510073.3769819844,"materialsCost":0,"materialsRows":1,"sourceRows":1,"sourceKeys":["auto-92ea2c4e"],"stableKey":"auto-b55ab435","rate":4904.5517017498505,"scheduledQuantity":0,"scheduledCost":0,"quantityVariance":-104,"scheduleRows":0},{"code":"KQ-28-01","name":"Монтаж грузоподъемного оборудования, шт.","unit":"ед.","quantity":24,"laborHours":4859.8621105750235,"machineHours":595.1937697211937,"cost":503180.4078379804,"materialsCost":0,"materialsRows":1,"sourceRows":1,"sourceKeys":["auto-944c8ed4"],"stableKey":"auto-bb8bb8c0","rate":20965.850326582517,"scheduledQuantity":0,"scheduledCost":0,"quantityVariance":-24,"scheduleRows":0},{"code":"KQ-97-19","name":"Дополнительная очистка трубопроводов, м","unit":"ед.","quantity":840,"laborHours":4968.574521096618,"machineHours":99.36622234780457,"cost":463063.10925193375,"materialsCost":0,"materialsRows":1,"sourceRows":1,"sourceKeys":["auto-7ee1ed87"],"stableKey":"auto-baabf2eb","rate":551.2656062523021,"scheduledQuantity":0,"scheduledCost":0,"quantityVariance":-840,"scheduleRows":0},{"code":"KQ-01-01","name":"Демонтаж дорог, площадок и тротуаров, м3","unit":"ед.","quantity":1277.9479999999999,"laborHours":6071.928677056932,"machineHours":535.1927306488255,"cost":460570.94295955263,"materialsCost":0,"materialsRows":3,"sourceRows":3,"sourceKeys":["auto-e860ea3f","auto-cb899a5c","auto-cc899bef"],"stableKey":"auto-41f98617","rate":360.398813535099,"scheduledQuantity":647.18,"scheduledCost":233242.90414364537,"quantityVariance":-630.7679999999999,"scheduleRows":1},{"code":"KQ-57-03","name":"Монтаж щитового оборудования РУ, ВРУ, шт.","unit":"ед.","quantity":112,"laborHours":5380.604731697435,"machineHours":777.5767461732659,"cost":404397.1071096413,"materialsCost":0,"materialsRows":7,"sourceRows":7,"sourceKeys":["auto-659aa5af","auto-629aa0f6","auto-639aa289","auto-609a9dd0","auto-619a9f63","auto-6c9cef4b","auto-a31e8172"],"stableKey":"auto-894d88dc","rate":3610.688456336083,"scheduledQuantity":0,"scheduledCost":0,"quantityVariance":-112,"scheduleRows":0},{"code":"KQ-68-03","name":"Устройство вентилируемых фасадов с облицовкой, м2","unit":"ед.","quantity":1232,"laborHours":4890.492632779954,"machineHours":242.28492625212775,"cost":370092.4013764364,"materialsCost":0,"materialsRows":1,"sourceRows":1,"sourceKeys":["auto-126c0182"],"stableKey":"auto-6075a4e2","rate":300.3996764419127,"scheduledQuantity":0,"scheduledCost":0,"quantityVariance":-1232,"scheduleRows":0},{"code":"KQ-12-01","name":"Устройство подбетонки, м3","unit":"ед.","quantity":522.5400000000001,"laborHours":5034.987825799066,"machineHours":384.4321803321059,"cost":348730.69253325684,"materialsCost":0,"materialsRows":4,"sourceRows":4,"sourceKeys":["auto-33284e38","auto-303992a0","auto-18198923","auto-9712024b"],"stableKey":"auto-0d54dc43","rate":667.3760717519363,"scheduledQuantity":15.2,"scheduledCost":10144.11629062943,"quantityVariance":-507.3400000000001,"scheduleRows":1},{"code":"KQ-18-02","name":"Монтаж сборных ж/б колодцев, м3","unit":"ед.","quantity":85.96,"laborHours":4154.578187383801,"machineHours":447.4129771580479,"cost":315653.1160789126,"materialsCost":0,"materialsRows":1,"sourceRows":1,"sourceKeys":["auto-82a78b19"],"stableKey":"auto-47fb9440","rate":3672.093020927322,"scheduledQuantity":0,"scheduledCost":0,"quantityVariance":-85.96,"scheduleRows":0},{"code":"KQ-09-02","name":"Шпунтовое ограждение котлованов и траншей, т","unit":"ед.","quantity":143.6,"laborHours":2169.2050713102226,"machineHours":683.2355435267862,"cost":300541.207078303,"materialsCost":0,"materialsRows":2,"sourceRows":2,"sourceKeys":["auto-5be93906","auto-7504b3e0"],"stableKey":"auto-d97f22f2","rate":2092.9053417709124,"scheduledQuantity":0,"scheduledCost":0,"quantityVariance":-143.6,"scheduleRows":0},{"code":"KQ-27-04","name":"Монтаж теплообменников, холодильников и пароводяных подогревателей, т","unit":"ед.","quantity":61.22,"laborHours":2218.245294688743,"machineHours":510.2626364005381,"cost":300303.6984299749,"materialsCost":0,"materialsRows":7,"sourceRows":7,"sourceKeys":["auto-c18f6fe3","auto-c08f6e50","auto-c38f7309","auto-c28f7176","auto-c58f762f","auto-6d2c98b0","auto-702c9d69"],"stableKey":"auto-ab5865e0","rate":4905.320131165876,"scheduledQuantity":0,"scheduledCost":0,"quantityVariance":-61.22,"scheduleRows":0},{"code":"KQ-51-01","name":"Монтаж проводника заземления (провод), м","unit":"ед.","quantity":4352,"laborHours":3873.7185960557053,"machineHours":588.7742287099283,"cost":295039.70032479725,"materialsCost":0,"materialsRows":5,"sourceRows":5,"sourceKeys":["auto-de90e8e3","auto-dd90e750","auto-608de3f2","auto-e73dffb3","auto-ec3e0792"],"stableKey":"auto-63a1327c","rate":67.79404878786701,"scheduledQuantity":0,"scheduledCost":0,"quantityVariance":-4352,"scheduleRows":0},{"code":"KQ-22-01","name":"Монтаж основных металлоконструкций зданий, т","unit":"ед.","quantity":54.239999999999995,"laborHours":2855.7092061072963,"machineHours":707.3881368940206,"cost":288699.5761317345,"materialsCost":0,"materialsRows":1,"sourceRows":1,"sourceKeys":["auto-c27e2ee2"],"stableKey":"auto-0ac61132","rate":5322.63230331369,"scheduledQuantity":0,"scheduledCost":0,"quantityVariance":-54.239999999999995,"scheduleRows":0},{"code":"KQ-67-01","name":"Монтаж кровли из профлиста, м2","unit":"ед.","quantity":733.5799999999999,"laborHours":1386.7794950283612,"machineHours":454.104846911816,"cost":279198.207299694,"materialsCost":0,"materialsRows":3,"sourceRows":3,"sourceKeys":["auto-95785226","auto-1f7b69fb","auto-8689ad2d"],"stableKey":"auto-af9f2143","rate":380.5968092092124,"scheduledQuantity":0,"scheduledCost":0,"quantityVariance":-733.5799999999999,"scheduleRows":0},{"code":"KQ-97-14","name":"Конфигурирование и настройка оборудования, шт.","unit":"ед.","quantity":108,"laborHours":3089.1554356857346,"machineHours":11.923946681736547,"cost":279182.88333694433,"materialsCost":0,"materialsRows":11,"sourceRows":11,"sourceKeys":["auto-625b9e8e","auto-635ba021","auto-605b9b68","auto-b7fbe80d","auto-b4fbe354","auto-b5fbe4e7","auto-b2fbe02e","auto-b3fbe1c1","auto-b0fbdd08","auto-b1fbde9b","auto-aefbd9e2"],"stableKey":"auto-b5abeb0c","rate":2585.0266975642994,"scheduledQuantity":0,"scheduledCost":0,"quantityVariance":-108,"scheduleRows":0},{"code":"KQ-45-02","name":"Монтаж стальных кабелепроводов, м","unit":"ед.","quantity":6387,"laborHours":4245.465282479299,"machineHours":207.07496206926797,"cost":272746.6447467703,"materialsCost":0,"materialsRows":6,"sourceRows":6,"sourceKeys":["auto-245cf583","auto-295cfd62","auto-2a5cfef5","auto-275cfa3c","auto-2469c176","auto-2b69cc7b"],"stableKey":"auto-5336fc3a","rate":42.70340453213877,"scheduledQuantity":0,"scheduledCost":0,"quantityVariance":-6387,"scheduleRows":0},{"code":"KQ-66-03","name":"Монтаж ворот на зданиях, м2","unit":"ед.","quantity":196.98,"laborHours":3479.899939857786,"machineHours":172.4013026094593,"cost":263344.5384743579,"materialsCost":0,"materialsRows":1,"sourceRows":1,"sourceKeys":["auto-112dfdfe"],"stableKey":"auto-5026f474","rate":1336.9100338834294,"scheduledQuantity":0,"scheduledCost":0,"quantityVariance":-196.98,"scheduleRows":0},{"code":"KQ-12-04","name":"Мощение, м3","unit":"ед.","quantity":305.48,"laborHours":2822.0906402950413,"machineHours":449.8961835327333,"cost":241915.61638832168,"materialsCost":0,"materialsRows":2,"sourceRows":2,"sourceKeys":["auto-81bec0b6","auto-b1940c79"],"stableKey":"auto-1054e0fc","rate":791.9196555857067,"scheduledQuantity":0,"scheduledCost":0,"quantityVariance":-305.48,"scheduleRows":0},{"code":"KQ-66-02","name":"Монтаж дверей, люков и решеток, м2","unit":"ед.","quantity":203.48,"laborHours":3114.7290776939217,"machineHours":154.3099972845589,"cost":235709.90707034225,"materialsCost":0,"materialsRows":3,"sourceRows":3,"sourceKeys":["auto-4bda0a1e","auto-4ada088b","auto-8597e322"],"stableKey":"auto-5126f607","rate":1158.393488649215,"scheduledQuantity":0,"scheduledCost":0,"quantityVariance":-203.48,"scheduleRows":0},{"code":"KQ-46-02","name":"Монтаж металлорукавов, м","unit":"ед.","quantity":7210,"laborHours":3452.7072546648565,"machineHours":164.08429230754447,"cost":221060.5764353248,"materialsCost":0,"materialsRows":7,"sourceRows":7,"sourceKeys":["auto-26e4cf2e","auto-27e4d0c1","auto-24e4cc08","auto-77483701","auto-7648356e","auto-754833db","auto-74483248"],"stableKey":"auto-b263be0d","rate":30.660274124178198,"scheduledQuantity":0,"scheduledCost":0,"quantityVariance":-7210,"scheduleRows":0},{"code":"KQ-60-03","name":"Монтаж приборов охранно-пожарной сигнализации, оповещения и связи, шт.","unit":"ед.","quantity":982,"laborHours":2900.212747648993,"machineHours":343.78530980486823,"cost":207837.3001212693,"materialsCost":0,"materialsRows":17,"sourceRows":17,"sourceKeys":["auto-79b76cde","auto-7ab76e71","auto-77b769b8","auto-78b76b4b","auto-75b76692","auto-76b76825","auto-63b988d3","auto-62b98740","auto-65b98bf9","auto-64b98a66","auto-66b98d8c","auto-446bf644","auto-456bf7d7","auto-3a6be686","auto-486e3b27","auto-476e3994","auto-496e3cba"],"stableKey":"auto-731d805a","rate":211.64694513367547,"scheduledQuantity":0,"scheduledCost":0,"quantityVariance":-982,"scheduleRows":0},{"code":"KQ-71-11","name":"Устройство щебеночных оснований, м3","unit":"ед.","quantity":1376,"laborHours":853.12,"machineHours":825.6,"cost":203043.3502184942,"materialsCost":0,"materialsRows":1,"sourceRows":1,"sourceKeys":["auto-0c44a8ab"],"stableKey":"auto-bd46d0ab","rate":147.56057428669635,"scheduledQuantity":0,"scheduledCost":0,"quantityVariance":-1376,"scheduleRows":0},{"code":"KQ-62-01","name":"Монтаж воздуховодов, м2","unit":"ед.","quantity":797.64,"laborHours":3109.758008500356,"machineHours":246.94363274753715,"cost":200089.80410840025,"materialsCost":0,"materialsRows":9,"sourceRows":9,"sourceKeys":["auto-689aac31","auto-679aaa9e","auto-27601259","auto-266010c6","auto-25600f33","auto-6affce0b","auto-69ffcc78","auto-6cffd131","auto-6bffcf9e"],"stableKey":"auto-40935bde","rate":250.8522693300239,"scheduledQuantity":0,"scheduledCost":0,"quantityVariance":-797.64,"scheduleRows":0},{"code":"KQ-63-07","name":"Монтаж устройств пожаротушения, шт.","unit":"ед.","quantity":862,"laborHours":2582.811330795098,"machineHours":218.7760510225768,"cost":193794.53771902644,"materialsCost":0,"materialsRows":3,"sourceRows":3,"sourceKeys":["auto-9d82d02a","auto-9e82d1bd","auto-41b79c32"],"stableKey":"auto-11f0bb61","rate":224.81964932601676,"scheduledQuantity":0,"scheduledCost":0,"quantityVariance":-862,"scheduleRows":0},{"code":"KQ-49-02","name":"Монтаж силового кабеля от 1 до 35 кВ, м","unit":"ед.","quantity":3872.0000000000005,"laborHours":2651.977922050999,"machineHours":322.5053344561421,"cost":191144.15851513908,"materialsCost":0,"materialsRows":3,"sourceRows":3,"sourceKeys":["auto-502fec2e","auto-512fedc1","auto-f05ad4c6"],"stableKey":"auto-fb50333e","rate":49.365743418166076,"scheduledQuantity":0,"scheduledCost":0,"quantityVariance":-3872.0000000000005,"scheduleRows":0},{"code":"KQ-27-14","name":"Монтаж механических фильтров и циклонов, т","unit":"ед.","quantity":34.914,"laborHours":791.9746537722906,"machineHours":563.5611261775629,"cost":189786.342294275,"materialsCost":0,"materialsRows":6,"sourceRows":6,"sourceKeys":["auto-1947b6d6","auto-1a47b869","auto-1747b3b0","auto-1847b543","auto-e2cc6efd","auto-cfdf7f51"],"stableKey":"auto-b15aade9","rate":5435.823517622587,"scheduledQuantity":0,"scheduledCost":0,"quantityVariance":-34.914,"scheduleRows":0},{"code":"KQ-68-02","name":"Утепление фасадов, м3","unit":"ед.","quantity":186,"laborHours":2477.8930243738164,"machineHours":122.75984726917085,"cost":187516.76949631525,"materialsCost":0,"materialsRows":1,"sourceRows":1,"sourceKeys":["auto-dacfddb2"],"stableKey":"auto-6175a675","rate":1008.1546747113723,"scheduledQuantity":0,"scheduledCost":0,"quantityVariance":-186,"scheduleRows":0},{"code":"KQ-03-10","name":"Демонтаж инженерного и технологического оборудования, т","unit":"ед.","quantity":12.540000000000001,"laborHours":1908.9177362639646,"machineHours":325.29045013590576,"cost":180718.9923197715,"materialsCost":0,"materialsRows":3,"sourceRows":3,"sourceKeys":["auto-b5600395","auto-b4624099","auto-b3623f06"],"stableKey":"auto-f8387e7b","rate":14411.402896313515,"scheduledQuantity":0,"scheduledCost":0,"quantityVariance":-12.540000000000001,"scheduleRows":0},{"code":"KQ-03-08","name":"Демонтаж черновой отделки, м2","unit":"ед.","quantity":1400,"laborHours":2981.1447126579696,"machineHours":33.12207411593485,"cost":173594.81080340184,"materialsCost":0,"materialsRows":1,"sourceRows":1,"sourceKeys":["auto-fac9b269"],"stableKey":"auto-7a35798a","rate":123.9962934310013,"scheduledQuantity":0,"scheduledCost":0,"quantityVariance":-1400,"scheduleRows":0},{"code":"KQ-11-07","name":"Испытание свай, шт.","unit":"ед.","quantity":72,"laborHours":13.784044053157686,"machineHours":1721.9523963180684,"cost":169544.39876945748,"materialsCost":0,"materialsRows":7,"sourceRows":7,"sourceKeys":["auto-f43ea422","auto-ef3e9c43","auto-ee3e9ab0","auto-f13e9f69","auto-0e5a208f","auto-0b5a1bd6","auto-0c5a1d69"],"stableKey":"auto-530d0582","rate":2354.783316242465,"scheduledQuantity":0,"scheduledCost":0,"quantityVariance":-72,"scheduleRows":0},{"code":"KQ-25-02","name":"Монтаж кровельных сэндвич панелей, м2","unit":"ед.","quantity":296,"laborHours":634.1103960182222,"machineHours":288.49357405825435,"cost":164220.47861161834,"materialsCost":0,"materialsRows":1,"sourceRows":1,"sourceKeys":["auto-6fe3e2bd"],"stableKey":"auto-e25d1974","rate":554.7989142284404,"scheduledQuantity":0,"scheduledCost":0,"quantityVariance":-296,"scheduleRows":0},{"code":"KQ-11-01","name":"Погружение забивных свай (ж/б), м","unit":"ед.","quantity":658.8,"laborHours":1743.6137056145078,"machineHours":669.9092214738041,"cost":162761.63929204273,"materialsCost":0,"materialsRows":2,"sourceRows":2,"sourceKeys":["auto-c606bfa4","auto-c906c45d"],"stableKey":"auto-4d0cfc10","rate":247.0577402732889,"scheduledQuantity":0,"scheduledCost":0,"quantityVariance":-658.8,"scheduleRows":0},{"code":"KQ-51-02","name":"Монтаж проводника заземления (полоса), м","unit":"ед.","quantity":6676,"laborHours":2396.7526887481167,"machineHours":209.9624150995278,"cost":161780.92151449804,"materialsCost":0,"materialsRows":6,"sourceRows":6,"sourceKeys":["auto-f27473c7","auto-f374755a","auto-f47476ed","auto-043482bb","auto-0534844e","auto-063485e1"],"stableKey":"auto-66a13735","rate":24.233211730751655,"scheduledQuantity":0,"scheduledCost":0,"quantityVariance":-6676,"scheduleRows":0},{"code":"KQ-20-02","name":"Устройство открытого подземного перехода (футляра), м","unit":"ед.","quantity":116,"laborHours":2268.414527545997,"machineHours":265.02682701026174,"cost":158521.54059319734,"materialsCost":0,"materialsRows":2,"sourceRows":2,"sourceKeys":["auto-6a3a020d","auto-6739fd54"],"stableKey":"auto-681c4841","rate":1366.5650051137702,"scheduledQuantity":0,"scheduledCost":0,"quantityVariance":-116,"scheduleRows":0},{"code":"KQ-71-01","name":"Укладка геоматериалов, м2","unit":"ед.","quantity":8196.4,"laborHours":1448.899388524758,"machineHours":499.603823668981,"cost":158259.63714427015,"materialsCost":0,"materialsRows":3,"sourceRows":3,"sourceKeys":["auto-c9a5ac91","auto-a784d3f1","auto-e1bf62c4"],"stableKey":"auto-4149df0e","rate":19.30843262215975,"scheduledQuantity":0,"scheduledCost":0,"quantityVariance":-8196.4,"scheduleRows":0},{"code":"KQ-62-05","name":"Тепловая изоляция воздуховодов, м2","unit":"ед.","quantity":756,"laborHours":3124.718833671497,"machineHours":66.79116078892721,"cost":155173.14325351472,"materialsCost":0,"materialsRows":3,"sourceRows":3,"sourceKeys":["auto-9897e369","auto-9797e1d6","auto-a297f327"],"stableKey":"auto-4493622a","rate":205.2554804940671,"scheduledQuantity":0,"scheduledCost":0,"quantityVariance":-756,"scheduleRows":0},{"code":"KQ-67-04","name":"Устройство покрытий кровли из ПВХ мембраны или наплавляемых материалов, м2","unit":"ед.","quantity":1710.9,"laborHours":1897.3449327214503,"machineHours":93.99831706482996,"cost":143583.2737347648,"materialsCost":0,"materialsRows":3,"sourceRows":3,"sourceKeys":["auto-6393f4b8","auto-6493f64b","auto-6593f7de"],"stableKey":"auto-b29f25fc","rate":83.92265692604174,"scheduledQuantity":0,"scheduledCost":0,"quantityVariance":-1710.9,"scheduleRows":0},{"code":"KQ-12-03","name":"Утепление строительных конструкций ниже 0, м3","unit":"ед.","quantity":148.2,"laborHours":2278.0204382867832,"machineHours":119.67132864206644,"cost":142964.752269443,"materialsCost":0,"materialsRows":2,"sourceRows":2,"sourceKeys":["auto-38082623","auto-5c04bb68"],"stableKey":"auto-0f54df69","rate":964.6744417641229,"scheduledQuantity":0,"scheduledCost":0,"quantityVariance":-148.2,"scheduleRows":0},{"code":"KQ-50-01","name":"Монтаж греющего кабеля, м","unit":"ед.","quantity":6751.08,"laborHours":2046.6710879344066,"machineHours":211.405283294821,"cost":142471.36287877848,"materialsCost":0,"materialsRows":2,"sourceRows":2,"sourceKeys":["auto-f7b0fcab","auto-bbb71208"],"stableKey":"auto-5800407d","rate":21.103492015911304,"scheduledQuantity":0,"scheduledCost":0,"quantityVariance":-6751.08,"scheduleRows":0},{"code":"KQ-61-02","name":"Монтаж основного оборудования кондиционирования, шт.","unit":"ед.","quantity":12,"laborHours":1607.6217539045003,"machineHours":272.4318574514631,"cost":124867.57684173578,"materialsCost":0,"materialsRows":5,"sourceRows":5,"sourceKeys":["auto-ae2943df","auto-af294572","auto-a9293c00","auto-f1db9680","auto-00dbae1d"],"stableKey":"auto-887fcf7c","rate":10405.63140347798,"scheduledQuantity":0,"scheduledCost":0,"quantityVariance":-12,"scheduleRows":0},{"code":"KQ-59-02","name":"Монтаж оконечных и распределительных устройств слаботочных сетей, шт.","unit":"ед.","quantity":970,"laborHours":1788.072919097219,"machineHours":175.06861161441154,"cost":123174.78027070747,"materialsCost":0,"materialsRows":9,"sourceRows":9,"sourceKeys":["auto-75302048","auto-763021db","auto-7730236e","auto-f4967860","auto-fe98c6b5","auto-1eb4a60f","auto-1db4a47c","auto-20b4a935","auto-b230e3f2"],"stableKey":"auto-794912ad","rate":126.98430955743038,"scheduledQuantity":0,"scheduledCost":0,"quantityVariance":-970,"scheduleRows":0},{"code":"KQ-48-05","name":"Расключение оптического кабеля, шт. (конец кабеля)","unit":"ед.","quantity":45.666666666666664,"laborHours":1951.4551097488643,"machineHours":59.58337831730269,"cost":116737.03619922638,"materialsCost":0,"materialsRows":5,"sourceRows":5,"sourceKeys":["auto-7472cc91","auto-7372cafe","auto-bf3ba72f","auto-be3ba59c","auto-4138a23e"],"stableKey":"auto-3284a216","rate":2556.2854642166362,"scheduledQuantity":0,"scheduledCost":0,"quantityVariance":-45.666666666666664,"scheduleRows":0},{"code":"KQ-60-02","name":"Монтаж импульсных трубок, м","unit":"ед.","quantity":3514,"laborHours":1146.881766138014,"machineHours":364.7656601284476,"cost":112979.0624492476,"materialsCost":0,"materialsRows":2,"sourceRows":2,"sourceKeys":["auto-f51d88ee","auto-a1a2136e"],"stableKey":"auto-741d81ed","rate":32.15112761788492,"scheduledQuantity":0,"scheduledCost":0,"quantityVariance":-3514,"scheduleRows":0},{"code":"KQ-60-07","name":"Монтаж мультимедийного оборудования и оргтехники, шт.","unit":"ед.","quantity":56,"laborHours":1833.4363749607287,"machineHours":52.96625437723105,"cost":109271.56439033078,"materialsCost":0,"materialsRows":3,"sourceRows":3,"sourceKeys":["auto-17ff2847","auto-548bc2b3","auto-eacd10f9"],"stableKey":"auto-6f1d7a0e","rate":1951.277935541621,"scheduledQuantity":0,"scheduledCost":0,"quantityVariance":-56,"scheduleRows":0},{"code":"KQ-27-11","name":"Монтаж газодувок, вентиляторов и дымососов, т","unit":"ед.","quantity":20,"laborHours":1113.4060551477014,"machineHours":103.15160224676856,"cost":105448.75050038568,"materialsCost":0,"materialsRows":1,"sourceRows":1,"sourceKeys":["auto-335c460c"],"stableKey":"auto-b45ab2a2","rate":5272.437525019284,"scheduledQuantity":0,"scheduledCost":0,"quantityVariance":-20,"scheduleRows":0},{"code":"KQ-50-02","name":"Расключение греющего кабеля, шт. (конец кабеля)","unit":"ед.","quantity":1092,"laborHours":1444.464694851149,"machineHours":92.81674621730491,"cost":92963.62308099405,"materialsCost":0,"materialsRows":4,"sourceRows":4,"sourceKeys":["auto-704e89a3","auto-6f4e8810","auto-77959e48","auto-76959cb5"],"stableKey":"auto-55003bc4","rate":85.13152296794327,"scheduledQuantity":0,"scheduledCost":0,"quantityVariance":-1092,"scheduleRows":0},{"code":"KQ-55-01","name":"Монтаж ИБП, шт.","unit":"ед.","quantity":10,"laborHours":1051.208409392013,"machineHours":210.23053613871224,"cost":86854.15452723118,"materialsCost":0,"materialsRows":4,"sourceRows":4,"sourceKeys":["auto-5d9e88ee","auto-5e9e8a81","auto-6b01eef9","auto-6a01ed66"],"stableKey":"auto-1e129318","rate":8685.415452723119,"scheduledQuantity":0,"scheduledCost":0,"quantityVariance":-10,"scheduleRows":0},{"code":"KQ-27-19","name":"Монтаж ВКУ технологического оборудования, т","unit":"ед.","qua</t>
        </is>
      </c>
    </row>
    <row r="36">
      <c r="A36" t="inlineStr">
        <is>
          <t xml:space="preserve">ntity":2.8,"laborHours":1053.404046132764,"machineHours":72.86856305505667,"cost":83621.85072953696,"materialsCost":0,"materialsRows":1,"sourceRows":1,"sourceKeys":["auto-037ec6c1"],"stableKey":"auto-bc5abf3a","rate":29864.946689120345,"scheduledQuantity":0,"scheduledCost":0,"quantityVariance":-2.8,"scheduleRows":0},{"code":"KQ-68-05","name":"Облицовка фасадов плиткой, м2","unit":"ед.","quantity":172,"laborHours":1118.366747068907,"machineHours":52.767769003223144,"cost":83440.50124077844,"materialsCost":0,"materialsRows":1,"sourceRows":1,"sourceKeys":["auto-a232528b"],"stableKey":"auto-5a759b70","rate":485.1191932603397,"scheduledQuantity":0,"scheduledCost":0,"quantityVariance":-172,"scheduleRows":0},{"code":"KQ-69-04","name":"Устройство потолков, м2","unit":"ед.","quantity":0,"laborHours":940.7284796712497,"machineHours":46.605597316044566,"cost":71190.46857388492,"materialsCost":0,"materialsRows":1,"sourceRows":1,"sourceKeys":["auto-21ecc123"],"stableKey":"auto-4dd4a7de","rate":0,"scheduledQuantity":0,"scheduledCost":0,"quantityVariance":0,"scheduleRows":0},{"code":"KQ-64-05","name":"Монтаж запорно-регулирующей и распределительной арматуры внутр. инженерных сетей, шт.","unit":"ед.","quantity":84,"laborHours":1058.3719386044554,"machineHours":82.81355766973212,"cost":68580.50908876825,"materialsCost":0,"materialsRows":9,"sourceRows":9,"sourceKeys":["auto-01512f92","auto-00512dff","auto-f94ee463","auto-6bb58ba7","auto-6db58ecd","auto-3df0e03f","auto-3feea4ce","auto-42584782","auto-3d583fa3"],"stableKey":"auto-f357475c","rate":816.4346320091457,"scheduledQuantity":0,"scheduledCost":0,"quantityVariance":-84,"scheduleRows":0},{"code":"KQ-60-04","name":"Монтаж оборудования оповещения и связи, шт.","unit":"ед.","quantity":166,"laborHours":872.599164321023,"machineHours":142.1558399362459,"cost":67743.13337604914,"materialsCost":0,"materialsRows":6,"sourceRows":6,"sourceKeys":["auto-4ada15b7","auto-47da10fe","auto-48da1291","auto-ec4d45c5","auto-e94d410c","auto-ea4d429f"],"stableKey":"auto-6e1d787b","rate":408.0911649159587,"scheduledQuantity":0,"scheduledCost":0,"quantityVariance":-166,"scheduleRows":0},{"code":"KQ-61-01","name":"Монтаж основного вентиляционного оборудования, шт.","unit":"ед.","quantity":20,"laborHours":933.1011944687249,"machineHours":85.04885478301642,"cost":61659.22961005035,"materialsCost":0,"materialsRows":6,"sourceRows":6,"sourceKeys":["auto-0943e2e1","auto-0843e14e","auto-8f63767e","auto-8e6374eb","auto-94637e5d","auto-cf50b729"],"stableKey":"auto-8b7fd435","rate":3082.9614805025176,"scheduledQuantity":0,"scheduledCost":0,"quantityVariance":-20,"scheduleRows":0},{"code":"KQ-58-02","name":"Монтаж щитового оборудования телекоммуникационных сетей, шт.","unit":"ед.","quantity":4,"laborHours":903.208136769061,"machineHours":81.07467239441681,"cost":61229.13198553517,"materialsCost":0,"materialsRows":8,"sourceRows":8,"sourceKeys":["auto-2c869a28","auto-bd0511e9","auto-ba050d30","auto-bb050ec3","auto-f7509062","auto-f6508ecf","auto-f3508a16","auto-f4508ba9"],"stableKey":"auto-8dab603c","rate":15307.282996383792,"scheduledQuantity":0,"scheduledCost":0,"quantityVariance":-4,"scheduleRows":0},{"code":"KQ-57-02","name":"Монтаж силовых шкафов электрообогрева, шт.","unit":"ед.","quantity":14,"laborHours":720.3959858016658,"machineHours":144.93547800806266,"cost":59637.64046665866,"materialsCost":0,"materialsRows":3,"sourceRows":3,"sourceKeys":["auto-28447761","auto-254472a8","auto-8f54f92a"],"stableKey":"auto-8a4d8a6f","rate":4259.83146190419,"scheduledQuantity":0,"scheduledCost":0,"quantityVariance":-14,"scheduleRows":0},{"code":"KQ-63-06","name":"Монтаж противопожарного оборудования, шт.","unit":"ед.","quantity":0,"laborHours":806.3264921776156,"machineHours":63.02952586504574,"cost":59345.59049913474,"materialsCost":0,"materialsRows":3,"sourceRows":3,"sourceKeys":["auto-2c70fd72","auto-61d84a89","auto-60d848f6"],"stableKey":"auto-10f0b9ce","rate":0,"scheduledQuantity":0,"scheduledCost":0,"quantityVariance":0,"scheduleRows":0},{"code":"KQ-05-01","name":"Расчистка и планировка площадки строительства, м2","unit":"ед.","quantity":3050,"laborHours":721.626299492604,"machineHours":34.33641319325759,"cost":48041.58634685188,"materialsCost":0,"materialsRows":1,"sourceRows":1,"sourceKeys":["auto-7e98811b"],"stableKey":"auto-dc6ab453","rate":15.751339785853075,"scheduledQuantity":0,"scheduledCost":0,"quantityVariance":-3050,"scheduleRows":0},{"code":"KQ-67-02","name":"Утепление кровли, м3","unit":"ед.","quantity":82.08,"laborHours":627.1523197808332,"machineHours":31.07039821069638,"cost":47460.31238258994,"materialsCost":0,"materialsRows":1,"sourceRows":1,"sourceKeys":["auto-00bea9a3"],"stableKey":"auto-b09f22d6","rate":578.22018009978,"scheduledQuantity":0,"scheduledCost":0,"quantityVariance":-82.08,"scheduleRows":0},{"code":"KQ-67-03","name":"Устройство стяжки или цементно-стружечных плит на кровле, м2","unit":"ед.","quantity":238,"laborHours":619.7481512708847,"machineHours":30.980873346766458,"cost":47025.36842586583,"materialsCost":0,"materialsRows":2,"sourceRows":2,"sourceKeys":["auto-b61159fe","auto-b7115b91"],"stableKey":"auto-b19f2469","rate":197.585581621285,"scheduledQuantity":0,"scheduledCost":0,"quantityVariance":-238,"scheduleRows":0},{"code":"KQ-57-01","name":"Монтаж малых силовых шкафов, шт.","unit":"ед.","quantity":120,"laborHours":630.7428767868842,"machineHours":40.557573110526576,"cost":40597.454903962374,"materialsCost":0,"materialsRows":2,"sourceRows":2,"sourceKeys":["auto-dc820892","auto-9d06b28e"],"stableKey":"auto-8b4d8c02","rate":338.3121241996865,"scheduledQuantity":0,"scheduledCost":0,"quantityVariance":-120,"scheduleRows":0},{"code":"KQ-71-04","name":"Устройство асфальтобетонных покрытий, м2","unit":"ед.","quantity":566.8,"laborHours":228.68293846933594,"machineHours":141.9104187677778,"cost":39469.50985036055,"materialsCost":0,"materialsRows":1,"sourceRows":1,"sourceKeys":["auto-82269fb3"],"stableKey":"auto-4649e6ed","rate":69.63569133796851,"scheduledQuantity":0,"scheduledCost":0,"quantityVariance":-566.8,"scheduleRows":0},{"code":"KQ-62-02","name":"Монтаж вентиляционных клапанов и заслонок, шт.","unit":"ед.","quantity":162,"laborHours":519.6869663993226,"machineHours":60.84095708417986,"cost":36335.17970686599,"materialsCost":0,"materialsRows":14,"sourceRows":14,"sourceKeys":["auto-57b9bf5f","auto-5cb9c73e","auto-5db9c8d1","auto-dabccc2f","auto-d9bcca9c","auto-dcbccf55","auto-dbbccdc2","auto-d6bcc5e3","auto-d5bcc450","auto-d8bcc909","auto-d7bcc776","auto-347d162a","auto-337d1497","auto-327d1304"],"stableKey":"auto-3f935a4b","rate":224.29123275843202,"scheduledQuantity":0,"scheduledCost":0,"quantityVariance":-162,"scheduleRows":0},{"code":"KQ-56-02","name":"Монтаж осветительных приборов внутреннего исполнения (штучные), шт.","unit":"ед.","quantity":890,"laborHours":532.272446817882,"machineHours":28.3651918440076,"cost":33470.83132096814,"materialsCost":0,"materialsRows":5,"sourceRows":5,"sourceKeys":["auto-32e97e58","auto-35e98311","auto-34e9817e","auto-b8315957","auto-b73157c4"],"stableKey":"auto-c23587de","rate":37.607675641537234,"scheduledQuantity":0,"scheduledCost":0,"quantityVariance":-890,"scheduleRows":0},{"code":"KQ-67-07","name":"Устройство кровельной водосточной системы, м","unit":"ед.","quantity":268,"laborHours":404.6223446309326,"machineHours":20.045811800587895,"cost":30620.157603612064,"materialsCost":0,"materialsRows":4,"sourceRows":4,"sourceKeys":["auto-2d6dce7d","auto-2a70085b","auto-297006c8","auto-2c700b81"],"stableKey":"auto-b59f2ab5","rate":114.25431941646292,"scheduledQuantity":0,"scheduledCost":0,"quantityVariance":-268,"scheduleRows":0},{"code":"KQ-64-01","name":"Монтаж пластиковых трубопроводов внутренних инженерных сетей, м","unit":"ед.","quantity":126,"laborHours":515.1418063472973,"machineHours":17.157555718222426,"cost":30475.016556803308,"materialsCost":0,"materialsRows":1,"sourceRows":1,"sourceKeys":["auto-f9b5820b"],"stableKey":"auto-ef574110","rate":241.86521076828024,"scheduledQuantity":0,"scheduledCost":0,"quantityVariance":-126,"scheduleRows":0},{"code":"KQ-33-08","name":"Резьбовые соединения технологических трубопроводов, DI","unit":"ед.","quantity":192,"laborHours":351.4149027442995,"machineHours":14.163732388430883,"cost":29099.150834415464,"materialsCost":0,"materialsRows":2,"sourceRows":2,"sourceKeys":["auto-69dc0905","auto-458e6e97"],"stableKey":"auto-d5598db3","rate":151.55807726258055,"scheduledQuantity":0,"scheduledCost":0,"quantityVariance":-192,"scheduleRows":0},{"code":"KQ-19-05","name":"Монтаж запорно-регулирующей арматуры наружн. инженерных сетей, шт.","unit":"ед.","quantity":10,"laborHours":488.3473673284151,"machineHours":11.465306613214084,"cost":28179.429820844038,"materialsCost":0,"materialsRows":2,"sourceRows":2,"sourceKeys":["auto-aa9f77ce","auto-ea50e7cc"],"stableKey":"auto-7a9cc3a4","rate":2817.942982084404,"scheduledQuantity":0,"scheduledCost":0,"quantityVariance":-10,"scheduleRows":0},{"code":"KQ-60-05","name":"Монтаж оборудования видеонаблюдения, шт.","unit":"ед.","quantity":102,"laborHours":390.34131990591806,"machineHours":43.82523595207009,"cost":27643.931827178625,"materialsCost":0,"materialsRows":4,"sourceRows":4,"sourceKeys":["auto-98bc5192","auto-99bc5325","auto-562fadb4","auto-572faf47"],"stableKey":"auto-6d1d76e8","rate":271.01893948214337,"scheduledQuantity":0,"scheduledCost":0,"quantityVariance":-102,"scheduleRows":0},{"code":"KQ-62-03","name":"Монтаж оконечных устройств воздухораспределения, шт.","unit":"ед.","quantity":96,"laborHours":443.43474113558034,"machineHours":19.487920190043017,"cost":26204.13200306044,"materialsCost":0,"materialsRows":3,"sourceRows":3,"sourceKeys":["auto-7ca60806","auto-1bffc68b","auto-12ffb860"],"stableKey":"auto-3e9358b8","rate":272.9597083652129,"scheduledQuantity":0,"scheduledCost":0,"quantityVariance":-96,"scheduleRows":0},{"code":"KQ-27-03","name":"Монтаж динамического колонного и емкостного оборудования, т","unit":"ед.","quantity":21.8,"laborHours":270.7972041478084,"machineHours":24.707035888626123,"cost":25533.942594410863,"materialsCost":0,"materialsRows":1,"sourceRows":1,"sourceKeys":["auto-52173cf1"],"stableKey":"auto-b25870e5","rate":1171.2817703858193,"scheduledQuantity":0,"scheduledCost":0,"quantityVariance":-21.8,"scheduleRows":0},{"code":"KQ-43-01","name":"Изоляция запорной арматуры термочехлами, шт.","unit":"ед.","quantity":124,"laborHours":455.28113031348545,"machineHours":18.094317621618003,"cost":23847.03880653988,"materialsCost":0,"materialsRows":4,"sourceRows":4,"sourceKeys":["auto-d2741cb9","auto-d1741b26","auto-d0741993","auto-cf741800"],"stableKey":"auto-955630b1","rate":192.31482908499905,"scheduledQuantity":0,"scheduledCost":0,"quantityVariance":-124,"scheduleRows":0},{"code":"KQ-38-05","name":"Опознавательная окраска трубопроводов и оборудования, м2","unit":"ед.","quantity":77.11999999999999,"laborHours":319.31372255580925,"machineHours":45.219613012735245,"cost":22008.844855180654,"materialsCost":0,"materialsRows":1,"sourceRows":1,"sourceKeys":["auto-13f0f208"],"stableKey":"auto-75d4896f","rate":285.38439905576575,"scheduledQuantity":0,"scheduledCost":0,"quantityVariance":-77.11999999999999,"scheduleRows":0},{"code":"KQ-49-05","name":"Расключение силового кабеля от 1 до 35 кВ, шт. (конец кабеля)","unit":"ед.","quantity":26.400000000000002,"laborHours":279.9153721758509,"machineHours":14.473677345998482,"cost":17542.247290225918,"materialsCost":0,"materialsRows":3,"sourceRows":3,"sourceKeys":["auto-8654cf8b","auto-8554cdf8","auto-d3f50c72"],"stableKey":"auto-fe5037f7","rate":664.4790640237089,"scheduledQuantity":0,"scheduledCost":0,"quantityVariance":-26.400000000000002,"scheduleRows":0},{"code":"KQ-20-03","name":"Протаскивание труб в футляр, м","unit":"ед.","quantity":60,"laborHours":197.3295207641031,"machineHours":32.67608538796379,"cost":15213.952957579131,"materialsCost":0,"materialsRows":2,"sourceRows":2,"sourceKeys":["auto-961d088d","auto-871cf0f0"],"stableKey":"auto-671c46ae","rate":253.56588262631885,"scheduledQuantity":0,"scheduledCost":0,"quantityVariance":-60,"scheduleRows":0},{"code":"KQ-67-08","name":"Устройство перильного ограждения кровли, м","unit":"ед.","quantity":98.04,"laborHours":148.78334291764563,"machineHours":7.371028641312094,"cost":11259.312466013249,"materialsCost":0,"materialsRows":1,"sourceRows":1,"sourceKeys":["auto-3b0f076c"],"stableKey":"auto-b69f2c48","rate":114.84406840078792,"scheduledQuantity":0,"scheduledCost":0,"quantityVariance":-98.04,"scheduleRows":0},{"code":"KQ-46-01","name":"Монтаж пластиковых коробов, м","unit":"ед.","quantity":60,"laborHours":189.51562816182812,"machineHours":3.0241045133457733,"cost":11087.29192566751,"materialsCost":0,"materialsRows":1,"sourceRows":1,"sourceKeys":["auto-e78d183b"],"stableKey":"auto-af63b954","rate":184.7881987611252,"scheduledQuantity":0,"scheduledCost":0,"quantityVariance":-60,"scheduleRows":0},{"code":"KQ-46-03","name":"Монтаж полимерных труб и гофр, м","unit":"ед.","quantity":110,"laborHours":172.27041579546193,"machineHours":6.890451322486159,"cost":10802.87724289331,"materialsCost":0,"materialsRows":1,"sourceRows":1,"sourceKeys":["auto-04a77204"],"stableKey":"auto-b163bc7a","rate":98.20797493539372,"scheduledQuantity":0,"scheduledCost":0,"quantityVariance":-110,"scheduleRows":0},{"code":"KQ-03-26","name":"Демонтаж электроустановочных изделий и компонентов КИПиА и слаботочных систем, шт.","unit":"ед.","quantity":44,"laborHours":118.52652819469338,"machineHours":12.843675704062953,"cost":9538.749570706254,"materialsCost":0,"materialsRows":2,"sourceRows":2,"sourceKeys":["auto-13428eed","auto-63c0c585"],"stableKey":"auto-6c30e652","rate":216.78976297059668,"scheduledQuantity":0,"scheduledCost":0,"quantityVariance":-44,"scheduleRows":0},{"code":"KQ-63-01","name":"Монтаж блочных тепловых пунктов, компл.","unit":"ед.","quantity":2,"laborHours":137.19670880580716,"machineHours":13.613740268634066,"cost":9230.060765016477,"materialsCost":0,"materialsRows":1,"sourceRows":1,"sourceKeys":["auto-b9f5eb76"],"stableKey":"auto-13f0be87","rate":4615.030382508238,"scheduledQuantity":0,"scheduledCost":0,"quantityVariance":-2,"scheduleRows":0},{"code":"KQ-48-03","name":"Монтаж и подключение патч-кордов, м","unit":"ед.","quantity":335,"laborHours":154.81502123735547,"machineHours":2.193199880775074,"cost":8920.165340078687,"materialsCost":0,"materialsRows":3,"sourceRows":3,"sourceKeys":["auto-7ceaf8b2","auto-a75dca99","auto-a85dcc2c"],"stableKey":"auto-3484a53c","rate":26.627359224115484,"scheduledQuantity":0,"scheduledCost":0,"quantityVariance":-335,"scheduleRows":0},{"code":"KQ-39-02","name":"Гидроизоляция подземных трубопроводов, м2","unit":"ед.","quantity":53.540000000000006,"laborHours":148.37059756198593,"machineHours":0.9500120615181169,"cost":7913.544713979527,"materialsCost":0,"materialsRows":2,"sourceRows":2,"sourceKeys":["auto-8bc28019","auto-88c27b60"],"stableKey":"auto-9498c2e7","rate":147.80621430667773,"scheduledQuantity":0,"scheduledCost":0,"quantityVariance":-53.540000000000006,"scheduleRows":0},{"code":"KQ-65-02","name":"Монтаж радиаторов, конвекторов и регистров, шт.","unit":"ед.","quantity":20,"laborHours":95.40794746413337,"machineHours":4.726703269170335,"cost":5716.999149227704,"materialsCost":0,"materialsRows":2,"sourceRows":2,"sourceKeys":["auto-99ce82fc","auto-98ce8169"],"stableKey":"auto-60b580d8","rate":285.8499574613852,"scheduledQuantity":0,"scheduledCost":0,"quantityVariance":-20,"scheduleRows":0},{"code":"KQ-03-12","name":"Демонтаж оборудования пожаротушения, шт.","unit":"ед.","quantity":40,"laborHours":44.66985093252578,"machineHours":12.359265370117404,"cost":5314.909839145483,"materialsCost":0,"materialsRows":2,"sourceRows":2,"sourceKeys":["auto-968f4f05","auto-b496a20c"],"stableKey":"auto-fa3881a1","rate":132.87274597863706,"scheduledQuantity":0,"scheduledCost":0,"quantityVariance":-40,"scheduleRows":0},{"code":"KQ-68-07","name":"Устройство декоративных фасадных конструкций, м2","unit":"ед.","quantity":8,"laborHours":37.45507945635122,"machineHours":3.2242351827415625,"cost":3453.2512167983095,"materialsCost":0,"materialsRows":1,"sourceRows":1,"sourceKeys":["auto-1fb5e4b9"],"stableKey":"auto-5c759e96","rate":431.6564020997887,"scheduledQuantity":0,"scheduledCost":0,"quantityVariance":-8,"scheduleRows":0},{"code":"KQ-03-01","name":"Демонтаж элементов металлоконструкций, т","unit":"ед.","quantity":0.64,"laborHours":13.631875695595367,"machineHours":10.556873937497972,"cost":3174.115644028948,"materialsCost":0,"materialsRows":2,"sourceRows":2,"sourceKeys":["auto-2b0c4c72","auto-0a5c1232"],"stableKey":"auto-73356e85","rate":4959.555693795231,"scheduledQuantity":0,"scheduledCost":0,"quantityVariance":-0.64,"scheduleRows":0},{"code":"KQ-71-10","name":"Устройство элементов обеспечения БДД, шт.","unit":"ед.","quantity":10,"laborHours":41.78532223198624,"machineHours":4.140259264491857,"cost":2661.2718889142398,"materialsCost":0,"materialsRows":1,"sourceRows":1,"sourceKeys":["auto-5945cb9a"],"stableKey":"auto-bc46cf18","rate":266.127188891424,"scheduledQuantity":0,"scheduledCost":0,"quantityVariance":-10,"scheduleRows":0},{"code":"KQ-03-18","name":"Демонтаж элементов воздухозабора и воздухораспредения, шт.","unit":"ед.","quantity":10,"laborHours":22.203426351118075,"machineHours":3.810283714088747,"cost":2108.125063002731,"materialsCost":0,"materialsRows":2,"sourceRows":2,"sourceKeys":["auto-0932526e","auto-0a325401"],"stableKey":"auto-f03871e3","rate":210.81250630027313,"scheduledQuantity":0,"scheduledCost":0,"quantityVariance":-10,"scheduleRows":0},{"code":"KQ-03-16","name":"Демонтаж отопительных приборов, шт.","unit":"ед.","quantity":4,"laborHours":9.882357744216229,"machineHours":1.5241134856354988,"cost":898.9943085660108,"materialsCost":0,"materialsRows":1,"sourceRows":1,"sourceKeys":["auto-027c78ad"],"stableKey":"auto-fe3887ed","rate":224.7485771415027,"scheduledQuantity":0,"scheduledCost":0,"quantityVariance":-4,"scheduleRows":0},{"code":"KQ-97-16","name":"Заправка систем тепло/холодоснабжения рабочими средами, кг","unit":"ед.","quantity":20,"laborHours":8.01569985335621,"machineHours":2.4813165237708903,"cost":788.8167216885331,"materialsCost":0,"materialsRows":1,"sourceRows":1,"sourceKeys":["auto-3be2e86e"],"stableKey":"auto-b7abee32","rate":39.44083608442666,"scheduledQuantity":0,"scheduledCost":0,"quantityVariance":-20,"scheduleRows":0},{"code":"KQ-44-01","name":"Монтаж вспомогательных опорных металлоконструкций для кабеленесущих систем и оборудования ЭОМ и КИПиА, т","unit":"ед.","quantity":0.02,"laborHours":5.911893883744817,"machineHours":0.23646321883853258,"cost":370.7279837005503,"materialsCost":0,"materialsRows":1,"sourceRows":1,"sourceKeys":["auto-28b7aeaa"],"stableKey":"auto-f2333d7e","rate":18536.399185027512,"scheduledQuantity":0,"scheduledCost":0,"quantityVariance":-0.02,"scheduleRows":0},{"code":"KQ-03-14","name":"Демонтаж ЗРА и встраиваемых линейных элементов, шт.","unit":"ед.","quantity":2,"laborHours":1.8927902937510925,"machineHours":0.5914656092131223,"cost":240.71047677873696,"materialsCost":0,"materialsRows":1,"sourceRows":1,"sourceKeys":["auto-567bbb1c"],"stableKey":"auto-fc3884c7","rate":120.35523838936848,"scheduledQuantity":0,"scheduledCost":0,"quantityVariance":-2,"scheduleRows":0},{"code":"KQ-03-17","name":"Демонтаж воздуховодов, м2","unit":"ед.","quantity":8,"laborHours":3.2222861960818596,"machineHours":0.030482269712709977,"cost":186.41993730709888,"materialsCost":0,"materialsRows":1,"sourceRows":1,"sourceKeys":["auto-9af8d3e1"],"stableKey":"auto-fd38865a","rate":23.30249216338736,"scheduledQuantity":0,"scheduledCost":0,"quantityVariance":-8,"scheduleRows":0},{"code":"KQ-03-27","name":"Демонтаж изоляции, м2","unit":"ед.","quantity":1.2,"laborHours":2.6830302413921734,"machineHours":0.014195174621114935,"cost":152.6633490652275,"materialsCost":0,"materialsRows":1,"sourceRows":1,"sourceKeys":["auto-7e093fb4"],"stableKey":"auto-6d30e7e5","rate":127.21945755435625,"scheduledQuantity":0,"scheduledCost":0,"quantityVariance":-1.2,"scheduleRows":0},{"code":"KQ-26-01","name":"HeavyLift статического колонного, теплообменного и емкостного оборудования, т","unit":"ед.","quantity":110.9,"laborHours":0,"machineHours":0,"cost":598721.5689267876,"materialsCost":0,"materialsRows":1,"sourceRows":1,"sourceKeys":["auto-54f1a35d"],"stableKey":"auto-7a20c196","rate":5398.751748663549,"rateSource":"KQ manual override","scheduledQuantity":0,"scheduledCost":0,"quantityVariance":-110.9,"scheduleRows":0},{"code":"KQ-37-02","name":"ОГЗ металлоконструкций (окрасочная), м2","unit":"ед.","quantity":3385.122,"laborHours":43311.947624,"machineHours":5744.397529999999,"cost":2831554.572,"materialsCost":0,"materialsRows":6,"sourceRows":6,"sourceKeys":["auto-5a6c206f","auto-94eff779","auto-0a03dde5","auto-0703d92c","auto-0803dabf","auto-0d03e29e"],"stableKey":"auto-23ab0855","rate":836.4704645800064,"rateSource":"KQ manual override","scheduledQuantity":0,"scheduledCost":0,"quantityVariance":-3385.122,"scheduleRows":0},{"code":"KQ-26-04","name":"HeavyLift блочных и комплектных установок, т","unit":"ед.","quantity":0,"laborHours":0,"machineHours":0,"cost":0,"materialsCost":0,"materialsRows":1,"sourceRows":1,"sourceKeys":["auto-c9f3a0c3"],"stableKey":"auto-7f20c975","rate":0,"scheduledQuantity":0,"scheduledCost":0,"quantityVariance":0,"scheduleRows":0},{"code":"KQ-111-11","name":"KQ-111-11","unit":"ед.","laborHours":0,"machineHours":0,"materialsCost":null,"sourceRows":0,"quantity":7234,"cost":1553839.45,"rate":214.7967168924523,"rateSource":"KQ manual override","scheduledQuantity":0,"scheduledCost":0,"quantityVariance":-7234,"scheduleRows":0}],"materialForecastByKq":{"KQ-01-01":[0,0,0,0,0,0,0,0,0,0,0,0],"KQ-09-01":[0,0,0,0,0,0,0,0,0,0,0,0],"KQ-10-01":[0,0,0,0,0,0,0,0,0,0,0,14893.059999999998],"KQ-12-01":[0,0,0,0,0,0,0,0,0,0,0,6650],"KQ-12-02":[0,0,0,0,0,0,0,0,0,0,0,97580]},"primaryMonthsWithDocuments":[false,false,false,false,false,false,false,false,false,false,false,false],"primaryIdentityConfirmed":false,"paymentActualMonths":[false,false,false,false,false,false,false,false,false,false,false,false],"cashFlowBasis":"source_model","revenueBasis":"ksg","costRateFile":"expense_rates.xlsx","closedThroughManual":false,"openingCash":0,"savedModel":{"inputKey":"{\"id\":\"v_muh0d2c8k3in\",\"name\":\"Прогноз 2025 · источники требуют обновления\",\"created\":\"2026-09-25T13:40:14.744Z\",\"year\":2025,\"currency\":\"USD\",\"fxRate\":80,\"dataMode\":\"source_partial\",\"parameters\":{\"payroll\":{\"value\":3750,\"method\":\"monthly\",\"enabled\":true,\"lag\":0,\"cash\":true,\"vat\":false,\"rateCurrency\":\"USD\",\"rateBasis\":\"\",\"rateSource\":\"Расчётный сценарий 4700134228: Исходная модель, Детальная модель!E25 · ВКС; прочие категории E26:E29 требуют отдельных драйверов\"},\"payrollTax\":{\"value\":13,\"method\":\"rate\",\"enabled\":true,\"lag\":0,\"cash\":true,\"vat\":false,\"rateCurrency\":\"\",\"rateBasis\":\"\",\"rateSource\":\"Расчётный сценарий 4700134228: Исходная модель, строка 48 · Расчётное допущение приложения; проверьте формулу НДФЛ\"},\"insurance\":{\"value\":30.9,\"method\":\"rate\",\"enabled\":true,\"lag\":0,\"cash\":true,\"vat\":false,\"rateCurrency\":\"\",\"rateBasis\":\"\",\"rateSource\":\"Расчётный сценарий 4700134228: Исходная модель, Детальная модель!F26:F29 · Для ВКС F25 = 0,9%; нужен раздельный персонал\"},\"vacation\":{\"value\":8,\"method\":\"rate\",\"enabled\":true,\"lag\":0,\"cash\":false,\"vat\":false,\"rateCurrency\":\"\",\"rateBasis\":\"\",\"rateSource\":\"Решение пользователя: 8% годового ФОТ начисляются ежемесячно; ставка процента не удваивается.\"},\"subcontract\":{\"value\":0,\"method\":\"percentRevenue\",\"enabled\":true,\"lag\":0,\"cash\":true,\"vat\":true,\"rateCurrency\":\"\",\"rateBasis\":\"\",\"rateSource\":\"Расчётный сценарий 4700134228: Исходная модель, Детальная модель!F51 · Ставка отсутствует; факт только по первичке\"},\"equipment\":{\"value\":125,\"method\":\"unit\",\"enabled\":true,\"lag\":0,\"cash\":true,\"vat\":true,\"rateCurrency\":\"USD\",\"rateBasis\":\"\",\"rateSource\":\"Расчётный сценарий 4700134228: Исходная модель, Детальная модель!F52\"},\"scaffolding\":{\"value\":0,\"method\":\"manual\",\"enabled\":true,\"lag\":0,\"cash\":true,\"vat\":true,\"rateCurrency\":\"USD\",\"rateBasis\":\"\",\"rateSource\":\"Расчётный сценарий 4700134228: Исходная модель, Детальная модель!F53 · Ставка отсутствует; факт по первичке\"},\"scaffoldLabor\":{\"value\":37.5,\"method\":\"unit\",\"enabled\":true,\"lag\":0,\"cash\":true,\"vat\":true,\"rateCurrency\":\"USD\",\"rateBasis\":\"\",\"rateSource\":\"Расчётный сценарий 4700134228: Исходная модель, Детальная модель!F54\"},\"projectMaterials\":{\"value\":10,\"method\":\"materials\",\"enabled\":true,\"lag\":0,\"cash\":true,\"vat\":true,\"rateCurrency\":\"\",\"rateBasis\":\"\",\"rateSource\":\"Расчётный сценарий 4700134228: Исходная модель, Детальная модель!F55 · F55=10%; проверить состав базы МТР\"},\"consumables\":{\"value\":10,\"method\":\"percentPayroll\",\"enabled\":true,\"lag\":0,\"cash\":true,\"vat\":true,\"rateCurrency\":\"\",\"rateBasis\":\"\",\"rateSource\":\"Расчётный сценарий 4700134228: Исходная модель, Детальная модель!F56\"},\"nrk\":{\"value\":100,\"method\":\"unit\",\"enabled\":true,\"lag\":0,\"cash\":true,\"vat\":true,\"rateCurrency\":\"USD\",\"rateBasis\":\"\",\"rateSource\":\"Расчётный сценарий 4700134228: Исходная модель, Детальная модель!F57\"},\"otherDirect\":{\"value\":0,\"method\":\"manual\",\"enabled\":true,\"lag\":0,\"cash\":true,\"vat\":true,\"rateCurrency\":\"USD\",\"rateBasis\":\"\",\"rateSource\":\"Расчётный сценарий 4700134228: Исходная модель, Детальная модель!F58 · Ставка отсутствует; факт по первичке\"},\"indirectPayroll\":{\"value\":5437.5,\"method\":\"monthly\",\"enabled\":true,\"lag\":0,\"cash\":true,\"vat\":false,\"rateCurrency\":\"USD\",\"rateBasis\":\"\",\"rateSource\":\"Расчётный сценарий 4700134228: Исходная модель, Детальная модель!E31 · ВКС; прочие категории E32:E35 требуют отдельных драйверов\"},\"indirectTax\":{\"value\":13,\"method\":\"rate\",\"enabled\":true,\"lag\":0,\"cash\":true,\"vat\":false,\"rateCurrency\":\"\",\"rateBasis\":\"\",\"rateSource\":\"Расчётный сценарий 4700134228: Исходная модель, строка 61 · Расчётное допущение приложения; проверьте формулу НДФЛ\"},\"indirectInsurance\":{\"value\":30.9,\"method\":\"rate\",\"enabled\":true,\"lag\":0,\"cash\":true,\"vat\":false,\"rateCurrency\":\"\",\"rateBasis\":\"\",\"rateSource\":\"Расчётный сценарий 4700134228: Исходная модель, Детальная модель!F32:F35 · Для ВКС F31 = 0,9%; нужен раздельный персонал\"},\"indirectVacation\":{\"value\":8,\"method\":\"rate\",\"enabled\":true,\"lag\":0,\"cash\":false,\"vat\":false,\"rateCurrency\":\"\",\"rateBasis\":\"\",\"rateSource\":\"Решение пользователя: 8% годового ФОТ начисляются ежемесячно; ставка процента не удваивается.\"},\"food\":{\"value\":16.25,\"method\":\"day\",\"enabled\":true,\"lag\":0,\"cash\":true,\"vat\":true,\"rateCurrency\":\"USD\",\"rateBasis\":\"\",\"rateSource\":\"Расчётный сценарий 4700134228: Исходная модель, Детальная модель!F64\"},\"housing\":{\"value\":12.5,\"method\":\"day\",\"enabled\":true,\"lag\":0,\"cash\":true,\"vat\":true,\"rateCurrency\":\"USD\",\"rateBasis\":\"\",\"rateSource\":\"Расчётный сценарий 4700134228: Исходная модель, Детальная модель!F65\"},\"bus\":{\"value\":15983.60655737705,\"method\":\"unit\",\"enabled\":true,\"lag\":0,\"cash\":true,\"vat\":true,\"rateCurrency\":\"USD\",\"rateBasis\":\"\",\"rateSource\":\"Расчётный сценарий 4700134228: Исходная модель, Детальная модель!F66\"},\"car\":{\"value\":7991.803278688525,\"method\":\"unit\",\"enabled\":true,\"lag\":0,\"cash\":true,\"vat\":true,\"rateCurrency\":\"USD\",\"rateBasis\":\"\",\"rateSource\":\"Расчётный сценарий 4700134228: Исходная модель, Детальная модель!F67\"},\"formwork\":{\"value\":0,\"method\":\"manual\",\"enabled\":true,\"lag\":0,\"cash\":true,\"vat\":true,\"rateCurrency\":\"USD\",\"rateBasis\":\"\",\"rateSource\":\"Расчётный сценарий 4700134228: Исходная модель, строка 53 · Нет отдельной ставки; факт по первичке\"},\"ppe\":{\"value\":750,\"method\":\"annualPerPerson\",\"enabled\":true,\"lag\":0,\"cash\":true,\"vat\":true,\"rateCurrency\":\"USD\",\"rateBasis\":\"\",\"rateSource\":\"Расчётный сценарий 4700134228: Исходная модель, Детальная модель!F68\"},\"tickets\":{\"value\":1000,\"method\":\"rotation\",\"enabled\":true,\"lag\":0,\"cash\":true,\"vat\":true,\"rateCurrency\":\"USD\",\"rateBasis\":\"\",\"rateSource\":\"Расчётный сценарий 4700134228: Исходная модель, Детальная модель!F69\"},\"permit\":{\"value\":200,\"method\":\"perPerson\",\"enabled\":true,\"lag\":0,\"cash\":true,\"vat\":true,\"rateCurrency\":\"USD\",\"rateBasis\":\"\",\"rateSource\":\"Расчётный сценарий 4700134228: Исходная модель, Детальная модель!F70\"},\"medical\":{\"value\":75,\"method\":\"perPerson\",\"enabled\":true,\"lag\":0,\"cash\":true,\"vat\":true,\"rateCurrency\":\"USD\",\"rateBasis\":\"\",\"rateSource\":\"Расчётный сценарий 4700134228: Исходная модель, Детальная модель!F71\"},\"vziz\":{\"value\":41.66666666666667,\"method\":\"annualPerPerson\",\"enabled\":true,\"lag\":0,\"cash\":true,\"vat\":true,\"rateCurrency\":\"USD\",\"rateBasis\":\"\",\"rateSource\":\"Расчётный сценарий 4700134228: Исходная модель, Детальная модель!F72\"},\"office\":{\"value\":7500,\"method\":\"monthly\",\"enabled\":true,\"lag\":0,\"cash\":true,\"vat\":true,\"rateCurrency\":\"USD\",\"rateBasis\":\"\",\"rateSource\":\"Расчётный сценарий 4700134228: Исходная модель, Детальная модель!F73\"},\"warehouse\":{\"value\":20000,\"method\":\"monthly\",\"enabled\":true,\"lag\":0,\"cash\":true,\"vat\":true,\"rateCurrency\":\"USD\",\"rateBasis\":\"\",\"rateSource\":\"Расчётный сценарий 4700134228: Исходная модель, Детальная модель!F74\"},\"internet\":{\"value\":0,\"method\":\"monthly\",\"enabled\":true,\"lag\":0,\"cash\":true,\"vat\":true,\"rateCurrency\":\"USD\",\"rateBasis\":\"\",\"rateSource\":\"Расчётный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первичка\"},\"waste\":{\</t>
        </is>
      </c>
    </row>
    <row r="37">
      <c r="A37" t="inlineStr">
        <is>
          <t xml:space="preserve">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первичка\"},\"safety\":{\"value\":1,\"method\":\"percentPayroll\",\"enabled\":true,\"lag\":0,\"cash\":true,\"vat\":true,\"rateCurrency\":\"\",\"rateBasis\":\"\",\"rateSource\":\"Расчётный сценарий 4700134228: Исходная модель, Детальная модель!F75\"},\"accident\":{\"value\":125,\"method\":\"annualPerPerson\",\"enabled\":true,\"lag\":0,\"cash\":true,\"vat\":true,\"rateCurrency\":\"USD\",\"rateBasis\":\"\",\"rateSource\":\"Расчётный сценарий 4700134228: Исходная модель, Детальная модель!F76\"},\"it\":{\"value\":0,\"method\":\"manual\",\"enabled\":true,\"lag\":0,\"cash\":true,\"vat\":true,\"rateCurrency\":\"USD\",\"rateBasis\":\"\",\"rateSource\":\"Расчётный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первичка\"},\"containers\":{\"value\":0,\"method\":\"manual\",\"enabled\":true,\"lag\":0,\"cash\":true,\"vat\":true,\"rateCurrency\":\"USD\",\"rateBasis\":\"\",\"rateSource\":\"Расчётный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первичка\"},\"modularOffice\":{\"value\":0,\"method\":\"manual\",\"enabled\":true,\"lag\":0,\"cash\":true,\"vat\":true,\"rateCurrency\":\"USD\",\"rateBasis\":\"\",\"rateSource\":\"Расчётный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первичка\"},\"transport\":{\"value\":0,\"method\":\"manual\",\"enabled\":true,\"lag\":0,\"cash\":true,\"vat\":true,\"rateCurrency\":\"USD\",\"rateBasis\":\"\",\"rateSource\":\"Расчётный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первичка\"},\"otherIndirect\":{\"value\":10,\"method\":\"percentDirect\",\"enabled\":true,\"lag\":0,\"cash\":true,\"vat\":true,\"rateCurrency\":\"\",\"rateBasis\":\"\",\"rateSource\":\"Расчётный сценарий 4700134228: Исходная модель, Детальная модель!F77 · Базу прочих косвенных нужно сверить\"}},\"drivers\":{\"physicalVolume\":[0,0,0,0,0,0,0,0,0,0,0,4817.88],\"boqRate\":[0,0,0,0,0,0,0,0,0,0,0,0],\"revenue\":[0,0,0,0,0,0,0,0,0,0,0,0],\"otherRevenue\":[0,0,0,0,0,0,0,0,0,0,0,0],\"materials\":[0,0,0,0,0,0,0,0,0,0,0,0],\"directPeople\":[0,0,0,0,0,0,0,0,0,0,0,15.8386169227],\"auxiliaryPeople\":[0,0,0,0,0,0,0,0,0,0,0,0],\"indirectPeople\":[0,0,0,0,0,0,0,0,0,0,0,8.806166794000003],\"laborIntensity\":[0,0,0,0,0,0,0,0,0,0,0,0],\"sourceDays\":[0,0,0,0,0,0,0,0,0,0,0,0],\"passivePeople\":[0,0,0,0,0,0,0,0,0,0,0,0],\"scaffoldPeople\":[0,0,0,0,0,0,0,0,0,0,0,1.0642674865999995],\"equipmentHours\":[0,0,0,0,0,0,0,0,0,0,0,488.6033662120002],\"nrkVolume\":[0,0,0,0,0,0,0,0,0,0,0,0],\"payments\":[0,0,0,0,0,0,0,0,0,0,0,0],\"advances\":[0,0,0,0,0,0,0,0,0,0,0,0],\"advanceOffset\":[0,0,0,0,0,0,0,0,0,0,0,0],\"factoring\":[0,0,0,0,0,0,0,0,0,0,0,0],\"ksgRevenue\":[0,0,0,0,0,0,0,0,0,0,0,924337.2636019895],\"ksgMaterialsRevenue\":[0,0,0,0,0,0,0,0,0,0,0,119123.05999999998],\"ks2Accepted\":[0,0,0,0,0,0,0,0,0,0,0,0],\"primaryExecuted\":[0,0,0,0,0,0,0,0,0,0,0,0],\"primaryDeductions\":[0,0,0,0,0,0,0,0,0,0,0,0],\"primaryAdvanceOffset\":[0,0,0,0,0,0,0,0,0,0,0,0],\"primaryGuaranteeHold\":[0,0,0,0,0,0,0,0,0,0,0,0]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647.18,\"volumes\":[0,0,0,0,0,0,0,0,0,0,0,647.18],\"matchRule\":\"exact\",\"matchConfidence\":1,\"contractRate\":360.398813535099,\"currentRate\":0,\"actualRate\":0,\"rate\":360.398813535099},{\"sourceKind\":\"ksg\",\"sourceRow\":28,\"sourceKey\":\"auto-0f64c22b\",\"workId\":\"\",\"name\":\"Разработка грунта с погрузкой\",\"unit\":\"м3\",\"kq1\":\"\",\"kq2\":\"KQ-09-01\",\"stableKey\":\"auto-5cca581c\",\"plannedQuantity\":22322.76,\"scheduleQuantity\":3436.1,\"volumes\":[0,0,0,0,0,0,0,0,0,0,0,3436.1],\"matchRule\":\"exact\",\"matchConfidence\":1,\"contractRate\":165.43106173163682,\"currentRate\":0,\"actualRate\":0,\"rate\":165.43106173163682},{\"sourceKind\":\"ksg\",\"sourceRow\":30,\"sourceKey\":\"auto-77440a83\",\"workId\":\"\",\"name\":\"Обратная засыпка грунта с уплотнением\",\"unit\":\"м3\",\"kq1\":\"\",\"kq2\":\"KQ-10-01\",\"stableKey\":\"auto-e7274e25\",\"plannedQuantity\":18907.36,\"scheduleQuantity\":607.88,\"volumes\":[0,0,0,0,0,0,0,0,0,0,0,607.88],\"matchRule\":\"exact\",\"matchConfidence\":1,\"contractRate\":137.08336598764066,\"currentRate\":0,\"actualRate\":0,\"rate\":137.08336598764066},{\"sourceKind\":\"ksg\",\"sourceRow\":31,\"sourceKey\":\"auto-19712422\",\"workId\":\"\",\"name\":\"Устройство подбетонки\",\"unit\":\"м3\",\"kq1\":\"\",\"kq2\":\"KQ-12-01\",\"stableKey\":\"auto-12587403\",\"plannedQuantity\":665.3,\"scheduleQuantity\":15.2,\"volumes\":[0,0,0,0,0,0,0,0,0,0,0,15.2],\"matchRule\":\"exact\",\"matchConfidence\":1,\"contractRate\":667.3760717519363,\"currentRate\":0,\"actualRate\":0,\"rate\":667.3760717519363},{\"sourceKind\":\"ksg\",\"sourceRow\":32,\"sourceKey\":\"auto-18aa5b47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111.52,\"volumes\":[0,0,0,0,0,0,0,0,0,0,0,111.52],\"matchRule\":\"exact\",\"matchConfidence\":1,\"contractRate\":2287.940073339134,\"currentRate\":0,\"actualRate\":0,\"rate\":2287.940073339134}],\"sourceFiles\":{\"personnel\":\"data/contractors/derived-4700134228/sources/personnel_plan.xlsx\",\"equipment\":\"data/contractors/derived-4700134228/sources/equipment_plan.xlsx?rev=2\"},\"workSourceMeta\":{\"blockers\":[\"Прогноз 2025: обновите источники и объёмы; документный факт не перенесён.\"],\"loading\":false,\"error\":null,\"sourceContractNumber\":\"4700134228\",\"primarySourceContract\":\"4700134228\",\"bankSourceContract\":\"4700134228\",\"primaryRows\":0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_plan.xlsx\",\"equipment\":\"data/contractors/derived-4700134228/sources/equipment_plan.xlsx?rev=2\",\"primary_documents\":\"data/contractors/derived-4700134228/sources/primary_documents.xlsx\",\"payments\":\"data/contractors/derived-4700134228/sources/payments.xlsx\",\"factoring\":\"data/contractors/derived-4700134228/sources/factoring.xlsx\"},\"resourceSources\":{\"personnel\":{\"path\":\"data/contractors/derived-4700134228/sources/personnel_plan.xlsx\",\"sheet\":\"Персонал\",\"through\":12,\"complete\":[false,false,false,false,false,false,false,false,false,false,false,true]},\"equipment\":{\"path\":\"data/contractors/derived-4700134228/sources/equipment_plan.xlsx?rev=2\",\"sheet\":\"Техника\",\"through\":12,\"complete\":[false,false,false,false,false,false,false,false,false,false,false,true]}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currency\":\"USD\",\"boqRows\":888,\"kq2Rows\":146,\"ksgRows\":5,\"matchedRows\":5,\"unmatchedRows\":0,\"ignoredRows\":0,\"boqCost\":255840353.09750876,\"scheduledCost\":1150306.0051456993,\"contractQuantity\":1333633.7165260015,\"scheduledQuantity\":4817.88,\"loadedAt\":\"2026-09-25T14:52:01.420Z\"},\"portfolioYearMissing\":false,\"vatRate\":22,\"vacationBasis\":\"annual\",\"actualThroughMonth\":0,\"b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\"projectMaterialsForecast\":true,\"materialMarkupPercent\":10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ntity\":0,\"scheduledCost\":0,\"quantityVariance\":-144402.65399999992,\"scheduleRows\":0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0,\"scheduledCost\":0,\"quantityVariance\":-54099.19200000029,\"scheduleRows\":0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0,\"scheduledCost\":0,\"quantityVariance\":-2618.9,\"scheduleRows\":0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0,\"scheduledCost\":0,\"quantityVariance\":-449848,\"scheduleRows\":0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0,\"scheduledCost\":0,\"quantityVariance\":-58462.87199999999,\"scheduleRows\":0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ourceKeys\":[\"auto-179bf886\"],\"stableKey\":\"auto-093f384e\",\"rate\":22161.930304368696,\"scheduledQuantity\":0,\"scheduledCost\":0,\"quantityVariance\":-383.68,\"scheduleRows\":0},{\"code\":\"KQ-12-02\",\"name\":\"Устройство монолитных конструкций ниже 0 (за исключением колодцев), м3\",\"unit\":\"ед.\",\"quantity\":3556.9400000000005,\"laborHours\":91442.94496422901,\"machineHours\":16450.11845030557,\"cost\":8138065.564462901,\"materialsCost\":0,\"materialsRows\":15,\"sourceRows\":15,\"sourceKeys\":[\"auto-535bd878\",\"auto-57605bf2\",\"a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111.52,\"scheduledCost\":255151.0769787802,\"quantityVariance\":-3445.4200000000005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0,\"scheduledCost\":0,\"quantityVariance\":-24740,\"scheduleRows\":0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0,\"scheduledCost\":0,\"quantityVariance\":-8144,\"scheduleRows\":0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0,\"scheduledCost\":0,\"quantityVariance\":-1069.5776460000002,\"scheduleRows\":0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0,\"scheduledCost\":0,\"quantityVariance\":-672.16,\"scheduleRows\":0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0,\"scheduledCost\":0,\"quantityVariance\":-636.74,\"scheduleRows\":0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0,\"scheduledCost\":0,\"quantityVariance\":-155546.60000000003,\"scheduleRows\":0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0,\"scheduledCost\":0,\"quantityVariance\":-12487.019999999997,\"scheduleRows\":0},{\"code\":\"KQ-23-01\",\"name\":\"Монтаж второстепенных металлоконструкций, т\",\"unit\":\"ед.\",\"quantity\":330.68,\"laborHours\":45968.7224452249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0,\"scheduledCost\":0,\"quantityVariance\":-330.68,\"scheduleRows\":0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uantity\":0,\"scheduledCost\":0,\"quantityVariance\":-8863.16,\"scheduleRows\":0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3436.1,\"scheduledCost\":568437.6712160773,\"quantityVariance\":-18730.020000000004,\"sche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0,\"scheduledCost\":0,\"quantityVariance\":-1221.18,\"scheduleRows\":0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0,\"scheduledCost\":0,\"quantityVariance\":-5023.18,\"scheduleRows\":0},{\"code\":\"KQ-38-02\",\"name\":\"АКЗ трубопроводов, м2\",\"unit\":\"ед.\",\"quantity\":15160.459999999768,\"laborHo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0,\"scheduledCost\":0,\"quantityVariance\":-15160.459999999768,\"scheduleRows\":0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607.88,\"scheduledCost\":83330.236516567,\"quantityVariance\":-17535.12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0,\"scheduledCost\":0,\"quantityVariance\":-12653.600000000903,\"scheduleRows\":0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",\"auto-4beefe43\",\"auto-4ceeffd6\",\"auto-4def0169\",\"auto-56ef0f94\",\"auto-57ef1127\",\"auto-97aa670c\",\"auto-98aa689f\",\"auto-99aa6a32\",\"auto-9aaa6bc5\",\"auto-93aa60c0\",\"auto-94aa6253\",\"auto-95aa63e6\",\"auto-96aa6579\",\"auto-9faa73a4\",\"auto-a0aa7537\",\"auto-1dad7895\",\"auto-1cad7702\",\"auto-1bad756f\",\"auto-1aad73dc\",\"auto-19ad7249\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0,\"scheduledCost\":0,\"quantityVariance\":-14154.800000000001,\"scheduleRows\":0},{\"code\":\"KQ-33-06\",\"name\":\"Монтаж опор технологических трубопроводов, т\",\"unit\":\"ед.\",\"quantity\":37.04088000000074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0,\"scheduledCost\":0,\"quantityVariance\":-37.04088000000074,\"scheduleRows\":0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0,\"scheduledCost\":0,\"quantityVariance\":-6720,\"scheduleRows\":0},{\"code\":\"KQ-48-02\",\"name\":\"Монтаж оптического кабеля, м\",\"unit\":\"ед.\",\"quantity\":32034,\"laborHours\":14256.5759</t>
        </is>
      </c>
    </row>
    <row r="38">
      <c r="A38" t="inlineStr">
        <is>
          <t xml:space="preserve">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0,\"scheduledCost\":0,\"quantityVariance\":-32034,\"scheduleRows\":0},{\"code\":\"KQ-24-01\",\"name\":\"Монтаж решетчатого настила, м2\",\"unit\":\"ед.\",\"quantity\":4894.6,\"laborHours\":14822.970754576032,\"machineHours\":2203.080126552659,\"cost\":1269468.918387839,\"materialsCost\":0,\"materialsRows\":2,\"sourceRows\":2,\"sourceKeys\":[\"auto-11a3ed4c\",\"auto-0846db87\"],\"stableKey\":\"auto-aaaae2ec\",\"rate\":259.3611160029091,\"scheduledQuantity\":0,\"scheduledCost\":0,\"quantityVariance\":-4894.6,\"scheduleRows\":0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0,\"scheduledCost\":0,\"quantityVariance\":-1846,\"scheduleRows\":0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0,\"scheduledCost\":0,\"quantityVariance\":-122.29999999999998,\"scheduleRows\":0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0,\"scheduledCost\":0,\"quantityVariance\":-1900.34,\"scheduleRows\":0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0,\"scheduledCost\":0,\"quantityVariance\":-292.37999999999994,\"scheduleRows\":0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0,\"scheduledCost\":0,\"quantityVariance\":-266,\"scheduleRows\":0},{\"code\":\"KQ-04-02\",\"name\":\"Транспортировка отходов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0,\"scheduledCost\":0,\"quantityVariance\":-4428,\"scheduleRows\":0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0,\"scheduledCost\":0,\"quantityVariance\":-2806.22,\"scheduleRows\":0},{\"code\":\"KQ-69-03\",\"name\":\"Устройство полов, м2\",\"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0,\"scheduledCost\":0,\"quantityVariance\":-404.84,\"scheduleRows\":0},{\"code\":\"KQ-27-13\",\"name\":\"Монтаж насосов, т\",\"unit\":\"ед.\",\"quantity\":66.60000000000001,\"laborHours\":7088.438045676793,\"machineHours\":784.7585866575497,\"cost\":652576.631254631,\"materialsCost\":0,\"materialsRows\":6,\"sourceRows\":6,\"sourceKeys\":[\"auto-4bb442c9\",\"auto-4ab44136\",\"auto-55b45287\",\"auto-54b450f4\",\"auto-a4549101\",\"auto-a3548f6e\"],\"stableKey\":\"auto-b25aaf7c\",\"rate\":9798.447916736199,\"scheduledQuantity\":0,\"scheduledCost\":0,\"quantityVariance\":-66.60000000000001,\"scheduleRows\":0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0,\"scheduledCost\":0,\"quantityVariance\":-46704,\"scheduleRows\":0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0,\"scheduledCost\":0,\"quantityVariance\":-1631.58,\"scheduleRows\":0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0,\"scheduledCost\":0,\"quantityVariance\":-1400,\"scheduleRows\":0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0,\"scheduledCost\":0,\"quantityVariance\":-4633,\"scheduleRows\":0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0,\"scheduledCost\":0,\"quantityVariance\":-782.6,\"scheduleRows\":0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0,\"scheduledCost\":0,\"quantityVariance\":-3389.1400000000003,\"scheduleRows\":0},{\"code\":\"KQ-71-05\",\"name\":\"Устройство покрытий из сборных 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0,\"scheduledCost\":0,\"quantityVariance\":-432.8,\"scheduleRows\":0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0,\"scheduledCost\":0,\"quantityVariance\":-3615.8999999999996,\"scheduleRows\":0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0,\"scheduledCost\":0,\"quantityVariance\":-104,\"scheduleRows\":0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0,\"scheduledCost\":0,\"quantityVariance\":-24,\"scheduleRows\":0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0,\"scheduledCost\":0,\"quantityVariance\":-840,\"scheduleRows\":0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647.18,\"scheduledCost\":233242.90414364537,\"quantityVariance\":-630.7679999999999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0,\"scheduledCost\":0,\"quantityVariance\":-112,\"scheduleRows\":0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uto-126c0182\"],\"stableKey\":\"auto-6075a4e2\",\"rate\":300.3996764419127,\"scheduledQuantity\":0,\"scheduledCost\":0,\"quantityVariance\":-1232,\"scheduleRows\":0},{\"code\":\"KQ-12-01\",\"name\":\"Устройство подбетонки, м3\",\"unit\":\"ед.\",\"quantity\":522.5400000000001,\"laborHours\":5034.987825799066,\"machineHours\":384.4321803321059,\"cost\":348730.69253325684,\"materialsCost\":0,\"materialsRows\":4,\"sourceRows\":4,\"sourceKeys\":[\"auto-33284e38\",\"auto-303992a0\",\"auto-18198923\",\"auto-9712024b\"],\"stableKey\":\"auto-0d54dc43\",\"rate\":667.3760717519363,\"scheduledQuantity\":15.2,\"scheduledCost\":10144.11629062943,\"quantityVariance\":-507.3400000000001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0,\"scheduledCost\":0,\"quantityVariance\":-85.96,\"scheduleRows\":0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0,\"scheduledCost\":0,\"quantityVariance\":-143.6,\"scheduleRows\":0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0,\"scheduledCost\":0,\"quantityVariance\":-61.22,\"scheduleRows\":0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0,\"scheduledCost\":0,\"quantityVariance\":-4352,\"scheduleRows\":0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0,\"scheduledCost\":0,\"quantityVariance\":-54.239999999999995,\"scheduleRows\":0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0,\"scheduledCost\":0,\"quantityVariance\":-733.5799999999999,\"scheduleRows\":0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0,\"scheduledCost\":0,\"quantityVariance\":-6387,\"scheduleRows\":0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0,\"scheduledCost\":0,\"quantityVariance\":-196.98,\"scheduleRows\":0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0,\"scheduledCost\":0,\"quantityVariance\":-203.48,\"scheduleRows\":0},{\"code\":\"KQ-46-02\",\"name\":\"Монтаж металлорукавов, м\",\"unit\":\"ед.\",\"quantity\":7210,\"laborHours\":3452.7072546648565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0,\"scheduledCost\":0,\"quantityVariance\":-7210,\"scheduleRows\":0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"auto-78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0,\"scheduledCost\":0,\"quantityVariance\":-982,\"scheduleRows\":0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0,\"scheduledCost\":0,\"quantityVariance\":-797.64,\"scheduleRows\":0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a\",\"auto-9e82d1bd\",\"auto-41b79c32\"],\"stableKey\":\"auto-11f0bb61\",\"rate\":224.81964932601676,\"scheduledQuantity\":0,\"scheduledCost\":0,\"quantityVariance\":-862,\"scheduleRows\":0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0,\"scheduledCost\":0,\"quantityVariance\":-3872.0000000000005,\"scheduleRows\":0},{\"code\":\"KQ-27-14\",\"nam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0,\"scheduledCost\":0,\"quantityVariance\":-34.914,\"scheduleRows\":0},{\"code\":\"KQ-68-02\",\"name\":\"Утепление фасадов, м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0,\"scheduledCost\":0,\"quantityVariance\":-186,\"scheduleRows\":0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0,\"scheduledCost\":0,\"quantityVariance\":-12.540000000000001,\"scheduleRows\":0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0,\"scheduledCost\":0,\"quantityVariance\":-1400,\"scheduleRows\":0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e2bd\"],\"stableKey\":\"auto-e25d1974\",\"rate\":554.7989142284404,\"scheduledQuantity\":0,\"scheduledCost\":0,\"quantityVariance\":-296,\"scheduleRows\":0},{\"code\":\"KQ-11-01\",\"name\":\"Погружение забивных свай (ж/б), м\",\"unit\":\"ед.\",\"quantity\":658.8,\"laborHours\":1743.6137056145078,\"machineHours\":669.9092214738041,\"cost\":162761.63929204273,\"materialsCost\":0,\"m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0,\"scheduledCost\":0,\"quantityVariance\":-6676,\"scheduleRows\":0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\":0,\"scheduledCost\":0,\"quantityVariance\":-116,\"scheduleRows\":0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0,\"scheduledCost\":0,\"quantityVariance\":-8196.4,\"scheduleRows\":0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:0,\"scheduledCost\":0,\"quantityVariance\":-756,\"scheduleRows\":0},{\"code\":\"KQ</t>
        </is>
      </c>
    </row>
    <row r="39">
      <c r="A39" t="inlineStr">
        <is>
          <t xml:space="preserve">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0,\"scheduledCost\":0,\"quantityVariance\":-1710.9,\"scheduleRows\":0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0,\"scheduledCost\":0,\"quantityVariance\":-148.2,\"scheduleRows\":0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0,\"scheduledCost\":0,\"quantityVariance\":-6751.08,\"scheduleRows\":0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0,\"scheduledCost\":0,\"quantityVariance\":-12,\"scheduleRows\":0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0,\"scheduledCost\":0,\"quantityVariance\":-970,\"scheduleRows\":0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0,\"scheduledCost\":0,\"quantityVariance\":-45.666666666666664,\"scheduleRows\":0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0,\"scheduledCost\":0,\"quantityVariance\":-3514,\"scheduleRows\":0},{\"code\":\"KQ-60-07\",\"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0,\"scheduledCost\":0,\"quantityVariance\":-56,\"scheduleRows\":0},{\"code\":\"KQ-27-11\",\"name\":\"Монтаж газодувок, вентиляторов и дымососов, т\",\"unit\":\"ед.\",\"quantity\":20,\"laborHours\":1113.4060551477014,\"machineHours\":103.15160224676856,\"cost\":105448.75050038568,\"ma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0,\"scheduledCost\":0,\"quantityVariance\":-1092,\"scheduleRows\":0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0,\"scheduledCost\":0,\"quantityVariance\":-10,\"scheduleRows\":0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0,\"scheduledCost\":0,\"quantityVariance\":-2.8,\"scheduleRows\":0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0,\"scheduledCost\":0,\"quantityVariance\":-172,\"scheduleRows\":0},{\"code\":\"KQ-69-04\",\"name\":\"Устройство потолков, м2\",\"unit\":\"ед.\",\"quantity\":0,\"laborHours\":940.7284796712497,\"machineHours\":46.605597316044566,\"cost\":71190.46857388492,\"materialsCost\":0,\"materialsRows\":1,\"sourceRows\":1,\"sourceKeys\":[\"auto-21ecc123\"],\"stableKey\":\"auto-4dd4a7de\",\"rate\":0,\"scheduledQuantity\":0,\"scheduledCost\":0,\"quantityVariance\":0,\"scheduleRows\":0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0,\"scheduledCost\":0,\"quantityVariance\":-84,\"scheduleRows\":0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0,\"scheduledCost\":0,\"quantityVariance\":-166,\"scheduleRows\":0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0,\"scheduledCost\":0,\"quantityVariance\":-20,\"scheduleRows\":0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0,\"scheduledCost\":0,\"quantityVariance\":-4,\"scheduleRows\":0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0,\"scheduledCost\":0,\"quantityVariance\":-14,\"scheduleRows\":0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0,\"scheduledCost\":0,\"quantityVariance\":0,\"scheduleRows\":0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0,\"scheduledCost\":0,\"quantityVariance\":-3050,\"scheduleRows\":0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0,\"scheduledCost\":0,\"quantityVariance\":-82.08,\"scheduleRows\":0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0,\"scheduledCost\":0,\"quantityVariance\":-238,\"scheduleRows\":0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0,\"scheduledCost\":0,\"quantityVariance\":-120,\"scheduleRows\":0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0,\"scheduledCost\":0,\"quantityVariance\":-162,\"scheduleRows\":0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0,\"scheduledCost\":0,\"quantityVariance\":-890,\"scheduleRows\":0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0,\"scheduledCost\":0,\"quantityVariance\":-268,\"scheduleRows\":0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0,\"scheduledCost\":0,\"quantityVariance\":-126,\"scheduleRows\":0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0,\"scheduledCost\":0,\"quantityVariance\":-192,\"scheduleRows\":0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\",\"auto-ea50e7cc\"],\"stableKey\":\"auto-7a9cc3a4\",\"rate\":2817.942982084404,\"scheduledQuantity\":0,\"scheduledCost\":0,\"quantityVariance\":-10,\"scheduleRows\":0},{\"code\":\"KQ-60-05\",\"name\":\"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0,\"scheduledCost\":0,\"quantityVariance\":-102,\"scheduleRows\":0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0,\"scheduledCost\":0,\"quantityVariance\":-96,\"scheduleRows\":0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0,\"scheduledCost\":0,\"quantityVariance\":-21.8,\"scheduleRows\":0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0,\"scheduledCost\":0,\"quantityVariance\":-124,\"scheduleRows\":0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0,\"scheduledCost\":0,\"quantityVariance\":-77.11999999999999,\"scheduleRows\":0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0,\"scheduledCost\":0,\"quantityVariance\":-26.400000000000002,\"scheduleRows\":0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0,\"scheduledCost\":0,\"quantityVariance\":-60,\"scheduleRows\":0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0,\"scheduledCost\":0,\"quantityVariance\":-98.04,\"scheduleRows\":0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0,\"scheduledCost\":0,\"quantityVariance\":-60,\"scheduleRows\":0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0,\"scheduledCost\":0,\"quantityVariance\":-110,\"scheduleRows\":0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0,\"scheduledCost\":0,\"quantityVariance\":-44,\"scheduleRows\":0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0,\"scheduledCost\":0,\"quantityVariance\":-2,\"scheduleRows\":0},{\"code\":\"KQ-48-03\",\"name\":\"Монтаж и подключение патч-кордов, м\",\"unit\":\"ед.\",\"quantity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0,\"scheduledCost\":0,\"quantityVariance\":-335,\"scheduleRows\":0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,\"sched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0,\"scheduledCost\":0,\"quantityVariance\":-20,\"scheduleRows\":0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0,\"scheduledCost\":0,\"quantityVariance\":-8,\"scheduleRows\":0},{\"code\":\"KQ-03-01\",\"name\":\"Демонтаж элементов металлоконструкций, т\",\"unit\":\"ед.\",\"quantity\":0.64,\"laborHours\":13.631875695595367,\"machineHours\":10.556873937497972,\"cost\":3174.115644028948,\"materialsCost\":0,\"materialsRows\":2,\"sourceRows\":2,\"sourceKeys\":[\"auto-2b0c4c72\",\"auto-0a5c1232\"],\"stableKey\":\"auto-73356e85\",\"rate\":4959.555693795231,\"scheduledQuantity\":0,\"scheduledCost\":0,\"quantityVariance\":-0.64,\"scheduleRows\":0},{\"code\":\"KQ-71-10\",\"name\":\"Устройство элементов обеспечения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0,\"scheduledCost\":0,\"quantityVariance\":-10,\"scheduleRows\":0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0,\"scheduledCost\":0,\"quantityVariance\":-10,\"scheduleRows\":0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0,\"scheduledCost\":0,\"quantityVariance\":-4,\"scheduleRows\":0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f2333d7e\",\"rate\":18536.399185027512,\"scheduledQuantity\":0,\"scheduledCost\":0,\"quantityVariance\":-0.02,\"scheduleRows\":0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0,\"scheduledCost\":0,\"quantityVariance\":-2,\"scheduleRows\":0},{\"code\":\"KQ-03-17\",\"name\":\"Демонтаж воздуховодов, м2\",\"unit\":\"ед.\",\"quantity\":8,\"laborHours\":3.2222861960818596,\"machineHours\":0.030482269712709977,\"cost\":186.41993730709888,\"materialsCost\":0,\"materialsRows\":1,\"sourceRows\":1,\"sourceKeys\":[\"auto-9af8d3e1\"],\"stableKey\":\"auto-fd38865a\",\"rate\":23.30249216338736,\"scheduledQuantity\":0,\"scheduledCost\":0,\"quantityVariance\":-8,\"scheduleRows\":0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0,\"scheduledCost\":0,\"quantityVariance\":-1.2,\"scheduleRows\":0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override\",\"scheduledQuantity\":0,\"scheduledCost\":0,\"quantityVariance\":-110.9,\"scheduleRows\":0},{\"code\":\"KQ-37-02\",\"name\":\"ОГЗ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override\",\"scheduledQuantity\":0,\"scheduledCost\":0,\"quantityVariance\":-3385.122,\"scheduleRows\":0},{\"code\":\"KQ-26-04\",\"name\":\"HeavyLift блочных и комплектных установок,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ntity\":0,\"scheduledCost\":0,\"quantityVariance\":-7234,\"scheduleRows\":0}],\"materialForecastByKq\":{\"KQ-01-01\":[0,0,0,0,0,0,0,0,0,0,0,0],\"KQ-09-01\":[0,0,0,0,0,0,0,0,0,0,0,0],\"KQ-10-01\":[0,0,0,0,0,0,0,0,0,0,0,14893.059999999998],\"KQ-12-01\":[0,0,0,0,0,0,0,0,0,0,0,6650],\"KQ-12-02\":[0,0,0,0,0,0,0,0,0,0,0,97580]},\"primaryMonthsWithDocuments\":[false,false,false,false,false,false,false,false,false,false,false,false],\"primaryIdentityConfirmed\":false,\</t>
        </is>
      </c>
    </row>
    <row r="40">
      <c r="A40" t="inlineStr">
        <is>
          <t xml:space="preserve">"paymentActualMonths\":[false,false,false,false,false,false,false,false,false,false,false,false],\"cashFlowBasis\":\"source_model\",\"revenueBasis\":\"ksg\",\"costRateFile\":\"expense_rates.xlsx\",\"closedThroughManual\":false,\"openingCash\":0}","result":{"rows":{"payroll":[0,0,0,0,0,0,0,0,0,0,0,59394.813460125],"payrollTax":[0,0,0,0,0,0,0,0,0,0,0,8875.08706875431],"insurance":[0,0,0,0,0,0,0,0,0,0,0,21095.399263423704],"vacation":[4751.58507681,4751.58507681,4751.58507681,4751.58507681,4751.58507681,4751.58507681,4751.58507681,4751.58507681,4751.58507681,4751.58507681,4751.58507681,4751.58507681],"subcontract":[0,0,0,0,0,0,0,0,0,0,0,0],"equipment":[0,0,0,0,0,0,0,0,0,0,0,61075.420776500025],"scaffolding":[0,0,0,0,0,0,0,0,0,0,0,0],"scaffoldLabor":[0,0,0,0,0,0,0,0,0,0,0,7721.325749816251],"projectMaterials":[0,0,0,0,0,0,0,0,0,0,0,108293.69090909089],"consumables":[0,0,0,0,0,0,0,0,0,0,0,8936.529979230301],"nrk":[0,0,0,0,0,0,0,0,0,0,0,0],"otherDirect":[0,0,0,0,0,0,0,0,0,0,0,0],"indirectPayroll":[0,0,0,0,0,0,0,0,0,0,0,47883.53194237501],"indirectTax":[0,0,0,0,0,0,0,0,0,0,0,7155.010520125003],"indirectInsurance":[0,0,0,0,0,0,0,0,0,0,0,17006.909620912502],"indirectVacation":[3830.6825553900007,3830.6825553900007,3830.6825553900007,3830.6825553900007,3830.6825553900007,3830.6825553900007,3830.6825553900007,3830.6825553900007,3830.6825553900007,3830.6825553900007,3830.6825553900007,3830.6825553900007],"food":[0,0,0,0,0,0,0,0,0,0,0,12414.809797287628],"housing":[0,0,0,0,0,0,0,0,0,0,0,9549.853690221253],"bus":[0,0,0,0,0,0,0,0,0,0,0,15983.60655737705],"car":[0,0,0,0,0,0,0,0,0,0,0,47950.819672131154],"formwork":[0,0,0,0,0,0,0,0,0,0,0,0],"ppe":[0,0,0,0,0,0,0,0,0,0,0,989.91355766875],"tickets":[0,0,0,0,0,0,0,0,0,0,0,5368.640917715],"permit":[0,0,0,0,0,0,0,0,0,0,0,475.15850768099995],"medical":[0,0,0,0,0,0,0,0,0,0,0,1848.3587787525003],"vziz":[0,0,0,0,0,0,0,0,0,0,0,85.57216568298614],"office":[7500,7500,7500,7500,7500,7500,7500,7500,7500,7500,7500,7500],"warehouse":[20000,20000,20000,20000,20000,20000,20000,20000,20000,20000,20000,20000],"internet":[0,0,0,0,0,0,0,0,0,0,0,0],"waste":[0,0,0,0,0,0,0,0,0,0,0,0],"safety":[0,0,0,0,0,0,0,0,0,0,0,593.94813460125],"accident":[0,0,0,0,0,0,0,0,0,0,0,256.7164970489584],"it":[0,0,0,0,0,0,0,0,0,0,0,0],"containers":[0,0,0,0,0,0,0,0,0,0,0,0],"modularOffice":[0,0,0,0,0,0,0,0,0,0,0,0],"transport":[0,0,0,0,0,0,0,0,0,0,0,0],"otherIndirect":[475.15850768099995,475.15850768099995,475.15850768099995,475.15850768099995,475.15850768099995,475.15850768099995,475.15850768099995,475.15850768099995,475.15850768099995,475.15850768099995,475.15850768099995,11077.474059815959]},"materialCostsByKind":{"Вид не назначен":[0,0,0,0,0,0,0,0,0,0,0,108293.69090909089]},"revenue":[0,0,0,0,0,0,0,0,0,0,0,924337.2636019895],"direct":[4751.58507681,4751.58507681,4751.58507681,4751.58507681,4751.58507681,4751.58507681,4751.58507681,4751.58507681,4751.58507681,4751.58507681,4751.58507681,280143.8522837505],"indirect":[31805.841063071002,31805.841063071002,31805.841063071002,31805.841063071002,31805.841063071002,31805.841063071002,31805.841063071002,31805.841063071002,31805.841063071002,31805.841063071002,31805.841063071002,209971.006974786],"costs":[36557.426139881005,36557.426139881005,36557.426139881005,36557.426139881005,36557.426139881005,36557.426139881005,36557.426139881005,36557.426139881005,36557.426139881005,36557.426139881005,36557.426139881005,490114.8592585364],"profit":[-36557.426139881005,-36557.426139881005,-36557.426139881005,-36557.426139881005,-36557.426139881005,-36557.426139881005,-36557.426139881005,-36557.426139881005,-36557.426139881005,-36557.426139881005,-36557.426139881005,434222.40434345306],"payments":{"payroll":[0,0,0,0,0,0,0,0,0,0,0,59394.813460125],"payrollTax":[0,0,0,0,0,0,0,0,0,0,0,8875.08706875431],"insurance":[0,0,0,0,0,0,0,0,0,0,0,21095.399263423704],"vacation":[0,0,0,0,0,0,0,0,0,0,0,0],"subcontract":[0,0,0,0,0,0,0,0,0,0,0,0],"equipment":[0,0,0,0,0,0,0,0,0,0,0,61075.420776500025],"scaffolding":[0,0,0,0,0,0,0,0,0,0,0,0],"scaffoldLabor":[0,0,0,0,0,0,0,0,0,0,0,7721.325749816251],"projectMaterials":[0,0,0,0,0,0,0,0,0,0,0,108293.69090909089],"consumables":[0,0,0,0,0,0,0,0,0,0,0,8936.529979230301],"nrk":[0,0,0,0,0,0,0,0,0,0,0,0],"otherDirect":[0,0,0,0,0,0,0,0,0,0,0,0],"indirectPayroll":[0,0,0,0,0,0,0,0,0,0,0,47883.53194237501],"indirectTax":[0,0,0,0,0,0,0,0,0,0,0,7155.010520125003],"indirectInsurance":[0,0,0,0,0,0,0,0,0,0,0,17006.909620912502],"indirectVacation":[0,0,0,0,0,0,0,0,0,0,0,0],"food":[0,0,0,0,0,0,0,0,0,0,0,12414.809797287628],"housing":[0,0,0,0,0,0,0,0,0,0,0,9549.853690221253],"bus":[0,0,0,0,0,0,0,0,0,0,0,15983.60655737705],"car":[0,0,0,0,0,0,0,0,0,0,0,47950.819672131154],"formwork":[0,0,0,0,0,0,0,0,0,0,0,0],"ppe":[0,0,0,0,0,0,0,0,0,0,0,989.91355766875],"tickets":[0,0,0,0,0,0,0,0,0,0,0,5368.640917715],"permit":[0,0,0,0,0,0,0,0,0,0,0,475.15850768099995],"medical":[0,0,0,0,0,0,0,0,0,0,0,1848.3587787525003],"vziz":[0,0,0,0,0,0,0,0,0,0,0,85.57216568298614],"office":[7500,7500,7500,7500,7500,7500,7500,7500,7500,7500,7500,7500],"warehouse":[20000,20000,20000,20000,20000,20000,20000,20000,20000,20000,20000,20000],"internet":[0,0,0,0,0,0,0,0,0,0,0,0],"waste":[0,0,0,0,0,0,0,0,0,0,0,0],"safety":[0,0,0,0,0,0,0,0,0,0,0,593.94813460125],"accident":[0,0,0,0,0,0,0,0,0,0,0,256.7164970489584],"it":[0,0,0,0,0,0,0,0,0,0,0,0],"containers":[0,0,0,0,0,0,0,0,0,0,0,0],"modularOffice":[0,0,0,0,0,0,0,0,0,0,0,0],"transport":[0,0,0,0,0,0,0,0,0,0,0,0],"otherIndirect":[475.15850768099995,475.15850768099995,475.15850768099995,475.15850768099995,475.15850768099995,475.15850768099995,475.15850768099995,475.15850768099995,475.15850768099995,475.15850768099995,475.15850768099995,11077.474059815959]},"directPayments":[0,0,0,0,0,0,0,0,0,0,0,275392.2672069405],"indirectPayments":[27975.158507681,27975.158507681,27975.158507681,27975.158507681,27975.158507681,27975.158507681,27975.158507681,27975.158507681,27975.158507681,27975.158507681,27975.158507681,206140.324419396],"outputVat":[0,0,0,0,0,0,0,0,0,0,0,0],"advanceVat":[0,0,0,0,0,0,0,0,0,0,0,0],"offsetVat":[0,0,0,0,0,0,0,0,0,0,0,0],"inputVat":[0,0,0,0,0,0,0,0,0,0,0,0],"vatPay":[0,0,0,0,0,0,0,0,0,0,0,0],"operatingPayments":[27975.158507681,27975.158507681,27975.158507681,27975.158507681,27975.158507681,27975.158507681,27975.158507681,27975.158507681,27975.158507681,27975.158507681,27975.158507681,481532.59162633645],"inflow":[0,0,0,0,0,0,0,0,0,0,0,0],"ncf":[-27975.158507681,-27975.158507681,-27975.158507681,-27975.158507681,-27975.158507681,-27975.158507681,-27975.158507681,-27975.158507681,-27975.158507681,-27975.158507681,-27975.158507681,-481532.59162633645],"cumulative":[-27975.158507681,-55950.317015362,-83925.475523043,-111900.634030724,-139875.792538405,-167850.95104608597,-195826.10955376696,-223801.26806144795,-251776.42656912893,-279751.5850768099,-307726.7435844909,-789259.3352108274],"cashBridge":{"revenue":924337.2636019895,"cashReceipts":0,"accrualGap":-924337.2636019895,"accruedCosts":892246.5467972276,"cashCosts":789259.3352108274,"costTiming":102987.21158640017,"taxCash":0,"openingCash":0},"openingCash":0,"deferred":0,"accepted":[0,0,0,0,0,0,0,0,0,0,0,0],"receipts":[0,0,0,0,0,0,0,0,0,0,0,0],"advances":[0,0,0,0,0,0,0,0,0,0,0,0],"factoring":[0,0,0,0,0,0,0,0,0,0,0,0],"offsets":[0,0,0,0,0,0,0,0,0,0,0,0],"retention":[0,0,0,0,0,0,0,0,0,0,0,0],"deductions":[0,0,0,0,0,0,0,0,0,0,0,0],"receivable":[0,0,0,0,0,0,0,0,0,0,0,0]},"savedAt":"2026-09-25T14:52:17.081Z"}}],"parameters":{"payroll":{"value":150000,"method":"monthly","enabled":true,"lag":0,"cash":true,"vat":false},"payrollTax":{"value":13,"method":"rate","enabled":true,"lag":0,"cash":true,"vat":false},"insurance":{"value":30.9,"method":"rate","enabled":true,"lag":0,"cash":true,"vat":false},"vacation":{"value":8,"method":"rate","enabled":true,"lag":0,"cash":false,"vat":false},"subcontract":{"value":0,"method":"percentRevenue","enabled":true,"lag":0,"cash":true,"vat":true},"equipment":{"value":5000,"method":"unit","enabled":true,"lag":0,"cash":true,"vat":true},"scaffolding":{"value":0,"method":"manual","enabled":true,"lag":0,"cash":true,"vat":true},"scaffoldLabor":{"value":1500,"method":"unit","enabled":true,"lag":0,"cash":true,"vat":true},"projectMaterials":{"value":100,"method":"materials","enabled":true,"lag":0,"cash":true,"vat":true},"consumables":{"value":10,"method":"percentPayroll","enabled":true,"lag":0,"cash":true,"vat":true},"nrk":{"value":4000,"method":"unit","enabled":true,"lag":0,"cash":true,"vat":true},"otherDirect":{"value":0,"method":"manual","enabled":true,"lag":0,"cash":true,"vat":true},"indirectPayroll":{"value":180000,"method":"monthly","enabled":true,"lag":0,"cash":true,"vat":false},"indirectTax":{"value":13,"method":"rate","enabled":true,"lag":0,"cash":true,"vat":false},"indirectInsurance":{"value":30.9,"method":"rate","enabled":true,"lag":0,"cash":true,"vat":false},"indirectVacation":{"value":8,"method":"rate","enabled":true,"lag":0,"cash":false,"vat":false},"food":{"value":650,"method":"day","enabled":true,"lag":0,"cash":true,"vat":true},"housing":{"value":500,"method":"day","enabled":true,"lag":0,"cash":true,"vat":true},"bus":{"value":639344,"method":"unit","enabled":true,"lag":0,"cash":true,"vat":true},"car":{"value":319672,"method":"unit","enabled":true,"lag":0,"cash":true,"vat":true},"formwork":{"value":0,"method":"manual","enabled":true,"lag":0,"cash":true,"vat":true},"ppe":{"value":30000,"method":"annualPerPerson","enabled":true,"lag":0,"cash":true,"vat":true},"tickets":{"value":40000,"method":"rotation","enabled":true,"lag":0,"cash":true,"vat":true},"permit":{"value":8000,"method":"perPerson","enabled":true,"lag":0,"cash":true,"vat":true},"medical":{"value":3000,"method":"perPerson","enabled":true,"lag":0,"cash":true,"vat":true},"vziz":{"value":20000,"method":"annualPerPerson","enabled":true,"lag":0,"cash":true,"vat":true},"office":{"value":300000,"method":"monthly","enabled":true,"lag":0,"cash":true,"vat":true},"warehouse":{"value":800000,"method":"monthly","enabled":true,"lag":0,"cash":true,"vat":true},"internet":{"value":0,"method":"monthly","enabled":true,"lag":0,"cash":true,"vat":true},"waste":{"value":0,"method":"monthly","enabled":true,"lag":0,"cash":true,"vat":true},"safety":{"value":1,"method":"percentPayroll","enabled":true,"lag":0,"cash":true,"vat":true},"accident":{"value":5000,"method":"annualPerPerson","enabled":true,"lag":0,"cash":true,"vat":true},"it":{"value":0,"method":"manual","enabled":true,"lag":0,"cash":true,"vat":true},"containers":{"value":0,"method":"manual","enabled":true,"lag":0,"cash":true,"vat":true},"modularOffice":{"value":0,"method":"manual","enabled":true,"lag":0,"cash":true,"vat":true},"transport":{"value":0,"method":"manual","enabled":true,"lag":0,"cash":true,"vat":true},"otherIndirect":{"value":10,"method":"percentDirect","enabled":true,"lag":0,"cash":true,"vat":true}},"year":2026,"vatRate":22,"vacationBasis":"annual","sourceIdentities":{"primary_documents":{"contractNumber":"4700134228","contractor":"Подрядчик 2 · расчётный сценарий","project":"ПЭ"},"payments":{"contractNumber":"4700134228","contractor":"Подрядчик 2 · расчётный сценарий"},"personnel":{"contractor":"Подрядчик 2 · расчётный сценарий"},"equipment":{"contractor":"Подрядчик 2 · расчётный сценарий"}}}],"portfolio":{"versionIds":{},"excluded":[]},"executionSchedule":{"stages":[70,18,12],"documentationDelay":[10,10,10],"ks2Lag":1}}}</t>
        </is>
      </c>
    </row>
  </sheetData>
</worksheet>
</file>