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" sheetId="1" r:id="rId1"/>
    <sheet name="Параметры" sheetId="2" r:id="rId2"/>
    <sheet name="Модель" sheetId="3" r:id="rId3"/>
    <sheet name="Детальная модель" sheetId="4" r:id="rId4"/>
    <sheet name="_DATA" sheetId="5" r:id="rId5" state="hidden"/>
  </sheets>
</workbook>
</file>

<file path=xl/styles.xml><?xml version="1.0" encoding="utf-8"?>
<styleSheet xmlns="http://schemas.openxmlformats.org/spreadsheetml/2006/main">
  <numFmts count="1">
    <numFmt numFmtId="164" formatCode="# ##0.0;[Red]-# ##0.0;–"/>
  </numFmts>
  <fonts count="4">
    <font>
      <sz val="11"/>
      <name val="Aptos"/>
      <color rgb="FF20303B"/>
    </font>
    <font>
      <b/>
      <sz val="11"/>
      <name val="Aptos"/>
      <color rgb="FF24444D"/>
    </font>
    <font>
      <b/>
      <sz val="11"/>
      <name val="Aptos"/>
      <color rgb="FF183D49"/>
    </font>
    <font>
      <sz val="11"/>
      <name val="Aptos"/>
      <color rgb="FFB53B3B"/>
    </font>
  </fonts>
  <fills count="5">
    <fill>
      <patternFill patternType="none"/>
    </fill>
    <fill>
      <patternFill patternType="gray125"/>
    </fill>
    <fill>
      <patternFill patternType="solid">
        <fgColor rgb="FFEAF0F2"/>
      </patternFill>
    </fill>
    <fill>
      <patternFill patternType="solid">
        <fgColor rgb="FFF3F7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2" fillId="3" borderId="0" xfId="0" applyFont="1" applyFill="1" applyNumberFormat="1"/>
    <xf numFmtId="164" fontId="0" fillId="4" borderId="0" xfId="0" applyFill="1" applyNumberFormat="1"/>
    <xf numFmtId="164" fontId="3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Файл подрядчика финансово-экономической модели</t>
        </is>
      </c>
    </row>
    <row r="2">
      <c r="A2" t="inlineStr">
        <is>
          <t xml:space="preserve">Подрядчик</t>
        </is>
      </c>
      <c r="B2" t="inlineStr">
        <is>
          <t xml:space="preserve">Подрядчик 2 · расчётный сценарий</t>
        </is>
      </c>
    </row>
    <row r="3">
      <c r="A3" t="inlineStr">
        <is>
          <t xml:space="preserve">Идентификатор</t>
        </is>
      </c>
      <c r="B3" t="inlineStr">
        <is>
          <t xml:space="preserve">c_mugvjjiee42h</t>
        </is>
      </c>
    </row>
    <row r="4">
      <c r="A4" t="inlineStr">
        <is>
          <t xml:space="preserve">Сформирован</t>
        </is>
      </c>
      <c r="B4" t="inlineStr">
        <is>
          <t xml:space="preserve">2026-09-25T13:41:40.875Z</t>
        </is>
      </c>
    </row>
    <row r="5"/>
    <row r="6">
      <c r="A6" t="inlineStr">
        <is>
          <t xml:space="preserve">Договор</t>
        </is>
      </c>
      <c r="B6" t="inlineStr">
        <is>
          <t xml:space="preserve">Наименование</t>
        </is>
      </c>
      <c r="C6" t="inlineStr">
        <is>
          <t xml:space="preserve">Версий</t>
        </is>
      </c>
      <c r="D6" t="inlineStr">
        <is>
          <t xml:space="preserve">Валюта актуальной версии</t>
        </is>
      </c>
      <c r="E6" t="inlineStr">
        <is>
          <t xml:space="preserve">Контрактный курс к RUB</t>
        </is>
      </c>
    </row>
    <row r="7">
      <c r="A7" t="inlineStr">
        <is>
          <t xml:space="preserve">4700134228</t>
        </is>
      </c>
      <c r="B7" t="inlineStr">
        <is>
          <t xml:space="preserve">Расчётный договор 4700134228 · +5 месяцев, ставка и объём ×2</t>
        </is>
      </c>
      <c r="C7" s="2">
        <v>3</v>
      </c>
      <c r="D7" t="inlineStr">
        <is>
          <t xml:space="preserve">USD</t>
        </is>
      </c>
      <c r="E7" s="2">
        <v>80</v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Валюта</t>
        </is>
      </c>
      <c r="D1" s="1" t="inlineStr">
        <is>
          <t xml:space="preserve">Курс к RUB</t>
        </is>
      </c>
      <c r="E1" s="1" t="inlineStr">
        <is>
          <t xml:space="preserve">Статья</t>
        </is>
      </c>
      <c r="F1" s="1" t="inlineStr">
        <is>
          <t xml:space="preserve">Группа</t>
        </is>
      </c>
      <c r="G1" s="1" t="inlineStr">
        <is>
          <t xml:space="preserve">Ставка</t>
        </is>
      </c>
      <c r="H1" s="1" t="inlineStr">
        <is>
          <t xml:space="preserve">Метод</t>
        </is>
      </c>
      <c r="I1" s="1" t="inlineStr">
        <is>
          <t xml:space="preserve">База ставки</t>
        </is>
      </c>
      <c r="J1" s="1" t="inlineStr">
        <is>
          <t xml:space="preserve">Источник ставки</t>
        </is>
      </c>
      <c r="K1" s="1" t="inlineStr">
        <is>
          <t xml:space="preserve">Оплата, мес.</t>
        </is>
      </c>
      <c r="L1" s="1" t="inlineStr">
        <is>
          <t xml:space="preserve">В экономике</t>
        </is>
      </c>
      <c r="M1" s="1" t="inlineStr">
        <is>
          <t xml:space="preserve">Выплачивать</t>
        </is>
      </c>
      <c r="N1" s="1" t="inlineStr">
        <is>
          <t xml:space="preserve">С НДС</t>
        </is>
      </c>
    </row>
    <row r="2">
      <c r="A2" t="inlineStr">
        <is>
          <t xml:space="preserve">4700134228</t>
        </is>
      </c>
      <c r="B2" t="inlineStr">
        <is>
          <t xml:space="preserve">Без исходных данных</t>
        </is>
      </c>
      <c r="C2" t="inlineStr">
        <is>
          <t xml:space="preserve">USD</t>
        </is>
      </c>
      <c r="D2" s="2">
        <v>80</v>
      </c>
      <c r="E2" t="inlineStr">
        <is>
          <t xml:space="preserve">Заработная плата</t>
        </is>
      </c>
      <c r="F2" t="inlineStr">
        <is>
          <t xml:space="preserve">Прямые</t>
        </is>
      </c>
      <c r="G2" s="2">
        <v>3750</v>
      </c>
      <c r="H2" t="inlineStr">
        <is>
          <t xml:space="preserve">monthly</t>
        </is>
      </c>
      <c r="I2" t="inlineStr">
        <is>
          <t xml:space="preserve"/>
        </is>
      </c>
      <c r="J2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2" s="2">
        <v>0</v>
      </c>
      <c r="L2" t="inlineStr">
        <is>
          <t xml:space="preserve">true</t>
        </is>
      </c>
      <c r="M2" t="inlineStr">
        <is>
          <t xml:space="preserve">true</t>
        </is>
      </c>
      <c r="N2" t="inlineStr">
        <is>
          <t xml:space="preserve">false</t>
        </is>
      </c>
    </row>
    <row r="3">
      <c r="A3" t="inlineStr">
        <is>
          <t xml:space="preserve">4700134228</t>
        </is>
      </c>
      <c r="B3" t="inlineStr">
        <is>
          <t xml:space="preserve">Без исходных данных</t>
        </is>
      </c>
      <c r="C3" t="inlineStr">
        <is>
          <t xml:space="preserve">USD</t>
        </is>
      </c>
      <c r="D3" s="2">
        <v>80</v>
      </c>
      <c r="E3" t="inlineStr">
        <is>
          <t xml:space="preserve">НДФЛ</t>
        </is>
      </c>
      <c r="F3" t="inlineStr">
        <is>
          <t xml:space="preserve">Прямые</t>
        </is>
      </c>
      <c r="G3" s="2">
        <v>13</v>
      </c>
      <c r="H3" t="inlineStr">
        <is>
          <t xml:space="preserve">rate</t>
        </is>
      </c>
      <c r="I3" t="inlineStr">
        <is>
          <t xml:space="preserve"/>
        </is>
      </c>
      <c r="J3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3" s="2">
        <v>0</v>
      </c>
      <c r="L3" t="inlineStr">
        <is>
          <t xml:space="preserve">true</t>
        </is>
      </c>
      <c r="M3" t="inlineStr">
        <is>
          <t xml:space="preserve">true</t>
        </is>
      </c>
      <c r="N3" t="inlineStr">
        <is>
          <t xml:space="preserve">false</t>
        </is>
      </c>
    </row>
    <row r="4">
      <c r="A4" t="inlineStr">
        <is>
          <t xml:space="preserve">4700134228</t>
        </is>
      </c>
      <c r="B4" t="inlineStr">
        <is>
          <t xml:space="preserve">Без исходных данных</t>
        </is>
      </c>
      <c r="C4" t="inlineStr">
        <is>
          <t xml:space="preserve">USD</t>
        </is>
      </c>
      <c r="D4" s="2">
        <v>80</v>
      </c>
      <c r="E4" t="inlineStr">
        <is>
          <t xml:space="preserve">Страховые взносы</t>
        </is>
      </c>
      <c r="F4" t="inlineStr">
        <is>
          <t xml:space="preserve">Прямые</t>
        </is>
      </c>
      <c r="G4" s="2">
        <v>30.9</v>
      </c>
      <c r="H4" t="inlineStr">
        <is>
          <t xml:space="preserve">rate</t>
        </is>
      </c>
      <c r="I4" t="inlineStr">
        <is>
          <t xml:space="preserve"/>
        </is>
      </c>
      <c r="J4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4" s="2">
        <v>0</v>
      </c>
      <c r="L4" t="inlineStr">
        <is>
          <t xml:space="preserve">true</t>
        </is>
      </c>
      <c r="M4" t="inlineStr">
        <is>
          <t xml:space="preserve">true</t>
        </is>
      </c>
      <c r="N4" t="inlineStr">
        <is>
          <t xml:space="preserve">false</t>
        </is>
      </c>
    </row>
    <row r="5">
      <c r="A5" t="inlineStr">
        <is>
          <t xml:space="preserve">4700134228</t>
        </is>
      </c>
      <c r="B5" t="inlineStr">
        <is>
          <t xml:space="preserve">Без исходных данных</t>
        </is>
      </c>
      <c r="C5" t="inlineStr">
        <is>
          <t xml:space="preserve">USD</t>
        </is>
      </c>
      <c r="D5" s="2">
        <v>80</v>
      </c>
      <c r="E5" t="inlineStr">
        <is>
          <t xml:space="preserve">Резерв на отпуска</t>
        </is>
      </c>
      <c r="F5" t="inlineStr">
        <is>
          <t xml:space="preserve">Прямые</t>
        </is>
      </c>
      <c r="G5" s="2">
        <v>9.226190476190476</v>
      </c>
      <c r="H5" t="inlineStr">
        <is>
          <t xml:space="preserve">rate</t>
        </is>
      </c>
      <c r="I5" t="inlineStr">
        <is>
          <t xml:space="preserve"/>
        </is>
      </c>
      <c r="J5" t="inlineStr">
        <is>
          <t xml:space="preserve">Расчётный сценарий 4700134228: Исходная модель, Детальная модель!F50 · Согласованные 8% годового ФОТ/мес.; F50 = 9,22619% на другой базе</t>
        </is>
      </c>
      <c r="K5" s="2">
        <v>0</v>
      </c>
      <c r="L5" t="inlineStr">
        <is>
          <t xml:space="preserve">true</t>
        </is>
      </c>
      <c r="M5" t="inlineStr">
        <is>
          <t xml:space="preserve">false</t>
        </is>
      </c>
      <c r="N5" t="inlineStr">
        <is>
          <t xml:space="preserve">false</t>
        </is>
      </c>
    </row>
    <row r="6">
      <c r="A6" t="inlineStr">
        <is>
          <t xml:space="preserve">4700134228</t>
        </is>
      </c>
      <c r="B6" t="inlineStr">
        <is>
          <t xml:space="preserve">Без исходных данных</t>
        </is>
      </c>
      <c r="C6" t="inlineStr">
        <is>
          <t xml:space="preserve">USD</t>
        </is>
      </c>
      <c r="D6" s="2">
        <v>80</v>
      </c>
      <c r="E6" t="inlineStr">
        <is>
          <t xml:space="preserve">Субподряд</t>
        </is>
      </c>
      <c r="F6" t="inlineStr">
        <is>
          <t xml:space="preserve">Прямые</t>
        </is>
      </c>
      <c r="G6" s="2">
        <v>0</v>
      </c>
      <c r="H6" t="inlineStr">
        <is>
          <t xml:space="preserve">percentRevenue</t>
        </is>
      </c>
      <c r="I6" t="inlineStr">
        <is>
          <t xml:space="preserve"/>
        </is>
      </c>
      <c r="J6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6" s="2">
        <v>0</v>
      </c>
      <c r="L6" t="inlineStr">
        <is>
          <t xml:space="preserve">true</t>
        </is>
      </c>
      <c r="M6" t="inlineStr">
        <is>
          <t xml:space="preserve">true</t>
        </is>
      </c>
      <c r="N6" t="inlineStr">
        <is>
          <t xml:space="preserve">true</t>
        </is>
      </c>
    </row>
    <row r="7">
      <c r="A7" t="inlineStr">
        <is>
          <t xml:space="preserve">4700134228</t>
        </is>
      </c>
      <c r="B7" t="inlineStr">
        <is>
          <t xml:space="preserve">Без исходных данных</t>
        </is>
      </c>
      <c r="C7" t="inlineStr">
        <is>
          <t xml:space="preserve">USD</t>
        </is>
      </c>
      <c r="D7" s="2">
        <v>80</v>
      </c>
      <c r="E7" t="inlineStr">
        <is>
          <t xml:space="preserve">Строительная техника</t>
        </is>
      </c>
      <c r="F7" t="inlineStr">
        <is>
          <t xml:space="preserve">Прямые</t>
        </is>
      </c>
      <c r="G7" s="2">
        <v>125</v>
      </c>
      <c r="H7" t="inlineStr">
        <is>
          <t xml:space="preserve">unit</t>
        </is>
      </c>
      <c r="I7" t="inlineStr">
        <is>
          <t xml:space="preserve"/>
        </is>
      </c>
      <c r="J7" t="inlineStr">
        <is>
          <t xml:space="preserve">Расчётный сценарий 4700134228: Исходная модель, Детальная модель!F52</t>
        </is>
      </c>
      <c r="K7" s="2">
        <v>0</v>
      </c>
      <c r="L7" t="inlineStr">
        <is>
          <t xml:space="preserve">true</t>
        </is>
      </c>
      <c r="M7" t="inlineStr">
        <is>
          <t xml:space="preserve">true</t>
        </is>
      </c>
      <c r="N7" t="inlineStr">
        <is>
          <t xml:space="preserve">true</t>
        </is>
      </c>
    </row>
    <row r="8">
      <c r="A8" t="inlineStr">
        <is>
          <t xml:space="preserve">4700134228</t>
        </is>
      </c>
      <c r="B8" t="inlineStr">
        <is>
          <t xml:space="preserve">Без исходных данных</t>
        </is>
      </c>
      <c r="C8" t="inlineStr">
        <is>
          <t xml:space="preserve">USD</t>
        </is>
      </c>
      <c r="D8" s="2">
        <v>80</v>
      </c>
      <c r="E8" t="inlineStr">
        <is>
          <t xml:space="preserve">Строительные леса</t>
        </is>
      </c>
      <c r="F8" t="inlineStr">
        <is>
          <t xml:space="preserve">Прямые</t>
        </is>
      </c>
      <c r="G8" s="2">
        <v>0</v>
      </c>
      <c r="H8" t="inlineStr">
        <is>
          <t xml:space="preserve">manual</t>
        </is>
      </c>
      <c r="I8" t="inlineStr">
        <is>
          <t xml:space="preserve"/>
        </is>
      </c>
      <c r="J8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8" s="2">
        <v>0</v>
      </c>
      <c r="L8" t="inlineStr">
        <is>
          <t xml:space="preserve">true</t>
        </is>
      </c>
      <c r="M8" t="inlineStr">
        <is>
          <t xml:space="preserve">true</t>
        </is>
      </c>
      <c r="N8" t="inlineStr">
        <is>
          <t xml:space="preserve">true</t>
        </is>
      </c>
    </row>
    <row r="9">
      <c r="A9" t="inlineStr">
        <is>
          <t xml:space="preserve">4700134228</t>
        </is>
      </c>
      <c r="B9" t="inlineStr">
        <is>
          <t xml:space="preserve">Без исходных данных</t>
        </is>
      </c>
      <c r="C9" t="inlineStr">
        <is>
          <t xml:space="preserve">USD</t>
        </is>
      </c>
      <c r="D9" s="2">
        <v>80</v>
      </c>
      <c r="E9" t="inlineStr">
        <is>
          <t xml:space="preserve">Лесомонтаж</t>
        </is>
      </c>
      <c r="F9" t="inlineStr">
        <is>
          <t xml:space="preserve">Прямые</t>
        </is>
      </c>
      <c r="G9" s="2">
        <v>37.5</v>
      </c>
      <c r="H9" t="inlineStr">
        <is>
          <t xml:space="preserve">unit</t>
        </is>
      </c>
      <c r="I9" t="inlineStr">
        <is>
          <t xml:space="preserve"/>
        </is>
      </c>
      <c r="J9" t="inlineStr">
        <is>
          <t xml:space="preserve">Расчётный сценарий 4700134228: Исходная модель, Детальная модель!F54</t>
        </is>
      </c>
      <c r="K9" s="2">
        <v>0</v>
      </c>
      <c r="L9" t="inlineStr">
        <is>
          <t xml:space="preserve">true</t>
        </is>
      </c>
      <c r="M9" t="inlineStr">
        <is>
          <t xml:space="preserve">true</t>
        </is>
      </c>
      <c r="N9" t="inlineStr">
        <is>
          <t xml:space="preserve">true</t>
        </is>
      </c>
    </row>
    <row r="10">
      <c r="A10" t="inlineStr">
        <is>
          <t xml:space="preserve">4700134228</t>
        </is>
      </c>
      <c r="B10" t="inlineStr">
        <is>
          <t xml:space="preserve">Без исходных данных</t>
        </is>
      </c>
      <c r="C10" t="inlineStr">
        <is>
          <t xml:space="preserve">USD</t>
        </is>
      </c>
      <c r="D10" s="2">
        <v>80</v>
      </c>
      <c r="E10" t="inlineStr">
        <is>
          <t xml:space="preserve">Проектные материалы</t>
        </is>
      </c>
      <c r="F10" t="inlineStr">
        <is>
          <t xml:space="preserve">Прямые</t>
        </is>
      </c>
      <c r="G10" s="2">
        <v>10</v>
      </c>
      <c r="H10" t="inlineStr">
        <is>
          <t xml:space="preserve">materials</t>
        </is>
      </c>
      <c r="I10" t="inlineStr">
        <is>
          <t xml:space="preserve"/>
        </is>
      </c>
      <c r="J10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10" s="2">
        <v>0</v>
      </c>
      <c r="L10" t="inlineStr">
        <is>
          <t xml:space="preserve">true</t>
        </is>
      </c>
      <c r="M10" t="inlineStr">
        <is>
          <t xml:space="preserve">true</t>
        </is>
      </c>
      <c r="N10" t="inlineStr">
        <is>
          <t xml:space="preserve">true</t>
        </is>
      </c>
    </row>
    <row r="11">
      <c r="A11" t="inlineStr">
        <is>
          <t xml:space="preserve">4700134228</t>
        </is>
      </c>
      <c r="B11" t="inlineStr">
        <is>
          <t xml:space="preserve">Без исходных данных</t>
        </is>
      </c>
      <c r="C11" t="inlineStr">
        <is>
          <t xml:space="preserve">USD</t>
        </is>
      </c>
      <c r="D11" s="2">
        <v>80</v>
      </c>
      <c r="E11" t="inlineStr">
        <is>
          <t xml:space="preserve">Расходные материалы</t>
        </is>
      </c>
      <c r="F11" t="inlineStr">
        <is>
          <t xml:space="preserve">Прямые</t>
        </is>
      </c>
      <c r="G11" s="2">
        <v>10</v>
      </c>
      <c r="H11" t="inlineStr">
        <is>
          <t xml:space="preserve">percentPayroll</t>
        </is>
      </c>
      <c r="I11" t="inlineStr">
        <is>
          <t xml:space="preserve"/>
        </is>
      </c>
      <c r="J11" t="inlineStr">
        <is>
          <t xml:space="preserve">Расчётный сценарий 4700134228: Исходная модель, Детальная модель!F56</t>
        </is>
      </c>
      <c r="K11" s="2">
        <v>0</v>
      </c>
      <c r="L11" t="inlineStr">
        <is>
          <t xml:space="preserve">true</t>
        </is>
      </c>
      <c r="M11" t="inlineStr">
        <is>
          <t xml:space="preserve">true</t>
        </is>
      </c>
      <c r="N11" t="inlineStr">
        <is>
          <t xml:space="preserve">true</t>
        </is>
      </c>
    </row>
    <row r="12">
      <c r="A12" t="inlineStr">
        <is>
          <t xml:space="preserve">4700134228</t>
        </is>
      </c>
      <c r="B12" t="inlineStr">
        <is>
          <t xml:space="preserve">Без исходных данных</t>
        </is>
      </c>
      <c r="C12" t="inlineStr">
        <is>
          <t xml:space="preserve">USD</t>
        </is>
      </c>
      <c r="D12" s="2">
        <v>80</v>
      </c>
      <c r="E12" t="inlineStr">
        <is>
          <t xml:space="preserve">НРК</t>
        </is>
      </c>
      <c r="F12" t="inlineStr">
        <is>
          <t xml:space="preserve">Прямые</t>
        </is>
      </c>
      <c r="G12" s="2">
        <v>100</v>
      </c>
      <c r="H12" t="inlineStr">
        <is>
          <t xml:space="preserve">unit</t>
        </is>
      </c>
      <c r="I12" t="inlineStr">
        <is>
          <t xml:space="preserve"/>
        </is>
      </c>
      <c r="J12" t="inlineStr">
        <is>
          <t xml:space="preserve">Расчётный сценарий 4700134228: Исходная модель, Детальная модель!F57</t>
        </is>
      </c>
      <c r="K12" s="2">
        <v>0</v>
      </c>
      <c r="L12" t="inlineStr">
        <is>
          <t xml:space="preserve">true</t>
        </is>
      </c>
      <c r="M12" t="inlineStr">
        <is>
          <t xml:space="preserve">true</t>
        </is>
      </c>
      <c r="N12" t="inlineStr">
        <is>
          <t xml:space="preserve">true</t>
        </is>
      </c>
    </row>
    <row r="13">
      <c r="A13" t="inlineStr">
        <is>
          <t xml:space="preserve">4700134228</t>
        </is>
      </c>
      <c r="B13" t="inlineStr">
        <is>
          <t xml:space="preserve">Без исходных данных</t>
        </is>
      </c>
      <c r="C13" t="inlineStr">
        <is>
          <t xml:space="preserve">USD</t>
        </is>
      </c>
      <c r="D13" s="2">
        <v>80</v>
      </c>
      <c r="E13" t="inlineStr">
        <is>
          <t xml:space="preserve">Прочие прямые</t>
        </is>
      </c>
      <c r="F13" t="inlineStr">
        <is>
          <t xml:space="preserve">Прямые</t>
        </is>
      </c>
      <c r="G13" s="2">
        <v>0</v>
      </c>
      <c r="H13" t="inlineStr">
        <is>
          <t xml:space="preserve">manual</t>
        </is>
      </c>
      <c r="I13" t="inlineStr">
        <is>
          <t xml:space="preserve"/>
        </is>
      </c>
      <c r="J13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13" s="2">
        <v>0</v>
      </c>
      <c r="L13" t="inlineStr">
        <is>
          <t xml:space="preserve">true</t>
        </is>
      </c>
      <c r="M13" t="inlineStr">
        <is>
          <t xml:space="preserve">true</t>
        </is>
      </c>
      <c r="N13" t="inlineStr">
        <is>
          <t xml:space="preserve">true</t>
        </is>
      </c>
    </row>
    <row r="14">
      <c r="A14" t="inlineStr">
        <is>
          <t xml:space="preserve">4700134228</t>
        </is>
      </c>
      <c r="B14" t="inlineStr">
        <is>
          <t xml:space="preserve">Без исходных данных</t>
        </is>
      </c>
      <c r="C14" t="inlineStr">
        <is>
          <t xml:space="preserve">USD</t>
        </is>
      </c>
      <c r="D14" s="2">
        <v>80</v>
      </c>
      <c r="E14" t="inlineStr">
        <is>
          <t xml:space="preserve">Заработная плата</t>
        </is>
      </c>
      <c r="F14" t="inlineStr">
        <is>
          <t xml:space="preserve">Косвенные</t>
        </is>
      </c>
      <c r="G14" s="2">
        <v>5437.5</v>
      </c>
      <c r="H14" t="inlineStr">
        <is>
          <t xml:space="preserve">monthly</t>
        </is>
      </c>
      <c r="I14" t="inlineStr">
        <is>
          <t xml:space="preserve"/>
        </is>
      </c>
      <c r="J14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14" s="2">
        <v>0</v>
      </c>
      <c r="L14" t="inlineStr">
        <is>
          <t xml:space="preserve">true</t>
        </is>
      </c>
      <c r="M14" t="inlineStr">
        <is>
          <t xml:space="preserve">true</t>
        </is>
      </c>
      <c r="N14" t="inlineStr">
        <is>
          <t xml:space="preserve">false</t>
        </is>
      </c>
    </row>
    <row r="15">
      <c r="A15" t="inlineStr">
        <is>
          <t xml:space="preserve">4700134228</t>
        </is>
      </c>
      <c r="B15" t="inlineStr">
        <is>
          <t xml:space="preserve">Без исходных данных</t>
        </is>
      </c>
      <c r="C15" t="inlineStr">
        <is>
          <t xml:space="preserve">USD</t>
        </is>
      </c>
      <c r="D15" s="2">
        <v>80</v>
      </c>
      <c r="E15" t="inlineStr">
        <is>
          <t xml:space="preserve">НДФЛ</t>
        </is>
      </c>
      <c r="F15" t="inlineStr">
        <is>
          <t xml:space="preserve">Косвенные</t>
        </is>
      </c>
      <c r="G15" s="2">
        <v>13</v>
      </c>
      <c r="H15" t="inlineStr">
        <is>
          <t xml:space="preserve">rate</t>
        </is>
      </c>
      <c r="I15" t="inlineStr">
        <is>
          <t xml:space="preserve"/>
        </is>
      </c>
      <c r="J15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15" s="2">
        <v>0</v>
      </c>
      <c r="L15" t="inlineStr">
        <is>
          <t xml:space="preserve">true</t>
        </is>
      </c>
      <c r="M15" t="inlineStr">
        <is>
          <t xml:space="preserve">true</t>
        </is>
      </c>
      <c r="N15" t="inlineStr">
        <is>
          <t xml:space="preserve">false</t>
        </is>
      </c>
    </row>
    <row r="16">
      <c r="A16" t="inlineStr">
        <is>
          <t xml:space="preserve">4700134228</t>
        </is>
      </c>
      <c r="B16" t="inlineStr">
        <is>
          <t xml:space="preserve">Без исходных данных</t>
        </is>
      </c>
      <c r="C16" t="inlineStr">
        <is>
          <t xml:space="preserve">USD</t>
        </is>
      </c>
      <c r="D16" s="2">
        <v>80</v>
      </c>
      <c r="E16" t="inlineStr">
        <is>
          <t xml:space="preserve">Страховые взносы</t>
        </is>
      </c>
      <c r="F16" t="inlineStr">
        <is>
          <t xml:space="preserve">Косвенные</t>
        </is>
      </c>
      <c r="G16" s="2">
        <v>30.9</v>
      </c>
      <c r="H16" t="inlineStr">
        <is>
          <t xml:space="preserve">rate</t>
        </is>
      </c>
      <c r="I16" t="inlineStr">
        <is>
          <t xml:space="preserve"/>
        </is>
      </c>
      <c r="J16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16" s="2">
        <v>0</v>
      </c>
      <c r="L16" t="inlineStr">
        <is>
          <t xml:space="preserve">true</t>
        </is>
      </c>
      <c r="M16" t="inlineStr">
        <is>
          <t xml:space="preserve">true</t>
        </is>
      </c>
      <c r="N16" t="inlineStr">
        <is>
          <t xml:space="preserve">false</t>
        </is>
      </c>
    </row>
    <row r="17">
      <c r="A17" t="inlineStr">
        <is>
          <t xml:space="preserve">4700134228</t>
        </is>
      </c>
      <c r="B17" t="inlineStr">
        <is>
          <t xml:space="preserve">Без исходных данных</t>
        </is>
      </c>
      <c r="C17" t="inlineStr">
        <is>
          <t xml:space="preserve">USD</t>
        </is>
      </c>
      <c r="D17" s="2">
        <v>80</v>
      </c>
      <c r="E17" t="inlineStr">
        <is>
          <t xml:space="preserve">Резерв на отпуска</t>
        </is>
      </c>
      <c r="F17" t="inlineStr">
        <is>
          <t xml:space="preserve">Косвенные</t>
        </is>
      </c>
      <c r="G17" s="2">
        <v>9.226190476190476</v>
      </c>
      <c r="H17" t="inlineStr">
        <is>
          <t xml:space="preserve">rate</t>
        </is>
      </c>
      <c r="I17" t="inlineStr">
        <is>
          <t xml:space="preserve"/>
        </is>
      </c>
      <c r="J17" t="inlineStr">
        <is>
          <t xml:space="preserve">Расчётный сценарий 4700134228: Исходная модель, Детальная модель!F63 · Согласованные 8% годового ФОТ/мес.; F63 = 9,22619% на другой базе</t>
        </is>
      </c>
      <c r="K17" s="2">
        <v>0</v>
      </c>
      <c r="L17" t="inlineStr">
        <is>
          <t xml:space="preserve">true</t>
        </is>
      </c>
      <c r="M17" t="inlineStr">
        <is>
          <t xml:space="preserve">false</t>
        </is>
      </c>
      <c r="N17" t="inlineStr">
        <is>
          <t xml:space="preserve">false</t>
        </is>
      </c>
    </row>
    <row r="18">
      <c r="A18" t="inlineStr">
        <is>
          <t xml:space="preserve">4700134228</t>
        </is>
      </c>
      <c r="B18" t="inlineStr">
        <is>
          <t xml:space="preserve">Без исходных данных</t>
        </is>
      </c>
      <c r="C18" t="inlineStr">
        <is>
          <t xml:space="preserve">USD</t>
        </is>
      </c>
      <c r="D18" s="2">
        <v>80</v>
      </c>
      <c r="E18" t="inlineStr">
        <is>
          <t xml:space="preserve">Питание</t>
        </is>
      </c>
      <c r="F18" t="inlineStr">
        <is>
          <t xml:space="preserve">Косвенные</t>
        </is>
      </c>
      <c r="G18" s="2">
        <v>16.25</v>
      </c>
      <c r="H18" t="inlineStr">
        <is>
          <t xml:space="preserve">day</t>
        </is>
      </c>
      <c r="I18" t="inlineStr">
        <is>
          <t xml:space="preserve"/>
        </is>
      </c>
      <c r="J18" t="inlineStr">
        <is>
          <t xml:space="preserve">Расчётный сценарий 4700134228: Исходная модель, Детальная модель!F64</t>
        </is>
      </c>
      <c r="K18" s="2">
        <v>0</v>
      </c>
      <c r="L18" t="inlineStr">
        <is>
          <t xml:space="preserve">true</t>
        </is>
      </c>
      <c r="M18" t="inlineStr">
        <is>
          <t xml:space="preserve">true</t>
        </is>
      </c>
      <c r="N18" t="inlineStr">
        <is>
          <t xml:space="preserve">true</t>
        </is>
      </c>
    </row>
    <row r="19">
      <c r="A19" t="inlineStr">
        <is>
          <t xml:space="preserve">4700134228</t>
        </is>
      </c>
      <c r="B19" t="inlineStr">
        <is>
          <t xml:space="preserve">Без исходных данных</t>
        </is>
      </c>
      <c r="C19" t="inlineStr">
        <is>
          <t xml:space="preserve">USD</t>
        </is>
      </c>
      <c r="D19" s="2">
        <v>80</v>
      </c>
      <c r="E19" t="inlineStr">
        <is>
          <t xml:space="preserve">Проживание</t>
        </is>
      </c>
      <c r="F19" t="inlineStr">
        <is>
          <t xml:space="preserve">Косвенные</t>
        </is>
      </c>
      <c r="G19" s="2">
        <v>12.5</v>
      </c>
      <c r="H19" t="inlineStr">
        <is>
          <t xml:space="preserve">day</t>
        </is>
      </c>
      <c r="I19" t="inlineStr">
        <is>
          <t xml:space="preserve"/>
        </is>
      </c>
      <c r="J19" t="inlineStr">
        <is>
          <t xml:space="preserve">Расчётный сценарий 4700134228: Исходная модель, Детальная модель!F65</t>
        </is>
      </c>
      <c r="K19" s="2">
        <v>0</v>
      </c>
      <c r="L19" t="inlineStr">
        <is>
          <t xml:space="preserve">true</t>
        </is>
      </c>
      <c r="M19" t="inlineStr">
        <is>
          <t xml:space="preserve">true</t>
        </is>
      </c>
      <c r="N19" t="inlineStr">
        <is>
          <t xml:space="preserve">true</t>
        </is>
      </c>
    </row>
    <row r="20">
      <c r="A20" t="inlineStr">
        <is>
          <t xml:space="preserve">4700134228</t>
        </is>
      </c>
      <c r="B20" t="inlineStr">
        <is>
          <t xml:space="preserve">Без исходных данных</t>
        </is>
      </c>
      <c r="C20" t="inlineStr">
        <is>
          <t xml:space="preserve">USD</t>
        </is>
      </c>
      <c r="D20" s="2">
        <v>80</v>
      </c>
      <c r="E20" t="inlineStr">
        <is>
          <t xml:space="preserve">Аренда автобусов</t>
        </is>
      </c>
      <c r="F20" t="inlineStr">
        <is>
          <t xml:space="preserve">Косвенные</t>
        </is>
      </c>
      <c r="G20" s="2">
        <v>15983.60655737705</v>
      </c>
      <c r="H20" t="inlineStr">
        <is>
          <t xml:space="preserve">unit</t>
        </is>
      </c>
      <c r="I20" t="inlineStr">
        <is>
          <t xml:space="preserve"/>
        </is>
      </c>
      <c r="J20" t="inlineStr">
        <is>
          <t xml:space="preserve">Расчётный сценарий 4700134228: Исходная модель, Детальная модель!F66</t>
        </is>
      </c>
      <c r="K20" s="2">
        <v>0</v>
      </c>
      <c r="L20" t="inlineStr">
        <is>
          <t xml:space="preserve">true</t>
        </is>
      </c>
      <c r="M20" t="inlineStr">
        <is>
          <t xml:space="preserve">true</t>
        </is>
      </c>
      <c r="N20" t="inlineStr">
        <is>
          <t xml:space="preserve">true</t>
        </is>
      </c>
    </row>
    <row r="21">
      <c r="A21" t="inlineStr">
        <is>
          <t xml:space="preserve">4700134228</t>
        </is>
      </c>
      <c r="B21" t="inlineStr">
        <is>
          <t xml:space="preserve">Без исходных данных</t>
        </is>
      </c>
      <c r="C21" t="inlineStr">
        <is>
          <t xml:space="preserve">USD</t>
        </is>
      </c>
      <c r="D21" s="2">
        <v>80</v>
      </c>
      <c r="E21" t="inlineStr">
        <is>
          <t xml:space="preserve">Аренда автомобиля</t>
        </is>
      </c>
      <c r="F21" t="inlineStr">
        <is>
          <t xml:space="preserve">Косвенные</t>
        </is>
      </c>
      <c r="G21" s="2">
        <v>7991.803278688525</v>
      </c>
      <c r="H21" t="inlineStr">
        <is>
          <t xml:space="preserve">unit</t>
        </is>
      </c>
      <c r="I21" t="inlineStr">
        <is>
          <t xml:space="preserve"/>
        </is>
      </c>
      <c r="J21" t="inlineStr">
        <is>
          <t xml:space="preserve">Расчётный сценарий 4700134228: Исходная модель, Детальная модель!F67</t>
        </is>
      </c>
      <c r="K21" s="2">
        <v>0</v>
      </c>
      <c r="L21" t="inlineStr">
        <is>
          <t xml:space="preserve">true</t>
        </is>
      </c>
      <c r="M21" t="inlineStr">
        <is>
          <t xml:space="preserve">true</t>
        </is>
      </c>
      <c r="N21" t="inlineStr">
        <is>
          <t xml:space="preserve">true</t>
        </is>
      </c>
    </row>
    <row r="22">
      <c r="A22" t="inlineStr">
        <is>
          <t xml:space="preserve">4700134228</t>
        </is>
      </c>
      <c r="B22" t="inlineStr">
        <is>
          <t xml:space="preserve">Без исходных данных</t>
        </is>
      </c>
      <c r="C22" t="inlineStr">
        <is>
          <t xml:space="preserve">USD</t>
        </is>
      </c>
      <c r="D22" s="2">
        <v>80</v>
      </c>
      <c r="E22" t="inlineStr">
        <is>
          <t xml:space="preserve">Аренда опалубки</t>
        </is>
      </c>
      <c r="F22" t="inlineStr">
        <is>
          <t xml:space="preserve">Косвенные</t>
        </is>
      </c>
      <c r="G22" s="2">
        <v>0</v>
      </c>
      <c r="H22" t="inlineStr">
        <is>
          <t xml:space="preserve">manual</t>
        </is>
      </c>
      <c r="I22" t="inlineStr">
        <is>
          <t xml:space="preserve"/>
        </is>
      </c>
      <c r="J22" t="inlineStr">
        <is>
          <t xml:space="preserve">Расчётный сценарий 4700134228: Исходная модель, строка 53 · Нет отдельной ставки; факт по первичке</t>
        </is>
      </c>
      <c r="K22" s="2">
        <v>0</v>
      </c>
      <c r="L22" t="inlineStr">
        <is>
          <t xml:space="preserve">true</t>
        </is>
      </c>
      <c r="M22" t="inlineStr">
        <is>
          <t xml:space="preserve">true</t>
        </is>
      </c>
      <c r="N22" t="inlineStr">
        <is>
          <t xml:space="preserve">true</t>
        </is>
      </c>
    </row>
    <row r="23">
      <c r="A23" t="inlineStr">
        <is>
          <t xml:space="preserve">4700134228</t>
        </is>
      </c>
      <c r="B23" t="inlineStr">
        <is>
          <t xml:space="preserve">Без исходных данных</t>
        </is>
      </c>
      <c r="C23" t="inlineStr">
        <is>
          <t xml:space="preserve">USD</t>
        </is>
      </c>
      <c r="D23" s="2">
        <v>80</v>
      </c>
      <c r="E23" t="inlineStr">
        <is>
          <t xml:space="preserve">СИЗы</t>
        </is>
      </c>
      <c r="F23" t="inlineStr">
        <is>
          <t xml:space="preserve">Косвенные</t>
        </is>
      </c>
      <c r="G23" s="2">
        <v>750</v>
      </c>
      <c r="H23" t="inlineStr">
        <is>
          <t xml:space="preserve">annualPerPerson</t>
        </is>
      </c>
      <c r="I23" t="inlineStr">
        <is>
          <t xml:space="preserve"/>
        </is>
      </c>
      <c r="J23" t="inlineStr">
        <is>
          <t xml:space="preserve">Расчётный сценарий 4700134228: Исходная модель, Детальная модель!F68</t>
        </is>
      </c>
      <c r="K23" s="2">
        <v>0</v>
      </c>
      <c r="L23" t="inlineStr">
        <is>
          <t xml:space="preserve">true</t>
        </is>
      </c>
      <c r="M23" t="inlineStr">
        <is>
          <t xml:space="preserve">true</t>
        </is>
      </c>
      <c r="N23" t="inlineStr">
        <is>
          <t xml:space="preserve">true</t>
        </is>
      </c>
    </row>
    <row r="24">
      <c r="A24" t="inlineStr">
        <is>
          <t xml:space="preserve">4700134228</t>
        </is>
      </c>
      <c r="B24" t="inlineStr">
        <is>
          <t xml:space="preserve">Без исходных данных</t>
        </is>
      </c>
      <c r="C24" t="inlineStr">
        <is>
          <t xml:space="preserve">USD</t>
        </is>
      </c>
      <c r="D24" s="2">
        <v>80</v>
      </c>
      <c r="E24" t="inlineStr">
        <is>
          <t xml:space="preserve">Приобретение билетов</t>
        </is>
      </c>
      <c r="F24" t="inlineStr">
        <is>
          <t xml:space="preserve">Косвенные</t>
        </is>
      </c>
      <c r="G24" s="2">
        <v>1000</v>
      </c>
      <c r="H24" t="inlineStr">
        <is>
          <t xml:space="preserve">rotation</t>
        </is>
      </c>
      <c r="I24" t="inlineStr">
        <is>
          <t xml:space="preserve"/>
        </is>
      </c>
      <c r="J24" t="inlineStr">
        <is>
          <t xml:space="preserve">Расчётный сценарий 4700134228: Исходная модель, Детальная модель!F69</t>
        </is>
      </c>
      <c r="K24" s="2">
        <v>0</v>
      </c>
      <c r="L24" t="inlineStr">
        <is>
          <t xml:space="preserve">true</t>
        </is>
      </c>
      <c r="M24" t="inlineStr">
        <is>
          <t xml:space="preserve">true</t>
        </is>
      </c>
      <c r="N24" t="inlineStr">
        <is>
          <t xml:space="preserve">true</t>
        </is>
      </c>
    </row>
    <row r="25">
      <c r="A25" t="inlineStr">
        <is>
          <t xml:space="preserve">4700134228</t>
        </is>
      </c>
      <c r="B25" t="inlineStr">
        <is>
          <t xml:space="preserve">Без исходных данных</t>
        </is>
      </c>
      <c r="C25" t="inlineStr">
        <is>
          <t xml:space="preserve">USD</t>
        </is>
      </c>
      <c r="D25" s="2">
        <v>80</v>
      </c>
      <c r="E25" t="inlineStr">
        <is>
          <t xml:space="preserve">Разрешение на работу</t>
        </is>
      </c>
      <c r="F25" t="inlineStr">
        <is>
          <t xml:space="preserve">Косвенные</t>
        </is>
      </c>
      <c r="G25" s="2">
        <v>200</v>
      </c>
      <c r="H25" t="inlineStr">
        <is>
          <t xml:space="preserve">perPerson</t>
        </is>
      </c>
      <c r="I25" t="inlineStr">
        <is>
          <t xml:space="preserve"/>
        </is>
      </c>
      <c r="J25" t="inlineStr">
        <is>
          <t xml:space="preserve">Расчётный сценарий 4700134228: Исходная модель, Детальная модель!F70</t>
        </is>
      </c>
      <c r="K25" s="2">
        <v>0</v>
      </c>
      <c r="L25" t="inlineStr">
        <is>
          <t xml:space="preserve">true</t>
        </is>
      </c>
      <c r="M25" t="inlineStr">
        <is>
          <t xml:space="preserve">true</t>
        </is>
      </c>
      <c r="N25" t="inlineStr">
        <is>
          <t xml:space="preserve">true</t>
        </is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t="inlineStr">
        <is>
          <t xml:space="preserve">USD</t>
        </is>
      </c>
      <c r="D26" s="2">
        <v>80</v>
      </c>
      <c r="E26" t="inlineStr">
        <is>
          <t xml:space="preserve">Медицинские услуги</t>
        </is>
      </c>
      <c r="F26" t="inlineStr">
        <is>
          <t xml:space="preserve">Косвенные</t>
        </is>
      </c>
      <c r="G26" s="2">
        <v>75</v>
      </c>
      <c r="H26" t="inlineStr">
        <is>
          <t xml:space="preserve">perPerson</t>
        </is>
      </c>
      <c r="I26" t="inlineStr">
        <is>
          <t xml:space="preserve"/>
        </is>
      </c>
      <c r="J26" t="inlineStr">
        <is>
          <t xml:space="preserve">Расчётный сценарий 4700134228: Исходная модель, Детальная модель!F71</t>
        </is>
      </c>
      <c r="K26" s="2">
        <v>0</v>
      </c>
      <c r="L26" t="inlineStr">
        <is>
          <t xml:space="preserve">true</t>
        </is>
      </c>
      <c r="M26" t="inlineStr">
        <is>
          <t xml:space="preserve">true</t>
        </is>
      </c>
      <c r="N26" t="inlineStr">
        <is>
          <t xml:space="preserve">true</t>
        </is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t="inlineStr">
        <is>
          <t xml:space="preserve">USD</t>
        </is>
      </c>
      <c r="D27" s="2">
        <v>80</v>
      </c>
      <c r="E27" t="inlineStr">
        <is>
          <t xml:space="preserve">ВЗиС для ОР</t>
        </is>
      </c>
      <c r="F27" t="inlineStr">
        <is>
          <t xml:space="preserve">Косвенные</t>
        </is>
      </c>
      <c r="G27" s="2">
        <v>41.66666666666667</v>
      </c>
      <c r="H27" t="inlineStr">
        <is>
          <t xml:space="preserve">annualPerPerson</t>
        </is>
      </c>
      <c r="I27" t="inlineStr">
        <is>
          <t xml:space="preserve"/>
        </is>
      </c>
      <c r="J27" t="inlineStr">
        <is>
          <t xml:space="preserve">Расчётный сценарий 4700134228: Исходная модель, Детальная модель!F72</t>
        </is>
      </c>
      <c r="K27" s="2">
        <v>0</v>
      </c>
      <c r="L27" t="inlineStr">
        <is>
          <t xml:space="preserve">true</t>
        </is>
      </c>
      <c r="M27" t="inlineStr">
        <is>
          <t xml:space="preserve">true</t>
        </is>
      </c>
      <c r="N27" t="inlineStr">
        <is>
          <t xml:space="preserve">true</t>
        </is>
      </c>
    </row>
    <row r="28">
      <c r="A28" t="inlineStr">
        <is>
          <t xml:space="preserve">4700134228</t>
        </is>
      </c>
      <c r="B28" t="inlineStr">
        <is>
          <t xml:space="preserve">Без исходных данных</t>
        </is>
      </c>
      <c r="C28" t="inlineStr">
        <is>
          <t xml:space="preserve">USD</t>
        </is>
      </c>
      <c r="D28" s="2">
        <v>80</v>
      </c>
      <c r="E28" t="inlineStr">
        <is>
          <t xml:space="preserve">Аренда офиса</t>
        </is>
      </c>
      <c r="F28" t="inlineStr">
        <is>
          <t xml:space="preserve">Косвенные</t>
        </is>
      </c>
      <c r="G28" s="2">
        <v>7500</v>
      </c>
      <c r="H28" t="inlineStr">
        <is>
          <t xml:space="preserve">monthly</t>
        </is>
      </c>
      <c r="I28" t="inlineStr">
        <is>
          <t xml:space="preserve"/>
        </is>
      </c>
      <c r="J28" t="inlineStr">
        <is>
          <t xml:space="preserve">Расчётный сценарий 4700134228: Исходная модель, Детальная модель!F73</t>
        </is>
      </c>
      <c r="K28" s="2">
        <v>0</v>
      </c>
      <c r="L28" t="inlineStr">
        <is>
          <t xml:space="preserve">true</t>
        </is>
      </c>
      <c r="M28" t="inlineStr">
        <is>
          <t xml:space="preserve">true</t>
        </is>
      </c>
      <c r="N28" t="inlineStr">
        <is>
          <t xml:space="preserve">true</t>
        </is>
      </c>
    </row>
    <row r="29">
      <c r="A29" t="inlineStr">
        <is>
          <t xml:space="preserve">4700134228</t>
        </is>
      </c>
      <c r="B29" t="inlineStr">
        <is>
          <t xml:space="preserve">Без исходных данных</t>
        </is>
      </c>
      <c r="C29" t="inlineStr">
        <is>
          <t xml:space="preserve">USD</t>
        </is>
      </c>
      <c r="D29" s="2">
        <v>80</v>
      </c>
      <c r="E29" t="inlineStr">
        <is>
          <t xml:space="preserve">Аренда склада</t>
        </is>
      </c>
      <c r="F29" t="inlineStr">
        <is>
          <t xml:space="preserve">Косвенные</t>
        </is>
      </c>
      <c r="G29" s="2">
        <v>20000</v>
      </c>
      <c r="H29" t="inlineStr">
        <is>
          <t xml:space="preserve">monthly</t>
        </is>
      </c>
      <c r="I29" t="inlineStr">
        <is>
          <t xml:space="preserve"/>
        </is>
      </c>
      <c r="J29" t="inlineStr">
        <is>
          <t xml:space="preserve">Расчётный сценарий 4700134228: Исходная модель, Детальная модель!F74</t>
        </is>
      </c>
      <c r="K29" s="2">
        <v>0</v>
      </c>
      <c r="L29" t="inlineStr">
        <is>
          <t xml:space="preserve">true</t>
        </is>
      </c>
      <c r="M29" t="inlineStr">
        <is>
          <t xml:space="preserve">true</t>
        </is>
      </c>
      <c r="N29" t="inlineStr">
        <is>
          <t xml:space="preserve">true</t>
        </is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t="inlineStr">
        <is>
          <t xml:space="preserve">USD</t>
        </is>
      </c>
      <c r="D30" s="2">
        <v>80</v>
      </c>
      <c r="E30" t="inlineStr">
        <is>
          <t xml:space="preserve">Интернет</t>
        </is>
      </c>
      <c r="F30" t="inlineStr">
        <is>
          <t xml:space="preserve">Косвенные</t>
        </is>
      </c>
      <c r="G30" s="2">
        <v>0</v>
      </c>
      <c r="H30" t="inlineStr">
        <is>
          <t xml:space="preserve">monthly</t>
        </is>
      </c>
      <c r="I30" t="inlineStr">
        <is>
          <t xml:space="preserve"/>
        </is>
      </c>
      <c r="J30" t="inlineStr">
        <is>
          <t xml:space="preserve">Расчётный сценарий 4700134228: Исходная модель, строка 74 · Нет ставки в исходной модели; первичка</t>
        </is>
      </c>
      <c r="K30" s="2">
        <v>0</v>
      </c>
      <c r="L30" t="inlineStr">
        <is>
          <t xml:space="preserve">true</t>
        </is>
      </c>
      <c r="M30" t="inlineStr">
        <is>
          <t xml:space="preserve">true</t>
        </is>
      </c>
      <c r="N30" t="inlineStr">
        <is>
          <t xml:space="preserve">true</t>
        </is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t="inlineStr">
        <is>
          <t xml:space="preserve">USD</t>
        </is>
      </c>
      <c r="D31" s="2">
        <v>80</v>
      </c>
      <c r="E31" t="inlineStr">
        <is>
          <t xml:space="preserve">Обращение с ТБО и ЖБО</t>
        </is>
      </c>
      <c r="F31" t="inlineStr">
        <is>
          <t xml:space="preserve">Косвенные</t>
        </is>
      </c>
      <c r="G31" s="2">
        <v>0</v>
      </c>
      <c r="H31" t="inlineStr">
        <is>
          <t xml:space="preserve">monthly</t>
        </is>
      </c>
      <c r="I31" t="inlineStr">
        <is>
          <t xml:space="preserve"/>
        </is>
      </c>
      <c r="J31" t="inlineStr">
        <is>
          <t xml:space="preserve">Расчётный сценарий 4700134228: Исходная модель, строка 74 · Нет ставки в исходной модели; первичка</t>
        </is>
      </c>
      <c r="K31" s="2">
        <v>0</v>
      </c>
      <c r="L31" t="inlineStr">
        <is>
          <t xml:space="preserve">true</t>
        </is>
      </c>
      <c r="M31" t="inlineStr">
        <is>
          <t xml:space="preserve">true</t>
        </is>
      </c>
      <c r="N31" t="inlineStr">
        <is>
          <t xml:space="preserve">true</t>
        </is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t="inlineStr">
        <is>
          <t xml:space="preserve">USD</t>
        </is>
      </c>
      <c r="D32" s="2">
        <v>80</v>
      </c>
      <c r="E32" t="inlineStr">
        <is>
          <t xml:space="preserve">Охрана труда</t>
        </is>
      </c>
      <c r="F32" t="inlineStr">
        <is>
          <t xml:space="preserve">Косвенные</t>
        </is>
      </c>
      <c r="G32" s="2">
        <v>1</v>
      </c>
      <c r="H32" t="inlineStr">
        <is>
          <t xml:space="preserve">percentPayroll</t>
        </is>
      </c>
      <c r="I32" t="inlineStr">
        <is>
          <t xml:space="preserve"/>
        </is>
      </c>
      <c r="J32" t="inlineStr">
        <is>
          <t xml:space="preserve">Расчётный сценарий 4700134228: Исходная модель, Детальная модель!F75</t>
        </is>
      </c>
      <c r="K32" s="2">
        <v>0</v>
      </c>
      <c r="L32" t="inlineStr">
        <is>
          <t xml:space="preserve">true</t>
        </is>
      </c>
      <c r="M32" t="inlineStr">
        <is>
          <t xml:space="preserve">true</t>
        </is>
      </c>
      <c r="N32" t="inlineStr">
        <is>
          <t xml:space="preserve">true</t>
        </is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t="inlineStr">
        <is>
          <t xml:space="preserve">USD</t>
        </is>
      </c>
      <c r="D33" s="2">
        <v>80</v>
      </c>
      <c r="E33" t="inlineStr">
        <is>
          <t xml:space="preserve">Страхование от НС</t>
        </is>
      </c>
      <c r="F33" t="inlineStr">
        <is>
          <t xml:space="preserve">Косвенные</t>
        </is>
      </c>
      <c r="G33" s="2">
        <v>125</v>
      </c>
      <c r="H33" t="inlineStr">
        <is>
          <t xml:space="preserve">annualPerPerson</t>
        </is>
      </c>
      <c r="I33" t="inlineStr">
        <is>
          <t xml:space="preserve"/>
        </is>
      </c>
      <c r="J33" t="inlineStr">
        <is>
          <t xml:space="preserve">Расчётный сценарий 4700134228: Исходная модель, Детальная модель!F76</t>
        </is>
      </c>
      <c r="K33" s="2">
        <v>0</v>
      </c>
      <c r="L33" t="inlineStr">
        <is>
          <t xml:space="preserve">true</t>
        </is>
      </c>
      <c r="M33" t="inlineStr">
        <is>
          <t xml:space="preserve">true</t>
        </is>
      </c>
      <c r="N33" t="inlineStr">
        <is>
          <t xml:space="preserve">true</t>
        </is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t="inlineStr">
        <is>
          <t xml:space="preserve">USD</t>
        </is>
      </c>
      <c r="D34" s="2">
        <v>80</v>
      </c>
      <c r="E34" t="inlineStr">
        <is>
          <t xml:space="preserve">IT-материалы</t>
        </is>
      </c>
      <c r="F34" t="inlineStr">
        <is>
          <t xml:space="preserve">Косвенные</t>
        </is>
      </c>
      <c r="G34" s="2">
        <v>0</v>
      </c>
      <c r="H34" t="inlineStr">
        <is>
          <t xml:space="preserve">manual</t>
        </is>
      </c>
      <c r="I34" t="inlineStr">
        <is>
          <t xml:space="preserve"/>
        </is>
      </c>
      <c r="J34" t="inlineStr">
        <is>
          <t xml:space="preserve">Расчётный сценарий 4700134228: Исходная модель, строка 77 · Нет ставки в исходной модели; первичка</t>
        </is>
      </c>
      <c r="K34" s="2">
        <v>0</v>
      </c>
      <c r="L34" t="inlineStr">
        <is>
          <t xml:space="preserve">true</t>
        </is>
      </c>
      <c r="M34" t="inlineStr">
        <is>
          <t xml:space="preserve">true</t>
        </is>
      </c>
      <c r="N34" t="inlineStr">
        <is>
          <t xml:space="preserve">true</t>
        </is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t="inlineStr">
        <is>
          <t xml:space="preserve">USD</t>
        </is>
      </c>
      <c r="D35" s="2">
        <v>80</v>
      </c>
      <c r="E35" t="inlineStr">
        <is>
          <t xml:space="preserve">Приобретение контейнеров</t>
        </is>
      </c>
      <c r="F35" t="inlineStr">
        <is>
          <t xml:space="preserve">Косвенные</t>
        </is>
      </c>
      <c r="G35" s="2">
        <v>0</v>
      </c>
      <c r="H35" t="inlineStr">
        <is>
          <t xml:space="preserve">manual</t>
        </is>
      </c>
      <c r="I35" t="inlineStr">
        <is>
          <t xml:space="preserve"/>
        </is>
      </c>
      <c r="J35" t="inlineStr">
        <is>
          <t xml:space="preserve">Расчётный сценарий 4700134228: Исходная модель, строка 77 · Нет ставки в исходной модели; первичка</t>
        </is>
      </c>
      <c r="K35" s="2">
        <v>0</v>
      </c>
      <c r="L35" t="inlineStr">
        <is>
          <t xml:space="preserve">true</t>
        </is>
      </c>
      <c r="M35" t="inlineStr">
        <is>
          <t xml:space="preserve">true</t>
        </is>
      </c>
      <c r="N35" t="inlineStr">
        <is>
          <t xml:space="preserve">true</t>
        </is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t="inlineStr">
        <is>
          <t xml:space="preserve">USD</t>
        </is>
      </c>
      <c r="D36" s="2">
        <v>80</v>
      </c>
      <c r="E36" t="inlineStr">
        <is>
          <t xml:space="preserve">Приобретение модульного офиса</t>
        </is>
      </c>
      <c r="F36" t="inlineStr">
        <is>
          <t xml:space="preserve">Косвенные</t>
        </is>
      </c>
      <c r="G36" s="2">
        <v>0</v>
      </c>
      <c r="H36" t="inlineStr">
        <is>
          <t xml:space="preserve">manual</t>
        </is>
      </c>
      <c r="I36" t="inlineStr">
        <is>
          <t xml:space="preserve"/>
        </is>
      </c>
      <c r="J36" t="inlineStr">
        <is>
          <t xml:space="preserve">Расчётный сценарий 4700134228: Исходная модель, строка 77 · Нет ставки в исходной модели; первичка</t>
        </is>
      </c>
      <c r="K36" s="2">
        <v>0</v>
      </c>
      <c r="L36" t="inlineStr">
        <is>
          <t xml:space="preserve">true</t>
        </is>
      </c>
      <c r="M36" t="inlineStr">
        <is>
          <t xml:space="preserve">true</t>
        </is>
      </c>
      <c r="N36" t="inlineStr">
        <is>
          <t xml:space="preserve">true</t>
        </is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t="inlineStr">
        <is>
          <t xml:space="preserve">USD</t>
        </is>
      </c>
      <c r="D37" s="2">
        <v>80</v>
      </c>
      <c r="E37" t="inlineStr">
        <is>
          <t xml:space="preserve">Транспортные услуги</t>
        </is>
      </c>
      <c r="F37" t="inlineStr">
        <is>
          <t xml:space="preserve">Косвенные</t>
        </is>
      </c>
      <c r="G37" s="2">
        <v>0</v>
      </c>
      <c r="H37" t="inlineStr">
        <is>
          <t xml:space="preserve">manual</t>
        </is>
      </c>
      <c r="I37" t="inlineStr">
        <is>
          <t xml:space="preserve"/>
        </is>
      </c>
      <c r="J37" t="inlineStr">
        <is>
          <t xml:space="preserve">Расчётный сценарий 4700134228: Исходная модель, строка 77 · Нет ставки в исходной модели; первичка</t>
        </is>
      </c>
      <c r="K37" s="2">
        <v>0</v>
      </c>
      <c r="L37" t="inlineStr">
        <is>
          <t xml:space="preserve">true</t>
        </is>
      </c>
      <c r="M37" t="inlineStr">
        <is>
          <t xml:space="preserve">true</t>
        </is>
      </c>
      <c r="N37" t="inlineStr">
        <is>
          <t xml:space="preserve">true</t>
        </is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t="inlineStr">
        <is>
          <t xml:space="preserve">USD</t>
        </is>
      </c>
      <c r="D38" s="2">
        <v>80</v>
      </c>
      <c r="E38" t="inlineStr">
        <is>
          <t xml:space="preserve">Прочие косвенные расходы</t>
        </is>
      </c>
      <c r="F38" t="inlineStr">
        <is>
          <t xml:space="preserve">Косвенные</t>
        </is>
      </c>
      <c r="G38" s="2">
        <v>10</v>
      </c>
      <c r="H38" t="inlineStr">
        <is>
          <t xml:space="preserve">percentDirect</t>
        </is>
      </c>
      <c r="I38" t="inlineStr">
        <is>
          <t xml:space="preserve"/>
        </is>
      </c>
      <c r="J38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38" s="2">
        <v>0</v>
      </c>
      <c r="L38" t="inlineStr">
        <is>
          <t xml:space="preserve">true</t>
        </is>
      </c>
      <c r="M38" t="inlineStr">
        <is>
          <t xml:space="preserve">true</t>
        </is>
      </c>
      <c r="N38" t="inlineStr">
        <is>
          <t xml:space="preserve">true</t>
        </is>
      </c>
    </row>
    <row r="39">
      <c r="A39" t="inlineStr">
        <is>
          <t xml:space="preserve">4700134228</t>
        </is>
      </c>
      <c r="B39" t="inlineStr">
        <is>
          <t xml:space="preserve">Прогноз 2027 · копия 2026</t>
        </is>
      </c>
      <c r="C39" t="inlineStr">
        <is>
          <t xml:space="preserve">USD</t>
        </is>
      </c>
      <c r="D39" s="2">
        <v>80</v>
      </c>
      <c r="E39" t="inlineStr">
        <is>
          <t xml:space="preserve">Заработная плата</t>
        </is>
      </c>
      <c r="F39" t="inlineStr">
        <is>
          <t xml:space="preserve">Прямые</t>
        </is>
      </c>
      <c r="G39" s="2">
        <v>3750</v>
      </c>
      <c r="H39" t="inlineStr">
        <is>
          <t xml:space="preserve">monthly</t>
        </is>
      </c>
      <c r="I39" t="inlineStr">
        <is>
          <t xml:space="preserve"/>
        </is>
      </c>
      <c r="J39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39" s="2">
        <v>0</v>
      </c>
      <c r="L39" t="inlineStr">
        <is>
          <t xml:space="preserve">true</t>
        </is>
      </c>
      <c r="M39" t="inlineStr">
        <is>
          <t xml:space="preserve">true</t>
        </is>
      </c>
      <c r="N39" t="inlineStr">
        <is>
          <t xml:space="preserve">false</t>
        </is>
      </c>
    </row>
    <row r="40">
      <c r="A40" t="inlineStr">
        <is>
          <t xml:space="preserve">4700134228</t>
        </is>
      </c>
      <c r="B40" t="inlineStr">
        <is>
          <t xml:space="preserve">Прогноз 2027 · копия 2026</t>
        </is>
      </c>
      <c r="C40" t="inlineStr">
        <is>
          <t xml:space="preserve">USD</t>
        </is>
      </c>
      <c r="D40" s="2">
        <v>80</v>
      </c>
      <c r="E40" t="inlineStr">
        <is>
          <t xml:space="preserve">НДФЛ</t>
        </is>
      </c>
      <c r="F40" t="inlineStr">
        <is>
          <t xml:space="preserve">Прямые</t>
        </is>
      </c>
      <c r="G40" s="2">
        <v>13</v>
      </c>
      <c r="H40" t="inlineStr">
        <is>
          <t xml:space="preserve">rate</t>
        </is>
      </c>
      <c r="I40" t="inlineStr">
        <is>
          <t xml:space="preserve"/>
        </is>
      </c>
      <c r="J40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40" s="2">
        <v>0</v>
      </c>
      <c r="L40" t="inlineStr">
        <is>
          <t xml:space="preserve">true</t>
        </is>
      </c>
      <c r="M40" t="inlineStr">
        <is>
          <t xml:space="preserve">true</t>
        </is>
      </c>
      <c r="N40" t="inlineStr">
        <is>
          <t xml:space="preserve">false</t>
        </is>
      </c>
    </row>
    <row r="41">
      <c r="A41" t="inlineStr">
        <is>
          <t xml:space="preserve">4700134228</t>
        </is>
      </c>
      <c r="B41" t="inlineStr">
        <is>
          <t xml:space="preserve">Прогноз 2027 · копия 2026</t>
        </is>
      </c>
      <c r="C41" t="inlineStr">
        <is>
          <t xml:space="preserve">USD</t>
        </is>
      </c>
      <c r="D41" s="2">
        <v>80</v>
      </c>
      <c r="E41" t="inlineStr">
        <is>
          <t xml:space="preserve">Страховые взносы</t>
        </is>
      </c>
      <c r="F41" t="inlineStr">
        <is>
          <t xml:space="preserve">Прямые</t>
        </is>
      </c>
      <c r="G41" s="2">
        <v>30.9</v>
      </c>
      <c r="H41" t="inlineStr">
        <is>
          <t xml:space="preserve">rate</t>
        </is>
      </c>
      <c r="I41" t="inlineStr">
        <is>
          <t xml:space="preserve"/>
        </is>
      </c>
      <c r="J41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41" s="2">
        <v>0</v>
      </c>
      <c r="L41" t="inlineStr">
        <is>
          <t xml:space="preserve">true</t>
        </is>
      </c>
      <c r="M41" t="inlineStr">
        <is>
          <t xml:space="preserve">true</t>
        </is>
      </c>
      <c r="N41" t="inlineStr">
        <is>
          <t xml:space="preserve">false</t>
        </is>
      </c>
    </row>
    <row r="42">
      <c r="A42" t="inlineStr">
        <is>
          <t xml:space="preserve">4700134228</t>
        </is>
      </c>
      <c r="B42" t="inlineStr">
        <is>
          <t xml:space="preserve">Прогноз 2027 · копия 2026</t>
        </is>
      </c>
      <c r="C42" t="inlineStr">
        <is>
          <t xml:space="preserve">USD</t>
        </is>
      </c>
      <c r="D42" s="2">
        <v>80</v>
      </c>
      <c r="E42" t="inlineStr">
        <is>
          <t xml:space="preserve">Резерв на отпуска</t>
        </is>
      </c>
      <c r="F42" t="inlineStr">
        <is>
          <t xml:space="preserve">Прямые</t>
        </is>
      </c>
      <c r="G42" s="2">
        <v>9.226190476190476</v>
      </c>
      <c r="H42" t="inlineStr">
        <is>
          <t xml:space="preserve">rate</t>
        </is>
      </c>
      <c r="I42" t="inlineStr">
        <is>
          <t xml:space="preserve"/>
        </is>
      </c>
      <c r="J42" t="inlineStr">
        <is>
          <t xml:space="preserve">Расчётный сценарий 4700134228: Исходная модель, Детальная модель!F50 · Согласованные 8% годового ФОТ/мес.; F50 = 9,22619% на другой базе</t>
        </is>
      </c>
      <c r="K42" s="2">
        <v>0</v>
      </c>
      <c r="L42" t="inlineStr">
        <is>
          <t xml:space="preserve">true</t>
        </is>
      </c>
      <c r="M42" t="inlineStr">
        <is>
          <t xml:space="preserve">false</t>
        </is>
      </c>
      <c r="N42" t="inlineStr">
        <is>
          <t xml:space="preserve">false</t>
        </is>
      </c>
    </row>
    <row r="43">
      <c r="A43" t="inlineStr">
        <is>
          <t xml:space="preserve">4700134228</t>
        </is>
      </c>
      <c r="B43" t="inlineStr">
        <is>
          <t xml:space="preserve">Прогноз 2027 · копия 2026</t>
        </is>
      </c>
      <c r="C43" t="inlineStr">
        <is>
          <t xml:space="preserve">USD</t>
        </is>
      </c>
      <c r="D43" s="2">
        <v>80</v>
      </c>
      <c r="E43" t="inlineStr">
        <is>
          <t xml:space="preserve">Субподряд</t>
        </is>
      </c>
      <c r="F43" t="inlineStr">
        <is>
          <t xml:space="preserve">Прямые</t>
        </is>
      </c>
      <c r="G43" s="2">
        <v>0</v>
      </c>
      <c r="H43" t="inlineStr">
        <is>
          <t xml:space="preserve">percentRevenue</t>
        </is>
      </c>
      <c r="I43" t="inlineStr">
        <is>
          <t xml:space="preserve"/>
        </is>
      </c>
      <c r="J43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43" s="2">
        <v>0</v>
      </c>
      <c r="L43" t="inlineStr">
        <is>
          <t xml:space="preserve">true</t>
        </is>
      </c>
      <c r="M43" t="inlineStr">
        <is>
          <t xml:space="preserve">true</t>
        </is>
      </c>
      <c r="N43" t="inlineStr">
        <is>
          <t xml:space="preserve">true</t>
        </is>
      </c>
    </row>
    <row r="44">
      <c r="A44" t="inlineStr">
        <is>
          <t xml:space="preserve">4700134228</t>
        </is>
      </c>
      <c r="B44" t="inlineStr">
        <is>
          <t xml:space="preserve">Прогноз 2027 · копия 2026</t>
        </is>
      </c>
      <c r="C44" t="inlineStr">
        <is>
          <t xml:space="preserve">USD</t>
        </is>
      </c>
      <c r="D44" s="2">
        <v>80</v>
      </c>
      <c r="E44" t="inlineStr">
        <is>
          <t xml:space="preserve">Строительная техника</t>
        </is>
      </c>
      <c r="F44" t="inlineStr">
        <is>
          <t xml:space="preserve">Прямые</t>
        </is>
      </c>
      <c r="G44" s="2">
        <v>125</v>
      </c>
      <c r="H44" t="inlineStr">
        <is>
          <t xml:space="preserve">unit</t>
        </is>
      </c>
      <c r="I44" t="inlineStr">
        <is>
          <t xml:space="preserve"/>
        </is>
      </c>
      <c r="J44" t="inlineStr">
        <is>
          <t xml:space="preserve">Расчётный сценарий 4700134228: Исходная модель, Детальная модель!F52</t>
        </is>
      </c>
      <c r="K44" s="2">
        <v>0</v>
      </c>
      <c r="L44" t="inlineStr">
        <is>
          <t xml:space="preserve">true</t>
        </is>
      </c>
      <c r="M44" t="inlineStr">
        <is>
          <t xml:space="preserve">true</t>
        </is>
      </c>
      <c r="N44" t="inlineStr">
        <is>
          <t xml:space="preserve">true</t>
        </is>
      </c>
    </row>
    <row r="45">
      <c r="A45" t="inlineStr">
        <is>
          <t xml:space="preserve">4700134228</t>
        </is>
      </c>
      <c r="B45" t="inlineStr">
        <is>
          <t xml:space="preserve">Прогноз 2027 · копия 2026</t>
        </is>
      </c>
      <c r="C45" t="inlineStr">
        <is>
          <t xml:space="preserve">USD</t>
        </is>
      </c>
      <c r="D45" s="2">
        <v>80</v>
      </c>
      <c r="E45" t="inlineStr">
        <is>
          <t xml:space="preserve">Строительные леса</t>
        </is>
      </c>
      <c r="F45" t="inlineStr">
        <is>
          <t xml:space="preserve">Прямые</t>
        </is>
      </c>
      <c r="G45" s="2">
        <v>0</v>
      </c>
      <c r="H45" t="inlineStr">
        <is>
          <t xml:space="preserve">manual</t>
        </is>
      </c>
      <c r="I45" t="inlineStr">
        <is>
          <t xml:space="preserve"/>
        </is>
      </c>
      <c r="J45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45" s="2">
        <v>0</v>
      </c>
      <c r="L45" t="inlineStr">
        <is>
          <t xml:space="preserve">true</t>
        </is>
      </c>
      <c r="M45" t="inlineStr">
        <is>
          <t xml:space="preserve">true</t>
        </is>
      </c>
      <c r="N45" t="inlineStr">
        <is>
          <t xml:space="preserve">true</t>
        </is>
      </c>
    </row>
    <row r="46">
      <c r="A46" t="inlineStr">
        <is>
          <t xml:space="preserve">4700134228</t>
        </is>
      </c>
      <c r="B46" t="inlineStr">
        <is>
          <t xml:space="preserve">Прогноз 2027 · копия 2026</t>
        </is>
      </c>
      <c r="C46" t="inlineStr">
        <is>
          <t xml:space="preserve">USD</t>
        </is>
      </c>
      <c r="D46" s="2">
        <v>80</v>
      </c>
      <c r="E46" t="inlineStr">
        <is>
          <t xml:space="preserve">Лесомонтаж</t>
        </is>
      </c>
      <c r="F46" t="inlineStr">
        <is>
          <t xml:space="preserve">Прямые</t>
        </is>
      </c>
      <c r="G46" s="2">
        <v>37.5</v>
      </c>
      <c r="H46" t="inlineStr">
        <is>
          <t xml:space="preserve">unit</t>
        </is>
      </c>
      <c r="I46" t="inlineStr">
        <is>
          <t xml:space="preserve"/>
        </is>
      </c>
      <c r="J46" t="inlineStr">
        <is>
          <t xml:space="preserve">Расчётный сценарий 4700134228: Исходная модель, Детальная модель!F54</t>
        </is>
      </c>
      <c r="K46" s="2">
        <v>0</v>
      </c>
      <c r="L46" t="inlineStr">
        <is>
          <t xml:space="preserve">true</t>
        </is>
      </c>
      <c r="M46" t="inlineStr">
        <is>
          <t xml:space="preserve">true</t>
        </is>
      </c>
      <c r="N46" t="inlineStr">
        <is>
          <t xml:space="preserve">true</t>
        </is>
      </c>
    </row>
    <row r="47">
      <c r="A47" t="inlineStr">
        <is>
          <t xml:space="preserve">4700134228</t>
        </is>
      </c>
      <c r="B47" t="inlineStr">
        <is>
          <t xml:space="preserve">Прогноз 2027 · копия 2026</t>
        </is>
      </c>
      <c r="C47" t="inlineStr">
        <is>
          <t xml:space="preserve">USD</t>
        </is>
      </c>
      <c r="D47" s="2">
        <v>80</v>
      </c>
      <c r="E47" t="inlineStr">
        <is>
          <t xml:space="preserve">Проектные материалы</t>
        </is>
      </c>
      <c r="F47" t="inlineStr">
        <is>
          <t xml:space="preserve">Прямые</t>
        </is>
      </c>
      <c r="G47" s="2">
        <v>10</v>
      </c>
      <c r="H47" t="inlineStr">
        <is>
          <t xml:space="preserve">materials</t>
        </is>
      </c>
      <c r="I47" t="inlineStr">
        <is>
          <t xml:space="preserve"/>
        </is>
      </c>
      <c r="J47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47" s="2">
        <v>0</v>
      </c>
      <c r="L47" t="inlineStr">
        <is>
          <t xml:space="preserve">true</t>
        </is>
      </c>
      <c r="M47" t="inlineStr">
        <is>
          <t xml:space="preserve">true</t>
        </is>
      </c>
      <c r="N47" t="inlineStr">
        <is>
          <t xml:space="preserve">true</t>
        </is>
      </c>
    </row>
    <row r="48">
      <c r="A48" t="inlineStr">
        <is>
          <t xml:space="preserve">4700134228</t>
        </is>
      </c>
      <c r="B48" t="inlineStr">
        <is>
          <t xml:space="preserve">Прогноз 2027 · копия 2026</t>
        </is>
      </c>
      <c r="C48" t="inlineStr">
        <is>
          <t xml:space="preserve">USD</t>
        </is>
      </c>
      <c r="D48" s="2">
        <v>80</v>
      </c>
      <c r="E48" t="inlineStr">
        <is>
          <t xml:space="preserve">Расходные материалы</t>
        </is>
      </c>
      <c r="F48" t="inlineStr">
        <is>
          <t xml:space="preserve">Прямые</t>
        </is>
      </c>
      <c r="G48" s="2">
        <v>10</v>
      </c>
      <c r="H48" t="inlineStr">
        <is>
          <t xml:space="preserve">percentPayroll</t>
        </is>
      </c>
      <c r="I48" t="inlineStr">
        <is>
          <t xml:space="preserve"/>
        </is>
      </c>
      <c r="J48" t="inlineStr">
        <is>
          <t xml:space="preserve">Расчётный сценарий 4700134228: Исходная модель, Детальная модель!F56</t>
        </is>
      </c>
      <c r="K48" s="2">
        <v>0</v>
      </c>
      <c r="L48" t="inlineStr">
        <is>
          <t xml:space="preserve">true</t>
        </is>
      </c>
      <c r="M48" t="inlineStr">
        <is>
          <t xml:space="preserve">true</t>
        </is>
      </c>
      <c r="N48" t="inlineStr">
        <is>
          <t xml:space="preserve">true</t>
        </is>
      </c>
    </row>
    <row r="49">
      <c r="A49" t="inlineStr">
        <is>
          <t xml:space="preserve">4700134228</t>
        </is>
      </c>
      <c r="B49" t="inlineStr">
        <is>
          <t xml:space="preserve">Прогноз 2027 · копия 2026</t>
        </is>
      </c>
      <c r="C49" t="inlineStr">
        <is>
          <t xml:space="preserve">USD</t>
        </is>
      </c>
      <c r="D49" s="2">
        <v>80</v>
      </c>
      <c r="E49" t="inlineStr">
        <is>
          <t xml:space="preserve">НРК</t>
        </is>
      </c>
      <c r="F49" t="inlineStr">
        <is>
          <t xml:space="preserve">Прямые</t>
        </is>
      </c>
      <c r="G49" s="2">
        <v>100</v>
      </c>
      <c r="H49" t="inlineStr">
        <is>
          <t xml:space="preserve">unit</t>
        </is>
      </c>
      <c r="I49" t="inlineStr">
        <is>
          <t xml:space="preserve"/>
        </is>
      </c>
      <c r="J49" t="inlineStr">
        <is>
          <t xml:space="preserve">Расчётный сценарий 4700134228: Исходная модель, Детальная модель!F57</t>
        </is>
      </c>
      <c r="K49" s="2">
        <v>0</v>
      </c>
      <c r="L49" t="inlineStr">
        <is>
          <t xml:space="preserve">true</t>
        </is>
      </c>
      <c r="M49" t="inlineStr">
        <is>
          <t xml:space="preserve">true</t>
        </is>
      </c>
      <c r="N49" t="inlineStr">
        <is>
          <t xml:space="preserve">true</t>
        </is>
      </c>
    </row>
    <row r="50">
      <c r="A50" t="inlineStr">
        <is>
          <t xml:space="preserve">4700134228</t>
        </is>
      </c>
      <c r="B50" t="inlineStr">
        <is>
          <t xml:space="preserve">Прогноз 2027 · копия 2026</t>
        </is>
      </c>
      <c r="C50" t="inlineStr">
        <is>
          <t xml:space="preserve">USD</t>
        </is>
      </c>
      <c r="D50" s="2">
        <v>80</v>
      </c>
      <c r="E50" t="inlineStr">
        <is>
          <t xml:space="preserve">Прочие прямые</t>
        </is>
      </c>
      <c r="F50" t="inlineStr">
        <is>
          <t xml:space="preserve">Прямые</t>
        </is>
      </c>
      <c r="G50" s="2">
        <v>0</v>
      </c>
      <c r="H50" t="inlineStr">
        <is>
          <t xml:space="preserve">manual</t>
        </is>
      </c>
      <c r="I50" t="inlineStr">
        <is>
          <t xml:space="preserve"/>
        </is>
      </c>
      <c r="J50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50" s="2">
        <v>0</v>
      </c>
      <c r="L50" t="inlineStr">
        <is>
          <t xml:space="preserve">true</t>
        </is>
      </c>
      <c r="M50" t="inlineStr">
        <is>
          <t xml:space="preserve">true</t>
        </is>
      </c>
      <c r="N50" t="inlineStr">
        <is>
          <t xml:space="preserve">true</t>
        </is>
      </c>
    </row>
    <row r="51">
      <c r="A51" t="inlineStr">
        <is>
          <t xml:space="preserve">4700134228</t>
        </is>
      </c>
      <c r="B51" t="inlineStr">
        <is>
          <t xml:space="preserve">Прогноз 2027 · копия 2026</t>
        </is>
      </c>
      <c r="C51" t="inlineStr">
        <is>
          <t xml:space="preserve">USD</t>
        </is>
      </c>
      <c r="D51" s="2">
        <v>80</v>
      </c>
      <c r="E51" t="inlineStr">
        <is>
          <t xml:space="preserve">Заработная плата</t>
        </is>
      </c>
      <c r="F51" t="inlineStr">
        <is>
          <t xml:space="preserve">Косвенные</t>
        </is>
      </c>
      <c r="G51" s="2">
        <v>5437.5</v>
      </c>
      <c r="H51" t="inlineStr">
        <is>
          <t xml:space="preserve">monthly</t>
        </is>
      </c>
      <c r="I51" t="inlineStr">
        <is>
          <t xml:space="preserve"/>
        </is>
      </c>
      <c r="J51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51" s="2">
        <v>0</v>
      </c>
      <c r="L51" t="inlineStr">
        <is>
          <t xml:space="preserve">true</t>
        </is>
      </c>
      <c r="M51" t="inlineStr">
        <is>
          <t xml:space="preserve">true</t>
        </is>
      </c>
      <c r="N51" t="inlineStr">
        <is>
          <t xml:space="preserve">false</t>
        </is>
      </c>
    </row>
    <row r="52">
      <c r="A52" t="inlineStr">
        <is>
          <t xml:space="preserve">4700134228</t>
        </is>
      </c>
      <c r="B52" t="inlineStr">
        <is>
          <t xml:space="preserve">Прогноз 2027 · копия 2026</t>
        </is>
      </c>
      <c r="C52" t="inlineStr">
        <is>
          <t xml:space="preserve">USD</t>
        </is>
      </c>
      <c r="D52" s="2">
        <v>80</v>
      </c>
      <c r="E52" t="inlineStr">
        <is>
          <t xml:space="preserve">НДФЛ</t>
        </is>
      </c>
      <c r="F52" t="inlineStr">
        <is>
          <t xml:space="preserve">Косвенные</t>
        </is>
      </c>
      <c r="G52" s="2">
        <v>13</v>
      </c>
      <c r="H52" t="inlineStr">
        <is>
          <t xml:space="preserve">rate</t>
        </is>
      </c>
      <c r="I52" t="inlineStr">
        <is>
          <t xml:space="preserve"/>
        </is>
      </c>
      <c r="J52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52" s="2">
        <v>0</v>
      </c>
      <c r="L52" t="inlineStr">
        <is>
          <t xml:space="preserve">true</t>
        </is>
      </c>
      <c r="M52" t="inlineStr">
        <is>
          <t xml:space="preserve">true</t>
        </is>
      </c>
      <c r="N52" t="inlineStr">
        <is>
          <t xml:space="preserve">false</t>
        </is>
      </c>
    </row>
    <row r="53">
      <c r="A53" t="inlineStr">
        <is>
          <t xml:space="preserve">4700134228</t>
        </is>
      </c>
      <c r="B53" t="inlineStr">
        <is>
          <t xml:space="preserve">Прогноз 2027 · копия 2026</t>
        </is>
      </c>
      <c r="C53" t="inlineStr">
        <is>
          <t xml:space="preserve">USD</t>
        </is>
      </c>
      <c r="D53" s="2">
        <v>80</v>
      </c>
      <c r="E53" t="inlineStr">
        <is>
          <t xml:space="preserve">Страховые взносы</t>
        </is>
      </c>
      <c r="F53" t="inlineStr">
        <is>
          <t xml:space="preserve">Косвенные</t>
        </is>
      </c>
      <c r="G53" s="2">
        <v>30.9</v>
      </c>
      <c r="H53" t="inlineStr">
        <is>
          <t xml:space="preserve">rate</t>
        </is>
      </c>
      <c r="I53" t="inlineStr">
        <is>
          <t xml:space="preserve"/>
        </is>
      </c>
      <c r="J53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53" s="2">
        <v>0</v>
      </c>
      <c r="L53" t="inlineStr">
        <is>
          <t xml:space="preserve">true</t>
        </is>
      </c>
      <c r="M53" t="inlineStr">
        <is>
          <t xml:space="preserve">true</t>
        </is>
      </c>
      <c r="N53" t="inlineStr">
        <is>
          <t xml:space="preserve">false</t>
        </is>
      </c>
    </row>
    <row r="54">
      <c r="A54" t="inlineStr">
        <is>
          <t xml:space="preserve">4700134228</t>
        </is>
      </c>
      <c r="B54" t="inlineStr">
        <is>
          <t xml:space="preserve">Прогноз 2027 · копия 2026</t>
        </is>
      </c>
      <c r="C54" t="inlineStr">
        <is>
          <t xml:space="preserve">USD</t>
        </is>
      </c>
      <c r="D54" s="2">
        <v>80</v>
      </c>
      <c r="E54" t="inlineStr">
        <is>
          <t xml:space="preserve">Резерв на отпуска</t>
        </is>
      </c>
      <c r="F54" t="inlineStr">
        <is>
          <t xml:space="preserve">Косвенные</t>
        </is>
      </c>
      <c r="G54" s="2">
        <v>9.226190476190476</v>
      </c>
      <c r="H54" t="inlineStr">
        <is>
          <t xml:space="preserve">rate</t>
        </is>
      </c>
      <c r="I54" t="inlineStr">
        <is>
          <t xml:space="preserve"/>
        </is>
      </c>
      <c r="J54" t="inlineStr">
        <is>
          <t xml:space="preserve">Расчётный сценарий 4700134228: Исходная модель, Детальная модель!F63 · Согласованные 8% годового ФОТ/мес.; F63 = 9,22619% на другой базе</t>
        </is>
      </c>
      <c r="K54" s="2">
        <v>0</v>
      </c>
      <c r="L54" t="inlineStr">
        <is>
          <t xml:space="preserve">true</t>
        </is>
      </c>
      <c r="M54" t="inlineStr">
        <is>
          <t xml:space="preserve">false</t>
        </is>
      </c>
      <c r="N54" t="inlineStr">
        <is>
          <t xml:space="preserve">false</t>
        </is>
      </c>
    </row>
    <row r="55">
      <c r="A55" t="inlineStr">
        <is>
          <t xml:space="preserve">4700134228</t>
        </is>
      </c>
      <c r="B55" t="inlineStr">
        <is>
          <t xml:space="preserve">Прогноз 2027 · копия 2026</t>
        </is>
      </c>
      <c r="C55" t="inlineStr">
        <is>
          <t xml:space="preserve">USD</t>
        </is>
      </c>
      <c r="D55" s="2">
        <v>80</v>
      </c>
      <c r="E55" t="inlineStr">
        <is>
          <t xml:space="preserve">Питание</t>
        </is>
      </c>
      <c r="F55" t="inlineStr">
        <is>
          <t xml:space="preserve">Косвенные</t>
        </is>
      </c>
      <c r="G55" s="2">
        <v>16.25</v>
      </c>
      <c r="H55" t="inlineStr">
        <is>
          <t xml:space="preserve">day</t>
        </is>
      </c>
      <c r="I55" t="inlineStr">
        <is>
          <t xml:space="preserve"/>
        </is>
      </c>
      <c r="J55" t="inlineStr">
        <is>
          <t xml:space="preserve">Расчётный сценарий 4700134228: Исходная модель, Детальная модель!F64</t>
        </is>
      </c>
      <c r="K55" s="2">
        <v>0</v>
      </c>
      <c r="L55" t="inlineStr">
        <is>
          <t xml:space="preserve">true</t>
        </is>
      </c>
      <c r="M55" t="inlineStr">
        <is>
          <t xml:space="preserve">true</t>
        </is>
      </c>
      <c r="N55" t="inlineStr">
        <is>
          <t xml:space="preserve">true</t>
        </is>
      </c>
    </row>
    <row r="56">
      <c r="A56" t="inlineStr">
        <is>
          <t xml:space="preserve">4700134228</t>
        </is>
      </c>
      <c r="B56" t="inlineStr">
        <is>
          <t xml:space="preserve">Прогноз 2027 · копия 2026</t>
        </is>
      </c>
      <c r="C56" t="inlineStr">
        <is>
          <t xml:space="preserve">USD</t>
        </is>
      </c>
      <c r="D56" s="2">
        <v>80</v>
      </c>
      <c r="E56" t="inlineStr">
        <is>
          <t xml:space="preserve">Проживание</t>
        </is>
      </c>
      <c r="F56" t="inlineStr">
        <is>
          <t xml:space="preserve">Косвенные</t>
        </is>
      </c>
      <c r="G56" s="2">
        <v>12.5</v>
      </c>
      <c r="H56" t="inlineStr">
        <is>
          <t xml:space="preserve">day</t>
        </is>
      </c>
      <c r="I56" t="inlineStr">
        <is>
          <t xml:space="preserve"/>
        </is>
      </c>
      <c r="J56" t="inlineStr">
        <is>
          <t xml:space="preserve">Расчётный сценарий 4700134228: Исходная модель, Детальная модель!F65</t>
        </is>
      </c>
      <c r="K56" s="2">
        <v>0</v>
      </c>
      <c r="L56" t="inlineStr">
        <is>
          <t xml:space="preserve">true</t>
        </is>
      </c>
      <c r="M56" t="inlineStr">
        <is>
          <t xml:space="preserve">true</t>
        </is>
      </c>
      <c r="N56" t="inlineStr">
        <is>
          <t xml:space="preserve">true</t>
        </is>
      </c>
    </row>
    <row r="57">
      <c r="A57" t="inlineStr">
        <is>
          <t xml:space="preserve">4700134228</t>
        </is>
      </c>
      <c r="B57" t="inlineStr">
        <is>
          <t xml:space="preserve">Прогноз 2027 · копия 2026</t>
        </is>
      </c>
      <c r="C57" t="inlineStr">
        <is>
          <t xml:space="preserve">USD</t>
        </is>
      </c>
      <c r="D57" s="2">
        <v>80</v>
      </c>
      <c r="E57" t="inlineStr">
        <is>
          <t xml:space="preserve">Аренда автобусов</t>
        </is>
      </c>
      <c r="F57" t="inlineStr">
        <is>
          <t xml:space="preserve">Косвенные</t>
        </is>
      </c>
      <c r="G57" s="2">
        <v>15983.60655737705</v>
      </c>
      <c r="H57" t="inlineStr">
        <is>
          <t xml:space="preserve">unit</t>
        </is>
      </c>
      <c r="I57" t="inlineStr">
        <is>
          <t xml:space="preserve"/>
        </is>
      </c>
      <c r="J57" t="inlineStr">
        <is>
          <t xml:space="preserve">Расчётный сценарий 4700134228: Исходная модель, Детальная модель!F66</t>
        </is>
      </c>
      <c r="K57" s="2">
        <v>0</v>
      </c>
      <c r="L57" t="inlineStr">
        <is>
          <t xml:space="preserve">true</t>
        </is>
      </c>
      <c r="M57" t="inlineStr">
        <is>
          <t xml:space="preserve">true</t>
        </is>
      </c>
      <c r="N57" t="inlineStr">
        <is>
          <t xml:space="preserve">true</t>
        </is>
      </c>
    </row>
    <row r="58">
      <c r="A58" t="inlineStr">
        <is>
          <t xml:space="preserve">4700134228</t>
        </is>
      </c>
      <c r="B58" t="inlineStr">
        <is>
          <t xml:space="preserve">Прогноз 2027 · копия 2026</t>
        </is>
      </c>
      <c r="C58" t="inlineStr">
        <is>
          <t xml:space="preserve">USD</t>
        </is>
      </c>
      <c r="D58" s="2">
        <v>80</v>
      </c>
      <c r="E58" t="inlineStr">
        <is>
          <t xml:space="preserve">Аренда автомобиля</t>
        </is>
      </c>
      <c r="F58" t="inlineStr">
        <is>
          <t xml:space="preserve">Косвенные</t>
        </is>
      </c>
      <c r="G58" s="2">
        <v>7991.803278688525</v>
      </c>
      <c r="H58" t="inlineStr">
        <is>
          <t xml:space="preserve">unit</t>
        </is>
      </c>
      <c r="I58" t="inlineStr">
        <is>
          <t xml:space="preserve"/>
        </is>
      </c>
      <c r="J58" t="inlineStr">
        <is>
          <t xml:space="preserve">Расчётный сценарий 4700134228: Исходная модель, Детальная модель!F67</t>
        </is>
      </c>
      <c r="K58" s="2">
        <v>0</v>
      </c>
      <c r="L58" t="inlineStr">
        <is>
          <t xml:space="preserve">true</t>
        </is>
      </c>
      <c r="M58" t="inlineStr">
        <is>
          <t xml:space="preserve">true</t>
        </is>
      </c>
      <c r="N58" t="inlineStr">
        <is>
          <t xml:space="preserve">true</t>
        </is>
      </c>
    </row>
    <row r="59">
      <c r="A59" t="inlineStr">
        <is>
          <t xml:space="preserve">4700134228</t>
        </is>
      </c>
      <c r="B59" t="inlineStr">
        <is>
          <t xml:space="preserve">Прогноз 2027 · копия 2026</t>
        </is>
      </c>
      <c r="C59" t="inlineStr">
        <is>
          <t xml:space="preserve">USD</t>
        </is>
      </c>
      <c r="D59" s="2">
        <v>80</v>
      </c>
      <c r="E59" t="inlineStr">
        <is>
          <t xml:space="preserve">Аренда опалубки</t>
        </is>
      </c>
      <c r="F59" t="inlineStr">
        <is>
          <t xml:space="preserve">Косвенные</t>
        </is>
      </c>
      <c r="G59" s="2">
        <v>0</v>
      </c>
      <c r="H59" t="inlineStr">
        <is>
          <t xml:space="preserve">manual</t>
        </is>
      </c>
      <c r="I59" t="inlineStr">
        <is>
          <t xml:space="preserve"/>
        </is>
      </c>
      <c r="J59" t="inlineStr">
        <is>
          <t xml:space="preserve">Расчётный сценарий 4700134228: Исходная модель, строка 53 · Нет отдельной ставки; факт по первичке</t>
        </is>
      </c>
      <c r="K59" s="2">
        <v>0</v>
      </c>
      <c r="L59" t="inlineStr">
        <is>
          <t xml:space="preserve">true</t>
        </is>
      </c>
      <c r="M59" t="inlineStr">
        <is>
          <t xml:space="preserve">true</t>
        </is>
      </c>
      <c r="N59" t="inlineStr">
        <is>
          <t xml:space="preserve">true</t>
        </is>
      </c>
    </row>
    <row r="60">
      <c r="A60" t="inlineStr">
        <is>
          <t xml:space="preserve">4700134228</t>
        </is>
      </c>
      <c r="B60" t="inlineStr">
        <is>
          <t xml:space="preserve">Прогноз 2027 · копия 2026</t>
        </is>
      </c>
      <c r="C60" t="inlineStr">
        <is>
          <t xml:space="preserve">USD</t>
        </is>
      </c>
      <c r="D60" s="2">
        <v>80</v>
      </c>
      <c r="E60" t="inlineStr">
        <is>
          <t xml:space="preserve">СИЗы</t>
        </is>
      </c>
      <c r="F60" t="inlineStr">
        <is>
          <t xml:space="preserve">Косвенные</t>
        </is>
      </c>
      <c r="G60" s="2">
        <v>750</v>
      </c>
      <c r="H60" t="inlineStr">
        <is>
          <t xml:space="preserve">annualPerPerson</t>
        </is>
      </c>
      <c r="I60" t="inlineStr">
        <is>
          <t xml:space="preserve"/>
        </is>
      </c>
      <c r="J60" t="inlineStr">
        <is>
          <t xml:space="preserve">Расчётный сценарий 4700134228: Исходная модель, Детальная модель!F68</t>
        </is>
      </c>
      <c r="K60" s="2">
        <v>0</v>
      </c>
      <c r="L60" t="inlineStr">
        <is>
          <t xml:space="preserve">true</t>
        </is>
      </c>
      <c r="M60" t="inlineStr">
        <is>
          <t xml:space="preserve">true</t>
        </is>
      </c>
      <c r="N60" t="inlineStr">
        <is>
          <t xml:space="preserve">true</t>
        </is>
      </c>
    </row>
    <row r="61">
      <c r="A61" t="inlineStr">
        <is>
          <t xml:space="preserve">4700134228</t>
        </is>
      </c>
      <c r="B61" t="inlineStr">
        <is>
          <t xml:space="preserve">Прогноз 2027 · копия 2026</t>
        </is>
      </c>
      <c r="C61" t="inlineStr">
        <is>
          <t xml:space="preserve">USD</t>
        </is>
      </c>
      <c r="D61" s="2">
        <v>80</v>
      </c>
      <c r="E61" t="inlineStr">
        <is>
          <t xml:space="preserve">Приобретение билетов</t>
        </is>
      </c>
      <c r="F61" t="inlineStr">
        <is>
          <t xml:space="preserve">Косвенные</t>
        </is>
      </c>
      <c r="G61" s="2">
        <v>1000</v>
      </c>
      <c r="H61" t="inlineStr">
        <is>
          <t xml:space="preserve">rotation</t>
        </is>
      </c>
      <c r="I61" t="inlineStr">
        <is>
          <t xml:space="preserve"/>
        </is>
      </c>
      <c r="J61" t="inlineStr">
        <is>
          <t xml:space="preserve">Расчётный сценарий 4700134228: Исходная модель, Детальная модель!F69</t>
        </is>
      </c>
      <c r="K61" s="2">
        <v>0</v>
      </c>
      <c r="L61" t="inlineStr">
        <is>
          <t xml:space="preserve">true</t>
        </is>
      </c>
      <c r="M61" t="inlineStr">
        <is>
          <t xml:space="preserve">true</t>
        </is>
      </c>
      <c r="N61" t="inlineStr">
        <is>
          <t xml:space="preserve">true</t>
        </is>
      </c>
    </row>
    <row r="62">
      <c r="A62" t="inlineStr">
        <is>
          <t xml:space="preserve">4700134228</t>
        </is>
      </c>
      <c r="B62" t="inlineStr">
        <is>
          <t xml:space="preserve">Прогноз 2027 · копия 2026</t>
        </is>
      </c>
      <c r="C62" t="inlineStr">
        <is>
          <t xml:space="preserve">USD</t>
        </is>
      </c>
      <c r="D62" s="2">
        <v>80</v>
      </c>
      <c r="E62" t="inlineStr">
        <is>
          <t xml:space="preserve">Разрешение на работу</t>
        </is>
      </c>
      <c r="F62" t="inlineStr">
        <is>
          <t xml:space="preserve">Косвенные</t>
        </is>
      </c>
      <c r="G62" s="2">
        <v>200</v>
      </c>
      <c r="H62" t="inlineStr">
        <is>
          <t xml:space="preserve">perPerson</t>
        </is>
      </c>
      <c r="I62" t="inlineStr">
        <is>
          <t xml:space="preserve"/>
        </is>
      </c>
      <c r="J62" t="inlineStr">
        <is>
          <t xml:space="preserve">Расчётный сценарий 4700134228: Исходная модель, Детальная модель!F70</t>
        </is>
      </c>
      <c r="K62" s="2">
        <v>0</v>
      </c>
      <c r="L62" t="inlineStr">
        <is>
          <t xml:space="preserve">true</t>
        </is>
      </c>
      <c r="M62" t="inlineStr">
        <is>
          <t xml:space="preserve">true</t>
        </is>
      </c>
      <c r="N62" t="inlineStr">
        <is>
          <t xml:space="preserve">true</t>
        </is>
      </c>
    </row>
    <row r="63">
      <c r="A63" t="inlineStr">
        <is>
          <t xml:space="preserve">4700134228</t>
        </is>
      </c>
      <c r="B63" t="inlineStr">
        <is>
          <t xml:space="preserve">Прогноз 2027 · копия 2026</t>
        </is>
      </c>
      <c r="C63" t="inlineStr">
        <is>
          <t xml:space="preserve">USD</t>
        </is>
      </c>
      <c r="D63" s="2">
        <v>80</v>
      </c>
      <c r="E63" t="inlineStr">
        <is>
          <t xml:space="preserve">Медицинские услуги</t>
        </is>
      </c>
      <c r="F63" t="inlineStr">
        <is>
          <t xml:space="preserve">Косвенные</t>
        </is>
      </c>
      <c r="G63" s="2">
        <v>75</v>
      </c>
      <c r="H63" t="inlineStr">
        <is>
          <t xml:space="preserve">perPerson</t>
        </is>
      </c>
      <c r="I63" t="inlineStr">
        <is>
          <t xml:space="preserve"/>
        </is>
      </c>
      <c r="J63" t="inlineStr">
        <is>
          <t xml:space="preserve">Расчётный сценарий 4700134228: Исходная модель, Детальная модель!F71</t>
        </is>
      </c>
      <c r="K63" s="2">
        <v>0</v>
      </c>
      <c r="L63" t="inlineStr">
        <is>
          <t xml:space="preserve">true</t>
        </is>
      </c>
      <c r="M63" t="inlineStr">
        <is>
          <t xml:space="preserve">true</t>
        </is>
      </c>
      <c r="N63" t="inlineStr">
        <is>
          <t xml:space="preserve">true</t>
        </is>
      </c>
    </row>
    <row r="64">
      <c r="A64" t="inlineStr">
        <is>
          <t xml:space="preserve">4700134228</t>
        </is>
      </c>
      <c r="B64" t="inlineStr">
        <is>
          <t xml:space="preserve">Прогноз 2027 · копия 2026</t>
        </is>
      </c>
      <c r="C64" t="inlineStr">
        <is>
          <t xml:space="preserve">USD</t>
        </is>
      </c>
      <c r="D64" s="2">
        <v>80</v>
      </c>
      <c r="E64" t="inlineStr">
        <is>
          <t xml:space="preserve">ВЗиС для ОР</t>
        </is>
      </c>
      <c r="F64" t="inlineStr">
        <is>
          <t xml:space="preserve">Косвенные</t>
        </is>
      </c>
      <c r="G64" s="2">
        <v>41.66666666666667</v>
      </c>
      <c r="H64" t="inlineStr">
        <is>
          <t xml:space="preserve">annualPerPerson</t>
        </is>
      </c>
      <c r="I64" t="inlineStr">
        <is>
          <t xml:space="preserve"/>
        </is>
      </c>
      <c r="J64" t="inlineStr">
        <is>
          <t xml:space="preserve">Расчётный сценарий 4700134228: Исходная модель, Детальная модель!F72</t>
        </is>
      </c>
      <c r="K64" s="2">
        <v>0</v>
      </c>
      <c r="L64" t="inlineStr">
        <is>
          <t xml:space="preserve">true</t>
        </is>
      </c>
      <c r="M64" t="inlineStr">
        <is>
          <t xml:space="preserve">true</t>
        </is>
      </c>
      <c r="N64" t="inlineStr">
        <is>
          <t xml:space="preserve">true</t>
        </is>
      </c>
    </row>
    <row r="65">
      <c r="A65" t="inlineStr">
        <is>
          <t xml:space="preserve">4700134228</t>
        </is>
      </c>
      <c r="B65" t="inlineStr">
        <is>
          <t xml:space="preserve">Прогноз 2027 · копия 2026</t>
        </is>
      </c>
      <c r="C65" t="inlineStr">
        <is>
          <t xml:space="preserve">USD</t>
        </is>
      </c>
      <c r="D65" s="2">
        <v>80</v>
      </c>
      <c r="E65" t="inlineStr">
        <is>
          <t xml:space="preserve">Аренда офиса</t>
        </is>
      </c>
      <c r="F65" t="inlineStr">
        <is>
          <t xml:space="preserve">Косвенные</t>
        </is>
      </c>
      <c r="G65" s="2">
        <v>7500</v>
      </c>
      <c r="H65" t="inlineStr">
        <is>
          <t xml:space="preserve">monthly</t>
        </is>
      </c>
      <c r="I65" t="inlineStr">
        <is>
          <t xml:space="preserve"/>
        </is>
      </c>
      <c r="J65" t="inlineStr">
        <is>
          <t xml:space="preserve">Расчётный сценарий 4700134228: Исходная модель, Детальная модель!F73</t>
        </is>
      </c>
      <c r="K65" s="2">
        <v>0</v>
      </c>
      <c r="L65" t="inlineStr">
        <is>
          <t xml:space="preserve">true</t>
        </is>
      </c>
      <c r="M65" t="inlineStr">
        <is>
          <t xml:space="preserve">true</t>
        </is>
      </c>
      <c r="N65" t="inlineStr">
        <is>
          <t xml:space="preserve">true</t>
        </is>
      </c>
    </row>
    <row r="66">
      <c r="A66" t="inlineStr">
        <is>
          <t xml:space="preserve">4700134228</t>
        </is>
      </c>
      <c r="B66" t="inlineStr">
        <is>
          <t xml:space="preserve">Прогноз 2027 · копия 2026</t>
        </is>
      </c>
      <c r="C66" t="inlineStr">
        <is>
          <t xml:space="preserve">USD</t>
        </is>
      </c>
      <c r="D66" s="2">
        <v>80</v>
      </c>
      <c r="E66" t="inlineStr">
        <is>
          <t xml:space="preserve">Аренда склада</t>
        </is>
      </c>
      <c r="F66" t="inlineStr">
        <is>
          <t xml:space="preserve">Косвенные</t>
        </is>
      </c>
      <c r="G66" s="2">
        <v>20000</v>
      </c>
      <c r="H66" t="inlineStr">
        <is>
          <t xml:space="preserve">monthly</t>
        </is>
      </c>
      <c r="I66" t="inlineStr">
        <is>
          <t xml:space="preserve"/>
        </is>
      </c>
      <c r="J66" t="inlineStr">
        <is>
          <t xml:space="preserve">Расчётный сценарий 4700134228: Исходная модель, Детальная модель!F74</t>
        </is>
      </c>
      <c r="K66" s="2">
        <v>0</v>
      </c>
      <c r="L66" t="inlineStr">
        <is>
          <t xml:space="preserve">true</t>
        </is>
      </c>
      <c r="M66" t="inlineStr">
        <is>
          <t xml:space="preserve">true</t>
        </is>
      </c>
      <c r="N66" t="inlineStr">
        <is>
          <t xml:space="preserve">true</t>
        </is>
      </c>
    </row>
    <row r="67">
      <c r="A67" t="inlineStr">
        <is>
          <t xml:space="preserve">4700134228</t>
        </is>
      </c>
      <c r="B67" t="inlineStr">
        <is>
          <t xml:space="preserve">Прогноз 2027 · копия 2026</t>
        </is>
      </c>
      <c r="C67" t="inlineStr">
        <is>
          <t xml:space="preserve">USD</t>
        </is>
      </c>
      <c r="D67" s="2">
        <v>80</v>
      </c>
      <c r="E67" t="inlineStr">
        <is>
          <t xml:space="preserve">Интернет</t>
        </is>
      </c>
      <c r="F67" t="inlineStr">
        <is>
          <t xml:space="preserve">Косвенные</t>
        </is>
      </c>
      <c r="G67" s="2">
        <v>0</v>
      </c>
      <c r="H67" t="inlineStr">
        <is>
          <t xml:space="preserve">monthly</t>
        </is>
      </c>
      <c r="I67" t="inlineStr">
        <is>
          <t xml:space="preserve"/>
        </is>
      </c>
      <c r="J67" t="inlineStr">
        <is>
          <t xml:space="preserve">Расчётный сценарий 4700134228: Исходная модель, строка 74 · Нет ставки в исходной модели; первичка</t>
        </is>
      </c>
      <c r="K67" s="2">
        <v>0</v>
      </c>
      <c r="L67" t="inlineStr">
        <is>
          <t xml:space="preserve">true</t>
        </is>
      </c>
      <c r="M67" t="inlineStr">
        <is>
          <t xml:space="preserve">true</t>
        </is>
      </c>
      <c r="N67" t="inlineStr">
        <is>
          <t xml:space="preserve">true</t>
        </is>
      </c>
    </row>
    <row r="68">
      <c r="A68" t="inlineStr">
        <is>
          <t xml:space="preserve">4700134228</t>
        </is>
      </c>
      <c r="B68" t="inlineStr">
        <is>
          <t xml:space="preserve">Прогноз 2027 · копия 2026</t>
        </is>
      </c>
      <c r="C68" t="inlineStr">
        <is>
          <t xml:space="preserve">USD</t>
        </is>
      </c>
      <c r="D68" s="2">
        <v>80</v>
      </c>
      <c r="E68" t="inlineStr">
        <is>
          <t xml:space="preserve">Обращение с ТБО и ЖБО</t>
        </is>
      </c>
      <c r="F68" t="inlineStr">
        <is>
          <t xml:space="preserve">Косвенные</t>
        </is>
      </c>
      <c r="G68" s="2">
        <v>0</v>
      </c>
      <c r="H68" t="inlineStr">
        <is>
          <t xml:space="preserve">monthly</t>
        </is>
      </c>
      <c r="I68" t="inlineStr">
        <is>
          <t xml:space="preserve"/>
        </is>
      </c>
      <c r="J68" t="inlineStr">
        <is>
          <t xml:space="preserve">Расчётный сценарий 4700134228: Исходная модель, строка 74 · Нет ставки в исходной модели; первичка</t>
        </is>
      </c>
      <c r="K68" s="2">
        <v>0</v>
      </c>
      <c r="L68" t="inlineStr">
        <is>
          <t xml:space="preserve">true</t>
        </is>
      </c>
      <c r="M68" t="inlineStr">
        <is>
          <t xml:space="preserve">true</t>
        </is>
      </c>
      <c r="N68" t="inlineStr">
        <is>
          <t xml:space="preserve">true</t>
        </is>
      </c>
    </row>
    <row r="69">
      <c r="A69" t="inlineStr">
        <is>
          <t xml:space="preserve">4700134228</t>
        </is>
      </c>
      <c r="B69" t="inlineStr">
        <is>
          <t xml:space="preserve">Прогноз 2027 · копия 2026</t>
        </is>
      </c>
      <c r="C69" t="inlineStr">
        <is>
          <t xml:space="preserve">USD</t>
        </is>
      </c>
      <c r="D69" s="2">
        <v>80</v>
      </c>
      <c r="E69" t="inlineStr">
        <is>
          <t xml:space="preserve">Охрана труда</t>
        </is>
      </c>
      <c r="F69" t="inlineStr">
        <is>
          <t xml:space="preserve">Косвенные</t>
        </is>
      </c>
      <c r="G69" s="2">
        <v>1</v>
      </c>
      <c r="H69" t="inlineStr">
        <is>
          <t xml:space="preserve">percentPayroll</t>
        </is>
      </c>
      <c r="I69" t="inlineStr">
        <is>
          <t xml:space="preserve"/>
        </is>
      </c>
      <c r="J69" t="inlineStr">
        <is>
          <t xml:space="preserve">Расчётный сценарий 4700134228: Исходная модель, Детальная модель!F75</t>
        </is>
      </c>
      <c r="K69" s="2">
        <v>0</v>
      </c>
      <c r="L69" t="inlineStr">
        <is>
          <t xml:space="preserve">true</t>
        </is>
      </c>
      <c r="M69" t="inlineStr">
        <is>
          <t xml:space="preserve">true</t>
        </is>
      </c>
      <c r="N69" t="inlineStr">
        <is>
          <t xml:space="preserve">true</t>
        </is>
      </c>
    </row>
    <row r="70">
      <c r="A70" t="inlineStr">
        <is>
          <t xml:space="preserve">4700134228</t>
        </is>
      </c>
      <c r="B70" t="inlineStr">
        <is>
          <t xml:space="preserve">Прогноз 2027 · копия 2026</t>
        </is>
      </c>
      <c r="C70" t="inlineStr">
        <is>
          <t xml:space="preserve">USD</t>
        </is>
      </c>
      <c r="D70" s="2">
        <v>80</v>
      </c>
      <c r="E70" t="inlineStr">
        <is>
          <t xml:space="preserve">Страхование от НС</t>
        </is>
      </c>
      <c r="F70" t="inlineStr">
        <is>
          <t xml:space="preserve">Косвенные</t>
        </is>
      </c>
      <c r="G70" s="2">
        <v>125</v>
      </c>
      <c r="H70" t="inlineStr">
        <is>
          <t xml:space="preserve">annualPerPerson</t>
        </is>
      </c>
      <c r="I70" t="inlineStr">
        <is>
          <t xml:space="preserve"/>
        </is>
      </c>
      <c r="J70" t="inlineStr">
        <is>
          <t xml:space="preserve">Расчётный сценарий 4700134228: Исходная модель, Детальная модель!F76</t>
        </is>
      </c>
      <c r="K70" s="2">
        <v>0</v>
      </c>
      <c r="L70" t="inlineStr">
        <is>
          <t xml:space="preserve">true</t>
        </is>
      </c>
      <c r="M70" t="inlineStr">
        <is>
          <t xml:space="preserve">true</t>
        </is>
      </c>
      <c r="N70" t="inlineStr">
        <is>
          <t xml:space="preserve">true</t>
        </is>
      </c>
    </row>
    <row r="71">
      <c r="A71" t="inlineStr">
        <is>
          <t xml:space="preserve">4700134228</t>
        </is>
      </c>
      <c r="B71" t="inlineStr">
        <is>
          <t xml:space="preserve">Прогноз 2027 · копия 2026</t>
        </is>
      </c>
      <c r="C71" t="inlineStr">
        <is>
          <t xml:space="preserve">USD</t>
        </is>
      </c>
      <c r="D71" s="2">
        <v>80</v>
      </c>
      <c r="E71" t="inlineStr">
        <is>
          <t xml:space="preserve">IT-материалы</t>
        </is>
      </c>
      <c r="F71" t="inlineStr">
        <is>
          <t xml:space="preserve">Косвенные</t>
        </is>
      </c>
      <c r="G71" s="2">
        <v>0</v>
      </c>
      <c r="H71" t="inlineStr">
        <is>
          <t xml:space="preserve">manual</t>
        </is>
      </c>
      <c r="I71" t="inlineStr">
        <is>
          <t xml:space="preserve"/>
        </is>
      </c>
      <c r="J71" t="inlineStr">
        <is>
          <t xml:space="preserve">Расчётный сценарий 4700134228: Исходная модель, строка 77 · Нет ставки в исходной модели; первичка</t>
        </is>
      </c>
      <c r="K71" s="2">
        <v>0</v>
      </c>
      <c r="L71" t="inlineStr">
        <is>
          <t xml:space="preserve">true</t>
        </is>
      </c>
      <c r="M71" t="inlineStr">
        <is>
          <t xml:space="preserve">true</t>
        </is>
      </c>
      <c r="N71" t="inlineStr">
        <is>
          <t xml:space="preserve">true</t>
        </is>
      </c>
    </row>
    <row r="72">
      <c r="A72" t="inlineStr">
        <is>
          <t xml:space="preserve">4700134228</t>
        </is>
      </c>
      <c r="B72" t="inlineStr">
        <is>
          <t xml:space="preserve">Прогноз 2027 · копия 2026</t>
        </is>
      </c>
      <c r="C72" t="inlineStr">
        <is>
          <t xml:space="preserve">USD</t>
        </is>
      </c>
      <c r="D72" s="2">
        <v>80</v>
      </c>
      <c r="E72" t="inlineStr">
        <is>
          <t xml:space="preserve">Приобретение контейнеров</t>
        </is>
      </c>
      <c r="F72" t="inlineStr">
        <is>
          <t xml:space="preserve">Косвенные</t>
        </is>
      </c>
      <c r="G72" s="2">
        <v>0</v>
      </c>
      <c r="H72" t="inlineStr">
        <is>
          <t xml:space="preserve">manual</t>
        </is>
      </c>
      <c r="I72" t="inlineStr">
        <is>
          <t xml:space="preserve"/>
        </is>
      </c>
      <c r="J72" t="inlineStr">
        <is>
          <t xml:space="preserve">Расчётный сценарий 4700134228: Исходная модель, строка 77 · Нет ставки в исходной модели; первичка</t>
        </is>
      </c>
      <c r="K72" s="2">
        <v>0</v>
      </c>
      <c r="L72" t="inlineStr">
        <is>
          <t xml:space="preserve">true</t>
        </is>
      </c>
      <c r="M72" t="inlineStr">
        <is>
          <t xml:space="preserve">true</t>
        </is>
      </c>
      <c r="N72" t="inlineStr">
        <is>
          <t xml:space="preserve">true</t>
        </is>
      </c>
    </row>
    <row r="73">
      <c r="A73" t="inlineStr">
        <is>
          <t xml:space="preserve">4700134228</t>
        </is>
      </c>
      <c r="B73" t="inlineStr">
        <is>
          <t xml:space="preserve">Прогноз 2027 · копия 2026</t>
        </is>
      </c>
      <c r="C73" t="inlineStr">
        <is>
          <t xml:space="preserve">USD</t>
        </is>
      </c>
      <c r="D73" s="2">
        <v>80</v>
      </c>
      <c r="E73" t="inlineStr">
        <is>
          <t xml:space="preserve">Приобретение модульного офиса</t>
        </is>
      </c>
      <c r="F73" t="inlineStr">
        <is>
          <t xml:space="preserve">Косвенные</t>
        </is>
      </c>
      <c r="G73" s="2">
        <v>0</v>
      </c>
      <c r="H73" t="inlineStr">
        <is>
          <t xml:space="preserve">manual</t>
        </is>
      </c>
      <c r="I73" t="inlineStr">
        <is>
          <t xml:space="preserve"/>
        </is>
      </c>
      <c r="J73" t="inlineStr">
        <is>
          <t xml:space="preserve">Расчётный сценарий 4700134228: Исходная модель, строка 77 · Нет ставки в исходной модели; первичка</t>
        </is>
      </c>
      <c r="K73" s="2">
        <v>0</v>
      </c>
      <c r="L73" t="inlineStr">
        <is>
          <t xml:space="preserve">true</t>
        </is>
      </c>
      <c r="M73" t="inlineStr">
        <is>
          <t xml:space="preserve">true</t>
        </is>
      </c>
      <c r="N73" t="inlineStr">
        <is>
          <t xml:space="preserve">true</t>
        </is>
      </c>
    </row>
    <row r="74">
      <c r="A74" t="inlineStr">
        <is>
          <t xml:space="preserve">4700134228</t>
        </is>
      </c>
      <c r="B74" t="inlineStr">
        <is>
          <t xml:space="preserve">Прогноз 2027 · копия 2026</t>
        </is>
      </c>
      <c r="C74" t="inlineStr">
        <is>
          <t xml:space="preserve">USD</t>
        </is>
      </c>
      <c r="D74" s="2">
        <v>80</v>
      </c>
      <c r="E74" t="inlineStr">
        <is>
          <t xml:space="preserve">Транспортные услуги</t>
        </is>
      </c>
      <c r="F74" t="inlineStr">
        <is>
          <t xml:space="preserve">Косвенные</t>
        </is>
      </c>
      <c r="G74" s="2">
        <v>0</v>
      </c>
      <c r="H74" t="inlineStr">
        <is>
          <t xml:space="preserve">manual</t>
        </is>
      </c>
      <c r="I74" t="inlineStr">
        <is>
          <t xml:space="preserve"/>
        </is>
      </c>
      <c r="J74" t="inlineStr">
        <is>
          <t xml:space="preserve">Расчётный сценарий 4700134228: Исходная модель, строка 77 · Нет ставки в исходной модели; первичка</t>
        </is>
      </c>
      <c r="K74" s="2">
        <v>0</v>
      </c>
      <c r="L74" t="inlineStr">
        <is>
          <t xml:space="preserve">true</t>
        </is>
      </c>
      <c r="M74" t="inlineStr">
        <is>
          <t xml:space="preserve">true</t>
        </is>
      </c>
      <c r="N74" t="inlineStr">
        <is>
          <t xml:space="preserve">true</t>
        </is>
      </c>
    </row>
    <row r="75">
      <c r="A75" t="inlineStr">
        <is>
          <t xml:space="preserve">4700134228</t>
        </is>
      </c>
      <c r="B75" t="inlineStr">
        <is>
          <t xml:space="preserve">Прогноз 2027 · копия 2026</t>
        </is>
      </c>
      <c r="C75" t="inlineStr">
        <is>
          <t xml:space="preserve">USD</t>
        </is>
      </c>
      <c r="D75" s="2">
        <v>80</v>
      </c>
      <c r="E75" t="inlineStr">
        <is>
          <t xml:space="preserve">Прочие косвенные расходы</t>
        </is>
      </c>
      <c r="F75" t="inlineStr">
        <is>
          <t xml:space="preserve">Косвенные</t>
        </is>
      </c>
      <c r="G75" s="2">
        <v>10</v>
      </c>
      <c r="H75" t="inlineStr">
        <is>
          <t xml:space="preserve">percentDirect</t>
        </is>
      </c>
      <c r="I75" t="inlineStr">
        <is>
          <t xml:space="preserve"/>
        </is>
      </c>
      <c r="J75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75" s="2">
        <v>0</v>
      </c>
      <c r="L75" t="inlineStr">
        <is>
          <t xml:space="preserve">true</t>
        </is>
      </c>
      <c r="M75" t="inlineStr">
        <is>
          <t xml:space="preserve">true</t>
        </is>
      </c>
      <c r="N75" t="inlineStr">
        <is>
          <t xml:space="preserve">true</t>
        </is>
      </c>
    </row>
    <row r="76">
      <c r="A76" t="inlineStr">
        <is>
          <t xml:space="preserve">4700134228</t>
        </is>
      </c>
      <c r="B76" t="inlineStr">
        <is>
          <t xml:space="preserve">Прогноз 2025 · источники требуют обновления</t>
        </is>
      </c>
      <c r="C76" t="inlineStr">
        <is>
          <t xml:space="preserve">USD</t>
        </is>
      </c>
      <c r="D76" s="2">
        <v>80</v>
      </c>
      <c r="E76" t="inlineStr">
        <is>
          <t xml:space="preserve">Заработная плата</t>
        </is>
      </c>
      <c r="F76" t="inlineStr">
        <is>
          <t xml:space="preserve">Прямые</t>
        </is>
      </c>
      <c r="G76" s="2">
        <v>3750</v>
      </c>
      <c r="H76" t="inlineStr">
        <is>
          <t xml:space="preserve">monthly</t>
        </is>
      </c>
      <c r="I76" t="inlineStr">
        <is>
          <t xml:space="preserve"/>
        </is>
      </c>
      <c r="J76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76" s="2">
        <v>0</v>
      </c>
      <c r="L76" t="inlineStr">
        <is>
          <t xml:space="preserve">true</t>
        </is>
      </c>
      <c r="M76" t="inlineStr">
        <is>
          <t xml:space="preserve">true</t>
        </is>
      </c>
      <c r="N76" t="inlineStr">
        <is>
          <t xml:space="preserve">false</t>
        </is>
      </c>
    </row>
    <row r="77">
      <c r="A77" t="inlineStr">
        <is>
          <t xml:space="preserve">4700134228</t>
        </is>
      </c>
      <c r="B77" t="inlineStr">
        <is>
          <t xml:space="preserve">Прогноз 2025 · источники требуют обновления</t>
        </is>
      </c>
      <c r="C77" t="inlineStr">
        <is>
          <t xml:space="preserve">USD</t>
        </is>
      </c>
      <c r="D77" s="2">
        <v>80</v>
      </c>
      <c r="E77" t="inlineStr">
        <is>
          <t xml:space="preserve">НДФЛ</t>
        </is>
      </c>
      <c r="F77" t="inlineStr">
        <is>
          <t xml:space="preserve">Прямые</t>
        </is>
      </c>
      <c r="G77" s="2">
        <v>13</v>
      </c>
      <c r="H77" t="inlineStr">
        <is>
          <t xml:space="preserve">rate</t>
        </is>
      </c>
      <c r="I77" t="inlineStr">
        <is>
          <t xml:space="preserve"/>
        </is>
      </c>
      <c r="J77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77" s="2">
        <v>0</v>
      </c>
      <c r="L77" t="inlineStr">
        <is>
          <t xml:space="preserve">true</t>
        </is>
      </c>
      <c r="M77" t="inlineStr">
        <is>
          <t xml:space="preserve">true</t>
        </is>
      </c>
      <c r="N77" t="inlineStr">
        <is>
          <t xml:space="preserve">false</t>
        </is>
      </c>
    </row>
    <row r="78">
      <c r="A78" t="inlineStr">
        <is>
          <t xml:space="preserve">4700134228</t>
        </is>
      </c>
      <c r="B78" t="inlineStr">
        <is>
          <t xml:space="preserve">Прогноз 2025 · источники требуют обновления</t>
        </is>
      </c>
      <c r="C78" t="inlineStr">
        <is>
          <t xml:space="preserve">USD</t>
        </is>
      </c>
      <c r="D78" s="2">
        <v>80</v>
      </c>
      <c r="E78" t="inlineStr">
        <is>
          <t xml:space="preserve">Страховые взносы</t>
        </is>
      </c>
      <c r="F78" t="inlineStr">
        <is>
          <t xml:space="preserve">Прямые</t>
        </is>
      </c>
      <c r="G78" s="2">
        <v>30.9</v>
      </c>
      <c r="H78" t="inlineStr">
        <is>
          <t xml:space="preserve">rate</t>
        </is>
      </c>
      <c r="I78" t="inlineStr">
        <is>
          <t xml:space="preserve"/>
        </is>
      </c>
      <c r="J78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78" s="2">
        <v>0</v>
      </c>
      <c r="L78" t="inlineStr">
        <is>
          <t xml:space="preserve">true</t>
        </is>
      </c>
      <c r="M78" t="inlineStr">
        <is>
          <t xml:space="preserve">true</t>
        </is>
      </c>
      <c r="N78" t="inlineStr">
        <is>
          <t xml:space="preserve">false</t>
        </is>
      </c>
    </row>
    <row r="79">
      <c r="A79" t="inlineStr">
        <is>
          <t xml:space="preserve">4700134228</t>
        </is>
      </c>
      <c r="B79" t="inlineStr">
        <is>
          <t xml:space="preserve">Прогноз 2025 · источники требуют обновления</t>
        </is>
      </c>
      <c r="C79" t="inlineStr">
        <is>
          <t xml:space="preserve">USD</t>
        </is>
      </c>
      <c r="D79" s="2">
        <v>80</v>
      </c>
      <c r="E79" t="inlineStr">
        <is>
          <t xml:space="preserve">Резерв на отпуска</t>
        </is>
      </c>
      <c r="F79" t="inlineStr">
        <is>
          <t xml:space="preserve">Прямые</t>
        </is>
      </c>
      <c r="G79" s="2">
        <v>9.226190476190476</v>
      </c>
      <c r="H79" t="inlineStr">
        <is>
          <t xml:space="preserve">rate</t>
        </is>
      </c>
      <c r="I79" t="inlineStr">
        <is>
          <t xml:space="preserve"/>
        </is>
      </c>
      <c r="J79" t="inlineStr">
        <is>
          <t xml:space="preserve">Расчётный сценарий 4700134228: Исходная модель, Детальная модель!F50 · Согласованные 8% годового ФОТ/мес.; F50 = 9,22619% на другой базе</t>
        </is>
      </c>
      <c r="K79" s="2">
        <v>0</v>
      </c>
      <c r="L79" t="inlineStr">
        <is>
          <t xml:space="preserve">true</t>
        </is>
      </c>
      <c r="M79" t="inlineStr">
        <is>
          <t xml:space="preserve">false</t>
        </is>
      </c>
      <c r="N79" t="inlineStr">
        <is>
          <t xml:space="preserve">false</t>
        </is>
      </c>
    </row>
    <row r="80">
      <c r="A80" t="inlineStr">
        <is>
          <t xml:space="preserve">4700134228</t>
        </is>
      </c>
      <c r="B80" t="inlineStr">
        <is>
          <t xml:space="preserve">Прогноз 2025 · источники требуют обновления</t>
        </is>
      </c>
      <c r="C80" t="inlineStr">
        <is>
          <t xml:space="preserve">USD</t>
        </is>
      </c>
      <c r="D80" s="2">
        <v>80</v>
      </c>
      <c r="E80" t="inlineStr">
        <is>
          <t xml:space="preserve">Субподряд</t>
        </is>
      </c>
      <c r="F80" t="inlineStr">
        <is>
          <t xml:space="preserve">Прямые</t>
        </is>
      </c>
      <c r="G80" s="2">
        <v>0</v>
      </c>
      <c r="H80" t="inlineStr">
        <is>
          <t xml:space="preserve">percentRevenue</t>
        </is>
      </c>
      <c r="I80" t="inlineStr">
        <is>
          <t xml:space="preserve"/>
        </is>
      </c>
      <c r="J80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80" s="2">
        <v>0</v>
      </c>
      <c r="L80" t="inlineStr">
        <is>
          <t xml:space="preserve">true</t>
        </is>
      </c>
      <c r="M80" t="inlineStr">
        <is>
          <t xml:space="preserve">true</t>
        </is>
      </c>
      <c r="N80" t="inlineStr">
        <is>
          <t xml:space="preserve">true</t>
        </is>
      </c>
    </row>
    <row r="81">
      <c r="A81" t="inlineStr">
        <is>
          <t xml:space="preserve">4700134228</t>
        </is>
      </c>
      <c r="B81" t="inlineStr">
        <is>
          <t xml:space="preserve">Прогноз 2025 · источники требуют обновления</t>
        </is>
      </c>
      <c r="C81" t="inlineStr">
        <is>
          <t xml:space="preserve">USD</t>
        </is>
      </c>
      <c r="D81" s="2">
        <v>80</v>
      </c>
      <c r="E81" t="inlineStr">
        <is>
          <t xml:space="preserve">Строительная техника</t>
        </is>
      </c>
      <c r="F81" t="inlineStr">
        <is>
          <t xml:space="preserve">Прямые</t>
        </is>
      </c>
      <c r="G81" s="2">
        <v>125</v>
      </c>
      <c r="H81" t="inlineStr">
        <is>
          <t xml:space="preserve">unit</t>
        </is>
      </c>
      <c r="I81" t="inlineStr">
        <is>
          <t xml:space="preserve"/>
        </is>
      </c>
      <c r="J81" t="inlineStr">
        <is>
          <t xml:space="preserve">Расчётный сценарий 4700134228: Исходная модель, Детальная модель!F52</t>
        </is>
      </c>
      <c r="K81" s="2">
        <v>0</v>
      </c>
      <c r="L81" t="inlineStr">
        <is>
          <t xml:space="preserve">true</t>
        </is>
      </c>
      <c r="M81" t="inlineStr">
        <is>
          <t xml:space="preserve">true</t>
        </is>
      </c>
      <c r="N81" t="inlineStr">
        <is>
          <t xml:space="preserve">true</t>
        </is>
      </c>
    </row>
    <row r="82">
      <c r="A82" t="inlineStr">
        <is>
          <t xml:space="preserve">4700134228</t>
        </is>
      </c>
      <c r="B82" t="inlineStr">
        <is>
          <t xml:space="preserve">Прогноз 2025 · источники требуют обновления</t>
        </is>
      </c>
      <c r="C82" t="inlineStr">
        <is>
          <t xml:space="preserve">USD</t>
        </is>
      </c>
      <c r="D82" s="2">
        <v>80</v>
      </c>
      <c r="E82" t="inlineStr">
        <is>
          <t xml:space="preserve">Строительные леса</t>
        </is>
      </c>
      <c r="F82" t="inlineStr">
        <is>
          <t xml:space="preserve">Прямые</t>
        </is>
      </c>
      <c r="G82" s="2">
        <v>0</v>
      </c>
      <c r="H82" t="inlineStr">
        <is>
          <t xml:space="preserve">manual</t>
        </is>
      </c>
      <c r="I82" t="inlineStr">
        <is>
          <t xml:space="preserve"/>
        </is>
      </c>
      <c r="J82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82" s="2">
        <v>0</v>
      </c>
      <c r="L82" t="inlineStr">
        <is>
          <t xml:space="preserve">true</t>
        </is>
      </c>
      <c r="M82" t="inlineStr">
        <is>
          <t xml:space="preserve">true</t>
        </is>
      </c>
      <c r="N82" t="inlineStr">
        <is>
          <t xml:space="preserve">true</t>
        </is>
      </c>
    </row>
    <row r="83">
      <c r="A83" t="inlineStr">
        <is>
          <t xml:space="preserve">4700134228</t>
        </is>
      </c>
      <c r="B83" t="inlineStr">
        <is>
          <t xml:space="preserve">Прогноз 2025 · источники требуют обновления</t>
        </is>
      </c>
      <c r="C83" t="inlineStr">
        <is>
          <t xml:space="preserve">USD</t>
        </is>
      </c>
      <c r="D83" s="2">
        <v>80</v>
      </c>
      <c r="E83" t="inlineStr">
        <is>
          <t xml:space="preserve">Лесомонтаж</t>
        </is>
      </c>
      <c r="F83" t="inlineStr">
        <is>
          <t xml:space="preserve">Прямые</t>
        </is>
      </c>
      <c r="G83" s="2">
        <v>37.5</v>
      </c>
      <c r="H83" t="inlineStr">
        <is>
          <t xml:space="preserve">unit</t>
        </is>
      </c>
      <c r="I83" t="inlineStr">
        <is>
          <t xml:space="preserve"/>
        </is>
      </c>
      <c r="J83" t="inlineStr">
        <is>
          <t xml:space="preserve">Расчётный сценарий 4700134228: Исходная модель, Детальная модель!F54</t>
        </is>
      </c>
      <c r="K83" s="2">
        <v>0</v>
      </c>
      <c r="L83" t="inlineStr">
        <is>
          <t xml:space="preserve">true</t>
        </is>
      </c>
      <c r="M83" t="inlineStr">
        <is>
          <t xml:space="preserve">true</t>
        </is>
      </c>
      <c r="N83" t="inlineStr">
        <is>
          <t xml:space="preserve">true</t>
        </is>
      </c>
    </row>
    <row r="84">
      <c r="A84" t="inlineStr">
        <is>
          <t xml:space="preserve">4700134228</t>
        </is>
      </c>
      <c r="B84" t="inlineStr">
        <is>
          <t xml:space="preserve">Прогноз 2025 · источники требуют обновления</t>
        </is>
      </c>
      <c r="C84" t="inlineStr">
        <is>
          <t xml:space="preserve">USD</t>
        </is>
      </c>
      <c r="D84" s="2">
        <v>80</v>
      </c>
      <c r="E84" t="inlineStr">
        <is>
          <t xml:space="preserve">Проектные материалы</t>
        </is>
      </c>
      <c r="F84" t="inlineStr">
        <is>
          <t xml:space="preserve">Прямые</t>
        </is>
      </c>
      <c r="G84" s="2">
        <v>10</v>
      </c>
      <c r="H84" t="inlineStr">
        <is>
          <t xml:space="preserve">materials</t>
        </is>
      </c>
      <c r="I84" t="inlineStr">
        <is>
          <t xml:space="preserve"/>
        </is>
      </c>
      <c r="J84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84" s="2">
        <v>0</v>
      </c>
      <c r="L84" t="inlineStr">
        <is>
          <t xml:space="preserve">true</t>
        </is>
      </c>
      <c r="M84" t="inlineStr">
        <is>
          <t xml:space="preserve">true</t>
        </is>
      </c>
      <c r="N84" t="inlineStr">
        <is>
          <t xml:space="preserve">true</t>
        </is>
      </c>
    </row>
    <row r="85">
      <c r="A85" t="inlineStr">
        <is>
          <t xml:space="preserve">4700134228</t>
        </is>
      </c>
      <c r="B85" t="inlineStr">
        <is>
          <t xml:space="preserve">Прогноз 2025 · источники требуют обновления</t>
        </is>
      </c>
      <c r="C85" t="inlineStr">
        <is>
          <t xml:space="preserve">USD</t>
        </is>
      </c>
      <c r="D85" s="2">
        <v>80</v>
      </c>
      <c r="E85" t="inlineStr">
        <is>
          <t xml:space="preserve">Расходные материалы</t>
        </is>
      </c>
      <c r="F85" t="inlineStr">
        <is>
          <t xml:space="preserve">Прямые</t>
        </is>
      </c>
      <c r="G85" s="2">
        <v>10</v>
      </c>
      <c r="H85" t="inlineStr">
        <is>
          <t xml:space="preserve">percentPayroll</t>
        </is>
      </c>
      <c r="I85" t="inlineStr">
        <is>
          <t xml:space="preserve"/>
        </is>
      </c>
      <c r="J85" t="inlineStr">
        <is>
          <t xml:space="preserve">Расчётный сценарий 4700134228: Исходная модель, Детальная модель!F56</t>
        </is>
      </c>
      <c r="K85" s="2">
        <v>0</v>
      </c>
      <c r="L85" t="inlineStr">
        <is>
          <t xml:space="preserve">true</t>
        </is>
      </c>
      <c r="M85" t="inlineStr">
        <is>
          <t xml:space="preserve">true</t>
        </is>
      </c>
      <c r="N85" t="inlineStr">
        <is>
          <t xml:space="preserve">true</t>
        </is>
      </c>
    </row>
    <row r="86">
      <c r="A86" t="inlineStr">
        <is>
          <t xml:space="preserve">4700134228</t>
        </is>
      </c>
      <c r="B86" t="inlineStr">
        <is>
          <t xml:space="preserve">Прогноз 2025 · источники требуют обновления</t>
        </is>
      </c>
      <c r="C86" t="inlineStr">
        <is>
          <t xml:space="preserve">USD</t>
        </is>
      </c>
      <c r="D86" s="2">
        <v>80</v>
      </c>
      <c r="E86" t="inlineStr">
        <is>
          <t xml:space="preserve">НРК</t>
        </is>
      </c>
      <c r="F86" t="inlineStr">
        <is>
          <t xml:space="preserve">Прямые</t>
        </is>
      </c>
      <c r="G86" s="2">
        <v>100</v>
      </c>
      <c r="H86" t="inlineStr">
        <is>
          <t xml:space="preserve">unit</t>
        </is>
      </c>
      <c r="I86" t="inlineStr">
        <is>
          <t xml:space="preserve"/>
        </is>
      </c>
      <c r="J86" t="inlineStr">
        <is>
          <t xml:space="preserve">Расчётный сценарий 4700134228: Исходная модель, Детальная модель!F57</t>
        </is>
      </c>
      <c r="K86" s="2">
        <v>0</v>
      </c>
      <c r="L86" t="inlineStr">
        <is>
          <t xml:space="preserve">true</t>
        </is>
      </c>
      <c r="M86" t="inlineStr">
        <is>
          <t xml:space="preserve">true</t>
        </is>
      </c>
      <c r="N86" t="inlineStr">
        <is>
          <t xml:space="preserve">true</t>
        </is>
      </c>
    </row>
    <row r="87">
      <c r="A87" t="inlineStr">
        <is>
          <t xml:space="preserve">4700134228</t>
        </is>
      </c>
      <c r="B87" t="inlineStr">
        <is>
          <t xml:space="preserve">Прогноз 2025 · источники требуют обновления</t>
        </is>
      </c>
      <c r="C87" t="inlineStr">
        <is>
          <t xml:space="preserve">USD</t>
        </is>
      </c>
      <c r="D87" s="2">
        <v>80</v>
      </c>
      <c r="E87" t="inlineStr">
        <is>
          <t xml:space="preserve">Прочие прямые</t>
        </is>
      </c>
      <c r="F87" t="inlineStr">
        <is>
          <t xml:space="preserve">Прямые</t>
        </is>
      </c>
      <c r="G87" s="2">
        <v>0</v>
      </c>
      <c r="H87" t="inlineStr">
        <is>
          <t xml:space="preserve">manual</t>
        </is>
      </c>
      <c r="I87" t="inlineStr">
        <is>
          <t xml:space="preserve"/>
        </is>
      </c>
      <c r="J87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87" s="2">
        <v>0</v>
      </c>
      <c r="L87" t="inlineStr">
        <is>
          <t xml:space="preserve">true</t>
        </is>
      </c>
      <c r="M87" t="inlineStr">
        <is>
          <t xml:space="preserve">true</t>
        </is>
      </c>
      <c r="N87" t="inlineStr">
        <is>
          <t xml:space="preserve">true</t>
        </is>
      </c>
    </row>
    <row r="88">
      <c r="A88" t="inlineStr">
        <is>
          <t xml:space="preserve">4700134228</t>
        </is>
      </c>
      <c r="B88" t="inlineStr">
        <is>
          <t xml:space="preserve">Прогноз 2025 · источники требуют обновления</t>
        </is>
      </c>
      <c r="C88" t="inlineStr">
        <is>
          <t xml:space="preserve">USD</t>
        </is>
      </c>
      <c r="D88" s="2">
        <v>80</v>
      </c>
      <c r="E88" t="inlineStr">
        <is>
          <t xml:space="preserve">Заработная плата</t>
        </is>
      </c>
      <c r="F88" t="inlineStr">
        <is>
          <t xml:space="preserve">Косвенные</t>
        </is>
      </c>
      <c r="G88" s="2">
        <v>5437.5</v>
      </c>
      <c r="H88" t="inlineStr">
        <is>
          <t xml:space="preserve">monthly</t>
        </is>
      </c>
      <c r="I88" t="inlineStr">
        <is>
          <t xml:space="preserve"/>
        </is>
      </c>
      <c r="J88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88" s="2">
        <v>0</v>
      </c>
      <c r="L88" t="inlineStr">
        <is>
          <t xml:space="preserve">true</t>
        </is>
      </c>
      <c r="M88" t="inlineStr">
        <is>
          <t xml:space="preserve">true</t>
        </is>
      </c>
      <c r="N88" t="inlineStr">
        <is>
          <t xml:space="preserve">false</t>
        </is>
      </c>
    </row>
    <row r="89">
      <c r="A89" t="inlineStr">
        <is>
          <t xml:space="preserve">4700134228</t>
        </is>
      </c>
      <c r="B89" t="inlineStr">
        <is>
          <t xml:space="preserve">Прогноз 2025 · источники требуют обновления</t>
        </is>
      </c>
      <c r="C89" t="inlineStr">
        <is>
          <t xml:space="preserve">USD</t>
        </is>
      </c>
      <c r="D89" s="2">
        <v>80</v>
      </c>
      <c r="E89" t="inlineStr">
        <is>
          <t xml:space="preserve">НДФЛ</t>
        </is>
      </c>
      <c r="F89" t="inlineStr">
        <is>
          <t xml:space="preserve">Косвенные</t>
        </is>
      </c>
      <c r="G89" s="2">
        <v>13</v>
      </c>
      <c r="H89" t="inlineStr">
        <is>
          <t xml:space="preserve">rate</t>
        </is>
      </c>
      <c r="I89" t="inlineStr">
        <is>
          <t xml:space="preserve"/>
        </is>
      </c>
      <c r="J89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89" s="2">
        <v>0</v>
      </c>
      <c r="L89" t="inlineStr">
        <is>
          <t xml:space="preserve">true</t>
        </is>
      </c>
      <c r="M89" t="inlineStr">
        <is>
          <t xml:space="preserve">true</t>
        </is>
      </c>
      <c r="N89" t="inlineStr">
        <is>
          <t xml:space="preserve">false</t>
        </is>
      </c>
    </row>
    <row r="90">
      <c r="A90" t="inlineStr">
        <is>
          <t xml:space="preserve">4700134228</t>
        </is>
      </c>
      <c r="B90" t="inlineStr">
        <is>
          <t xml:space="preserve">Прогноз 2025 · источники требуют обновления</t>
        </is>
      </c>
      <c r="C90" t="inlineStr">
        <is>
          <t xml:space="preserve">USD</t>
        </is>
      </c>
      <c r="D90" s="2">
        <v>80</v>
      </c>
      <c r="E90" t="inlineStr">
        <is>
          <t xml:space="preserve">Страховые взносы</t>
        </is>
      </c>
      <c r="F90" t="inlineStr">
        <is>
          <t xml:space="preserve">Косвенные</t>
        </is>
      </c>
      <c r="G90" s="2">
        <v>30.9</v>
      </c>
      <c r="H90" t="inlineStr">
        <is>
          <t xml:space="preserve">rate</t>
        </is>
      </c>
      <c r="I90" t="inlineStr">
        <is>
          <t xml:space="preserve"/>
        </is>
      </c>
      <c r="J90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90" s="2">
        <v>0</v>
      </c>
      <c r="L90" t="inlineStr">
        <is>
          <t xml:space="preserve">true</t>
        </is>
      </c>
      <c r="M90" t="inlineStr">
        <is>
          <t xml:space="preserve">true</t>
        </is>
      </c>
      <c r="N90" t="inlineStr">
        <is>
          <t xml:space="preserve">false</t>
        </is>
      </c>
    </row>
    <row r="91">
      <c r="A91" t="inlineStr">
        <is>
          <t xml:space="preserve">4700134228</t>
        </is>
      </c>
      <c r="B91" t="inlineStr">
        <is>
          <t xml:space="preserve">Прогноз 2025 · источники требуют обновления</t>
        </is>
      </c>
      <c r="C91" t="inlineStr">
        <is>
          <t xml:space="preserve">USD</t>
        </is>
      </c>
      <c r="D91" s="2">
        <v>80</v>
      </c>
      <c r="E91" t="inlineStr">
        <is>
          <t xml:space="preserve">Резерв на отпуска</t>
        </is>
      </c>
      <c r="F91" t="inlineStr">
        <is>
          <t xml:space="preserve">Косвенные</t>
        </is>
      </c>
      <c r="G91" s="2">
        <v>9.226190476190476</v>
      </c>
      <c r="H91" t="inlineStr">
        <is>
          <t xml:space="preserve">rate</t>
        </is>
      </c>
      <c r="I91" t="inlineStr">
        <is>
          <t xml:space="preserve"/>
        </is>
      </c>
      <c r="J91" t="inlineStr">
        <is>
          <t xml:space="preserve">Расчётный сценарий 4700134228: Исходная модель, Детальная модель!F63 · Согласованные 8% годового ФОТ/мес.; F63 = 9,22619% на другой базе</t>
        </is>
      </c>
      <c r="K91" s="2">
        <v>0</v>
      </c>
      <c r="L91" t="inlineStr">
        <is>
          <t xml:space="preserve">true</t>
        </is>
      </c>
      <c r="M91" t="inlineStr">
        <is>
          <t xml:space="preserve">false</t>
        </is>
      </c>
      <c r="N91" t="inlineStr">
        <is>
          <t xml:space="preserve">false</t>
        </is>
      </c>
    </row>
    <row r="92">
      <c r="A92" t="inlineStr">
        <is>
          <t xml:space="preserve">4700134228</t>
        </is>
      </c>
      <c r="B92" t="inlineStr">
        <is>
          <t xml:space="preserve">Прогноз 2025 · источники требуют обновления</t>
        </is>
      </c>
      <c r="C92" t="inlineStr">
        <is>
          <t xml:space="preserve">USD</t>
        </is>
      </c>
      <c r="D92" s="2">
        <v>80</v>
      </c>
      <c r="E92" t="inlineStr">
        <is>
          <t xml:space="preserve">Питание</t>
        </is>
      </c>
      <c r="F92" t="inlineStr">
        <is>
          <t xml:space="preserve">Косвенные</t>
        </is>
      </c>
      <c r="G92" s="2">
        <v>16.25</v>
      </c>
      <c r="H92" t="inlineStr">
        <is>
          <t xml:space="preserve">day</t>
        </is>
      </c>
      <c r="I92" t="inlineStr">
        <is>
          <t xml:space="preserve"/>
        </is>
      </c>
      <c r="J92" t="inlineStr">
        <is>
          <t xml:space="preserve">Расчётный сценарий 4700134228: Исходная модель, Детальная модель!F64</t>
        </is>
      </c>
      <c r="K92" s="2">
        <v>0</v>
      </c>
      <c r="L92" t="inlineStr">
        <is>
          <t xml:space="preserve">true</t>
        </is>
      </c>
      <c r="M92" t="inlineStr">
        <is>
          <t xml:space="preserve">true</t>
        </is>
      </c>
      <c r="N92" t="inlineStr">
        <is>
          <t xml:space="preserve">true</t>
        </is>
      </c>
    </row>
    <row r="93">
      <c r="A93" t="inlineStr">
        <is>
          <t xml:space="preserve">4700134228</t>
        </is>
      </c>
      <c r="B93" t="inlineStr">
        <is>
          <t xml:space="preserve">Прогноз 2025 · источники требуют обновления</t>
        </is>
      </c>
      <c r="C93" t="inlineStr">
        <is>
          <t xml:space="preserve">USD</t>
        </is>
      </c>
      <c r="D93" s="2">
        <v>80</v>
      </c>
      <c r="E93" t="inlineStr">
        <is>
          <t xml:space="preserve">Проживание</t>
        </is>
      </c>
      <c r="F93" t="inlineStr">
        <is>
          <t xml:space="preserve">Косвенные</t>
        </is>
      </c>
      <c r="G93" s="2">
        <v>12.5</v>
      </c>
      <c r="H93" t="inlineStr">
        <is>
          <t xml:space="preserve">day</t>
        </is>
      </c>
      <c r="I93" t="inlineStr">
        <is>
          <t xml:space="preserve"/>
        </is>
      </c>
      <c r="J93" t="inlineStr">
        <is>
          <t xml:space="preserve">Расчётный сценарий 4700134228: Исходная модель, Детальная модель!F65</t>
        </is>
      </c>
      <c r="K93" s="2">
        <v>0</v>
      </c>
      <c r="L93" t="inlineStr">
        <is>
          <t xml:space="preserve">true</t>
        </is>
      </c>
      <c r="M93" t="inlineStr">
        <is>
          <t xml:space="preserve">true</t>
        </is>
      </c>
      <c r="N93" t="inlineStr">
        <is>
          <t xml:space="preserve">true</t>
        </is>
      </c>
    </row>
    <row r="94">
      <c r="A94" t="inlineStr">
        <is>
          <t xml:space="preserve">4700134228</t>
        </is>
      </c>
      <c r="B94" t="inlineStr">
        <is>
          <t xml:space="preserve">Прогноз 2025 · источники требуют обновления</t>
        </is>
      </c>
      <c r="C94" t="inlineStr">
        <is>
          <t xml:space="preserve">USD</t>
        </is>
      </c>
      <c r="D94" s="2">
        <v>80</v>
      </c>
      <c r="E94" t="inlineStr">
        <is>
          <t xml:space="preserve">Аренда автобусов</t>
        </is>
      </c>
      <c r="F94" t="inlineStr">
        <is>
          <t xml:space="preserve">Косвенные</t>
        </is>
      </c>
      <c r="G94" s="2">
        <v>15983.60655737705</v>
      </c>
      <c r="H94" t="inlineStr">
        <is>
          <t xml:space="preserve">unit</t>
        </is>
      </c>
      <c r="I94" t="inlineStr">
        <is>
          <t xml:space="preserve"/>
        </is>
      </c>
      <c r="J94" t="inlineStr">
        <is>
          <t xml:space="preserve">Расчётный сценарий 4700134228: Исходная модель, Детальная модель!F66</t>
        </is>
      </c>
      <c r="K94" s="2">
        <v>0</v>
      </c>
      <c r="L94" t="inlineStr">
        <is>
          <t xml:space="preserve">true</t>
        </is>
      </c>
      <c r="M94" t="inlineStr">
        <is>
          <t xml:space="preserve">true</t>
        </is>
      </c>
      <c r="N94" t="inlineStr">
        <is>
          <t xml:space="preserve">true</t>
        </is>
      </c>
    </row>
    <row r="95">
      <c r="A95" t="inlineStr">
        <is>
          <t xml:space="preserve">4700134228</t>
        </is>
      </c>
      <c r="B95" t="inlineStr">
        <is>
          <t xml:space="preserve">Прогноз 2025 · источники требуют обновления</t>
        </is>
      </c>
      <c r="C95" t="inlineStr">
        <is>
          <t xml:space="preserve">USD</t>
        </is>
      </c>
      <c r="D95" s="2">
        <v>80</v>
      </c>
      <c r="E95" t="inlineStr">
        <is>
          <t xml:space="preserve">Аренда автомобиля</t>
        </is>
      </c>
      <c r="F95" t="inlineStr">
        <is>
          <t xml:space="preserve">Косвенные</t>
        </is>
      </c>
      <c r="G95" s="2">
        <v>7991.803278688525</v>
      </c>
      <c r="H95" t="inlineStr">
        <is>
          <t xml:space="preserve">unit</t>
        </is>
      </c>
      <c r="I95" t="inlineStr">
        <is>
          <t xml:space="preserve"/>
        </is>
      </c>
      <c r="J95" t="inlineStr">
        <is>
          <t xml:space="preserve">Расчётный сценарий 4700134228: Исходная модель, Детальная модель!F67</t>
        </is>
      </c>
      <c r="K95" s="2">
        <v>0</v>
      </c>
      <c r="L95" t="inlineStr">
        <is>
          <t xml:space="preserve">true</t>
        </is>
      </c>
      <c r="M95" t="inlineStr">
        <is>
          <t xml:space="preserve">true</t>
        </is>
      </c>
      <c r="N95" t="inlineStr">
        <is>
          <t xml:space="preserve">true</t>
        </is>
      </c>
    </row>
    <row r="96">
      <c r="A96" t="inlineStr">
        <is>
          <t xml:space="preserve">4700134228</t>
        </is>
      </c>
      <c r="B96" t="inlineStr">
        <is>
          <t xml:space="preserve">Прогноз 2025 · источники требуют обновления</t>
        </is>
      </c>
      <c r="C96" t="inlineStr">
        <is>
          <t xml:space="preserve">USD</t>
        </is>
      </c>
      <c r="D96" s="2">
        <v>80</v>
      </c>
      <c r="E96" t="inlineStr">
        <is>
          <t xml:space="preserve">Аренда опалубки</t>
        </is>
      </c>
      <c r="F96" t="inlineStr">
        <is>
          <t xml:space="preserve">Косвенные</t>
        </is>
      </c>
      <c r="G96" s="2">
        <v>0</v>
      </c>
      <c r="H96" t="inlineStr">
        <is>
          <t xml:space="preserve">manual</t>
        </is>
      </c>
      <c r="I96" t="inlineStr">
        <is>
          <t xml:space="preserve"/>
        </is>
      </c>
      <c r="J96" t="inlineStr">
        <is>
          <t xml:space="preserve">Расчётный сценарий 4700134228: Исходная модель, строка 53 · Нет отдельной ставки; факт по первичке</t>
        </is>
      </c>
      <c r="K96" s="2">
        <v>0</v>
      </c>
      <c r="L96" t="inlineStr">
        <is>
          <t xml:space="preserve">true</t>
        </is>
      </c>
      <c r="M96" t="inlineStr">
        <is>
          <t xml:space="preserve">true</t>
        </is>
      </c>
      <c r="N96" t="inlineStr">
        <is>
          <t xml:space="preserve">true</t>
        </is>
      </c>
    </row>
    <row r="97">
      <c r="A97" t="inlineStr">
        <is>
          <t xml:space="preserve">4700134228</t>
        </is>
      </c>
      <c r="B97" t="inlineStr">
        <is>
          <t xml:space="preserve">Прогноз 2025 · источники требуют обновления</t>
        </is>
      </c>
      <c r="C97" t="inlineStr">
        <is>
          <t xml:space="preserve">USD</t>
        </is>
      </c>
      <c r="D97" s="2">
        <v>80</v>
      </c>
      <c r="E97" t="inlineStr">
        <is>
          <t xml:space="preserve">СИЗы</t>
        </is>
      </c>
      <c r="F97" t="inlineStr">
        <is>
          <t xml:space="preserve">Косвенные</t>
        </is>
      </c>
      <c r="G97" s="2">
        <v>750</v>
      </c>
      <c r="H97" t="inlineStr">
        <is>
          <t xml:space="preserve">annualPerPerson</t>
        </is>
      </c>
      <c r="I97" t="inlineStr">
        <is>
          <t xml:space="preserve"/>
        </is>
      </c>
      <c r="J97" t="inlineStr">
        <is>
          <t xml:space="preserve">Расчётный сценарий 4700134228: Исходная модель, Детальная модель!F68</t>
        </is>
      </c>
      <c r="K97" s="2">
        <v>0</v>
      </c>
      <c r="L97" t="inlineStr">
        <is>
          <t xml:space="preserve">true</t>
        </is>
      </c>
      <c r="M97" t="inlineStr">
        <is>
          <t xml:space="preserve">true</t>
        </is>
      </c>
      <c r="N97" t="inlineStr">
        <is>
          <t xml:space="preserve">true</t>
        </is>
      </c>
    </row>
    <row r="98">
      <c r="A98" t="inlineStr">
        <is>
          <t xml:space="preserve">4700134228</t>
        </is>
      </c>
      <c r="B98" t="inlineStr">
        <is>
          <t xml:space="preserve">Прогноз 2025 · источники требуют обновления</t>
        </is>
      </c>
      <c r="C98" t="inlineStr">
        <is>
          <t xml:space="preserve">USD</t>
        </is>
      </c>
      <c r="D98" s="2">
        <v>80</v>
      </c>
      <c r="E98" t="inlineStr">
        <is>
          <t xml:space="preserve">Приобретение билетов</t>
        </is>
      </c>
      <c r="F98" t="inlineStr">
        <is>
          <t xml:space="preserve">Косвенные</t>
        </is>
      </c>
      <c r="G98" s="2">
        <v>1000</v>
      </c>
      <c r="H98" t="inlineStr">
        <is>
          <t xml:space="preserve">rotation</t>
        </is>
      </c>
      <c r="I98" t="inlineStr">
        <is>
          <t xml:space="preserve"/>
        </is>
      </c>
      <c r="J98" t="inlineStr">
        <is>
          <t xml:space="preserve">Расчётный сценарий 4700134228: Исходная модель, Детальная модель!F69</t>
        </is>
      </c>
      <c r="K98" s="2">
        <v>0</v>
      </c>
      <c r="L98" t="inlineStr">
        <is>
          <t xml:space="preserve">true</t>
        </is>
      </c>
      <c r="M98" t="inlineStr">
        <is>
          <t xml:space="preserve">true</t>
        </is>
      </c>
      <c r="N98" t="inlineStr">
        <is>
          <t xml:space="preserve">true</t>
        </is>
      </c>
    </row>
    <row r="99">
      <c r="A99" t="inlineStr">
        <is>
          <t xml:space="preserve">4700134228</t>
        </is>
      </c>
      <c r="B99" t="inlineStr">
        <is>
          <t xml:space="preserve">Прогноз 2025 · источники требуют обновления</t>
        </is>
      </c>
      <c r="C99" t="inlineStr">
        <is>
          <t xml:space="preserve">USD</t>
        </is>
      </c>
      <c r="D99" s="2">
        <v>80</v>
      </c>
      <c r="E99" t="inlineStr">
        <is>
          <t xml:space="preserve">Разрешение на работу</t>
        </is>
      </c>
      <c r="F99" t="inlineStr">
        <is>
          <t xml:space="preserve">Косвенные</t>
        </is>
      </c>
      <c r="G99" s="2">
        <v>200</v>
      </c>
      <c r="H99" t="inlineStr">
        <is>
          <t xml:space="preserve">perPerson</t>
        </is>
      </c>
      <c r="I99" t="inlineStr">
        <is>
          <t xml:space="preserve"/>
        </is>
      </c>
      <c r="J99" t="inlineStr">
        <is>
          <t xml:space="preserve">Расчётный сценарий 4700134228: Исходная модель, Детальная модель!F70</t>
        </is>
      </c>
      <c r="K99" s="2">
        <v>0</v>
      </c>
      <c r="L99" t="inlineStr">
        <is>
          <t xml:space="preserve">true</t>
        </is>
      </c>
      <c r="M99" t="inlineStr">
        <is>
          <t xml:space="preserve">true</t>
        </is>
      </c>
      <c r="N99" t="inlineStr">
        <is>
          <t xml:space="preserve">true</t>
        </is>
      </c>
    </row>
    <row r="100">
      <c r="A100" t="inlineStr">
        <is>
          <t xml:space="preserve">4700134228</t>
        </is>
      </c>
      <c r="B100" t="inlineStr">
        <is>
          <t xml:space="preserve">Прогноз 2025 · источники требуют обновления</t>
        </is>
      </c>
      <c r="C100" t="inlineStr">
        <is>
          <t xml:space="preserve">USD</t>
        </is>
      </c>
      <c r="D100" s="2">
        <v>80</v>
      </c>
      <c r="E100" t="inlineStr">
        <is>
          <t xml:space="preserve">Медицинские услуги</t>
        </is>
      </c>
      <c r="F100" t="inlineStr">
        <is>
          <t xml:space="preserve">Косвенные</t>
        </is>
      </c>
      <c r="G100" s="2">
        <v>75</v>
      </c>
      <c r="H100" t="inlineStr">
        <is>
          <t xml:space="preserve">perPerson</t>
        </is>
      </c>
      <c r="I100" t="inlineStr">
        <is>
          <t xml:space="preserve"/>
        </is>
      </c>
      <c r="J100" t="inlineStr">
        <is>
          <t xml:space="preserve">Расчётный сценарий 4700134228: Исходная модель, Детальная модель!F71</t>
        </is>
      </c>
      <c r="K100" s="2">
        <v>0</v>
      </c>
      <c r="L100" t="inlineStr">
        <is>
          <t xml:space="preserve">true</t>
        </is>
      </c>
      <c r="M100" t="inlineStr">
        <is>
          <t xml:space="preserve">true</t>
        </is>
      </c>
      <c r="N100" t="inlineStr">
        <is>
          <t xml:space="preserve">true</t>
        </is>
      </c>
    </row>
    <row r="101">
      <c r="A101" t="inlineStr">
        <is>
          <t xml:space="preserve">4700134228</t>
        </is>
      </c>
      <c r="B101" t="inlineStr">
        <is>
          <t xml:space="preserve">Прогноз 2025 · источники требуют обновления</t>
        </is>
      </c>
      <c r="C101" t="inlineStr">
        <is>
          <t xml:space="preserve">USD</t>
        </is>
      </c>
      <c r="D101" s="2">
        <v>80</v>
      </c>
      <c r="E101" t="inlineStr">
        <is>
          <t xml:space="preserve">ВЗиС для ОР</t>
        </is>
      </c>
      <c r="F101" t="inlineStr">
        <is>
          <t xml:space="preserve">Косвенные</t>
        </is>
      </c>
      <c r="G101" s="2">
        <v>41.66666666666667</v>
      </c>
      <c r="H101" t="inlineStr">
        <is>
          <t xml:space="preserve">annualPerPerson</t>
        </is>
      </c>
      <c r="I101" t="inlineStr">
        <is>
          <t xml:space="preserve"/>
        </is>
      </c>
      <c r="J101" t="inlineStr">
        <is>
          <t xml:space="preserve">Расчётный сценарий 4700134228: Исходная модель, Детальная модель!F72</t>
        </is>
      </c>
      <c r="K101" s="2">
        <v>0</v>
      </c>
      <c r="L101" t="inlineStr">
        <is>
          <t xml:space="preserve">true</t>
        </is>
      </c>
      <c r="M101" t="inlineStr">
        <is>
          <t xml:space="preserve">true</t>
        </is>
      </c>
      <c r="N101" t="inlineStr">
        <is>
          <t xml:space="preserve">true</t>
        </is>
      </c>
    </row>
    <row r="102">
      <c r="A102" t="inlineStr">
        <is>
          <t xml:space="preserve">4700134228</t>
        </is>
      </c>
      <c r="B102" t="inlineStr">
        <is>
          <t xml:space="preserve">Прогноз 2025 · источники требуют обновления</t>
        </is>
      </c>
      <c r="C102" t="inlineStr">
        <is>
          <t xml:space="preserve">USD</t>
        </is>
      </c>
      <c r="D102" s="2">
        <v>80</v>
      </c>
      <c r="E102" t="inlineStr">
        <is>
          <t xml:space="preserve">Аренда офиса</t>
        </is>
      </c>
      <c r="F102" t="inlineStr">
        <is>
          <t xml:space="preserve">Косвенные</t>
        </is>
      </c>
      <c r="G102" s="2">
        <v>7500</v>
      </c>
      <c r="H102" t="inlineStr">
        <is>
          <t xml:space="preserve">monthly</t>
        </is>
      </c>
      <c r="I102" t="inlineStr">
        <is>
          <t xml:space="preserve"/>
        </is>
      </c>
      <c r="J102" t="inlineStr">
        <is>
          <t xml:space="preserve">Расчётный сценарий 4700134228: Исходная модель, Детальная модель!F73</t>
        </is>
      </c>
      <c r="K102" s="2">
        <v>0</v>
      </c>
      <c r="L102" t="inlineStr">
        <is>
          <t xml:space="preserve">true</t>
        </is>
      </c>
      <c r="M102" t="inlineStr">
        <is>
          <t xml:space="preserve">true</t>
        </is>
      </c>
      <c r="N102" t="inlineStr">
        <is>
          <t xml:space="preserve">true</t>
        </is>
      </c>
    </row>
    <row r="103">
      <c r="A103" t="inlineStr">
        <is>
          <t xml:space="preserve">4700134228</t>
        </is>
      </c>
      <c r="B103" t="inlineStr">
        <is>
          <t xml:space="preserve">Прогноз 2025 · источники требуют обновления</t>
        </is>
      </c>
      <c r="C103" t="inlineStr">
        <is>
          <t xml:space="preserve">USD</t>
        </is>
      </c>
      <c r="D103" s="2">
        <v>80</v>
      </c>
      <c r="E103" t="inlineStr">
        <is>
          <t xml:space="preserve">Аренда склада</t>
        </is>
      </c>
      <c r="F103" t="inlineStr">
        <is>
          <t xml:space="preserve">Косвенные</t>
        </is>
      </c>
      <c r="G103" s="2">
        <v>20000</v>
      </c>
      <c r="H103" t="inlineStr">
        <is>
          <t xml:space="preserve">monthly</t>
        </is>
      </c>
      <c r="I103" t="inlineStr">
        <is>
          <t xml:space="preserve"/>
        </is>
      </c>
      <c r="J103" t="inlineStr">
        <is>
          <t xml:space="preserve">Расчётный сценарий 4700134228: Исходная модель, Детальная модель!F74</t>
        </is>
      </c>
      <c r="K103" s="2">
        <v>0</v>
      </c>
      <c r="L103" t="inlineStr">
        <is>
          <t xml:space="preserve">true</t>
        </is>
      </c>
      <c r="M103" t="inlineStr">
        <is>
          <t xml:space="preserve">true</t>
        </is>
      </c>
      <c r="N103" t="inlineStr">
        <is>
          <t xml:space="preserve">true</t>
        </is>
      </c>
    </row>
    <row r="104">
      <c r="A104" t="inlineStr">
        <is>
          <t xml:space="preserve">4700134228</t>
        </is>
      </c>
      <c r="B104" t="inlineStr">
        <is>
          <t xml:space="preserve">Прогноз 2025 · источники требуют обновления</t>
        </is>
      </c>
      <c r="C104" t="inlineStr">
        <is>
          <t xml:space="preserve">USD</t>
        </is>
      </c>
      <c r="D104" s="2">
        <v>80</v>
      </c>
      <c r="E104" t="inlineStr">
        <is>
          <t xml:space="preserve">Интернет</t>
        </is>
      </c>
      <c r="F104" t="inlineStr">
        <is>
          <t xml:space="preserve">Косвенные</t>
        </is>
      </c>
      <c r="G104" s="2">
        <v>0</v>
      </c>
      <c r="H104" t="inlineStr">
        <is>
          <t xml:space="preserve">monthly</t>
        </is>
      </c>
      <c r="I104" t="inlineStr">
        <is>
          <t xml:space="preserve"/>
        </is>
      </c>
      <c r="J104" t="inlineStr">
        <is>
          <t xml:space="preserve">Расчётный сценарий 4700134228: Исходная модель, строка 74 · Нет ставки в исходной модели; первичка</t>
        </is>
      </c>
      <c r="K104" s="2">
        <v>0</v>
      </c>
      <c r="L104" t="inlineStr">
        <is>
          <t xml:space="preserve">true</t>
        </is>
      </c>
      <c r="M104" t="inlineStr">
        <is>
          <t xml:space="preserve">true</t>
        </is>
      </c>
      <c r="N104" t="inlineStr">
        <is>
          <t xml:space="preserve">true</t>
        </is>
      </c>
    </row>
    <row r="105">
      <c r="A105" t="inlineStr">
        <is>
          <t xml:space="preserve">4700134228</t>
        </is>
      </c>
      <c r="B105" t="inlineStr">
        <is>
          <t xml:space="preserve">Прогноз 2025 · источники требуют обновления</t>
        </is>
      </c>
      <c r="C105" t="inlineStr">
        <is>
          <t xml:space="preserve">USD</t>
        </is>
      </c>
      <c r="D105" s="2">
        <v>80</v>
      </c>
      <c r="E105" t="inlineStr">
        <is>
          <t xml:space="preserve">Обращение с ТБО и ЖБО</t>
        </is>
      </c>
      <c r="F105" t="inlineStr">
        <is>
          <t xml:space="preserve">Косвенные</t>
        </is>
      </c>
      <c r="G105" s="2">
        <v>0</v>
      </c>
      <c r="H105" t="inlineStr">
        <is>
          <t xml:space="preserve">monthly</t>
        </is>
      </c>
      <c r="I105" t="inlineStr">
        <is>
          <t xml:space="preserve"/>
        </is>
      </c>
      <c r="J105" t="inlineStr">
        <is>
          <t xml:space="preserve">Расчётный сценарий 4700134228: Исходная модель, строка 74 · Нет ставки в исходной модели; первичка</t>
        </is>
      </c>
      <c r="K105" s="2">
        <v>0</v>
      </c>
      <c r="L105" t="inlineStr">
        <is>
          <t xml:space="preserve">true</t>
        </is>
      </c>
      <c r="M105" t="inlineStr">
        <is>
          <t xml:space="preserve">true</t>
        </is>
      </c>
      <c r="N105" t="inlineStr">
        <is>
          <t xml:space="preserve">true</t>
        </is>
      </c>
    </row>
    <row r="106">
      <c r="A106" t="inlineStr">
        <is>
          <t xml:space="preserve">4700134228</t>
        </is>
      </c>
      <c r="B106" t="inlineStr">
        <is>
          <t xml:space="preserve">Прогноз 2025 · источники требуют обновления</t>
        </is>
      </c>
      <c r="C106" t="inlineStr">
        <is>
          <t xml:space="preserve">USD</t>
        </is>
      </c>
      <c r="D106" s="2">
        <v>80</v>
      </c>
      <c r="E106" t="inlineStr">
        <is>
          <t xml:space="preserve">Охрана труда</t>
        </is>
      </c>
      <c r="F106" t="inlineStr">
        <is>
          <t xml:space="preserve">Косвенные</t>
        </is>
      </c>
      <c r="G106" s="2">
        <v>1</v>
      </c>
      <c r="H106" t="inlineStr">
        <is>
          <t xml:space="preserve">percentPayroll</t>
        </is>
      </c>
      <c r="I106" t="inlineStr">
        <is>
          <t xml:space="preserve"/>
        </is>
      </c>
      <c r="J106" t="inlineStr">
        <is>
          <t xml:space="preserve">Расчётный сценарий 4700134228: Исходная модель, Детальная модель!F75</t>
        </is>
      </c>
      <c r="K106" s="2">
        <v>0</v>
      </c>
      <c r="L106" t="inlineStr">
        <is>
          <t xml:space="preserve">true</t>
        </is>
      </c>
      <c r="M106" t="inlineStr">
        <is>
          <t xml:space="preserve">true</t>
        </is>
      </c>
      <c r="N106" t="inlineStr">
        <is>
          <t xml:space="preserve">true</t>
        </is>
      </c>
    </row>
    <row r="107">
      <c r="A107" t="inlineStr">
        <is>
          <t xml:space="preserve">4700134228</t>
        </is>
      </c>
      <c r="B107" t="inlineStr">
        <is>
          <t xml:space="preserve">Прогноз 2025 · источники требуют обновления</t>
        </is>
      </c>
      <c r="C107" t="inlineStr">
        <is>
          <t xml:space="preserve">USD</t>
        </is>
      </c>
      <c r="D107" s="2">
        <v>80</v>
      </c>
      <c r="E107" t="inlineStr">
        <is>
          <t xml:space="preserve">Страхование от НС</t>
        </is>
      </c>
      <c r="F107" t="inlineStr">
        <is>
          <t xml:space="preserve">Косвенные</t>
        </is>
      </c>
      <c r="G107" s="2">
        <v>125</v>
      </c>
      <c r="H107" t="inlineStr">
        <is>
          <t xml:space="preserve">annualPerPerson</t>
        </is>
      </c>
      <c r="I107" t="inlineStr">
        <is>
          <t xml:space="preserve"/>
        </is>
      </c>
      <c r="J107" t="inlineStr">
        <is>
          <t xml:space="preserve">Расчётный сценарий 4700134228: Исходная модель, Детальная модель!F76</t>
        </is>
      </c>
      <c r="K107" s="2">
        <v>0</v>
      </c>
      <c r="L107" t="inlineStr">
        <is>
          <t xml:space="preserve">true</t>
        </is>
      </c>
      <c r="M107" t="inlineStr">
        <is>
          <t xml:space="preserve">true</t>
        </is>
      </c>
      <c r="N107" t="inlineStr">
        <is>
          <t xml:space="preserve">true</t>
        </is>
      </c>
    </row>
    <row r="108">
      <c r="A108" t="inlineStr">
        <is>
          <t xml:space="preserve">4700134228</t>
        </is>
      </c>
      <c r="B108" t="inlineStr">
        <is>
          <t xml:space="preserve">Прогноз 2025 · источники требуют обновления</t>
        </is>
      </c>
      <c r="C108" t="inlineStr">
        <is>
          <t xml:space="preserve">USD</t>
        </is>
      </c>
      <c r="D108" s="2">
        <v>80</v>
      </c>
      <c r="E108" t="inlineStr">
        <is>
          <t xml:space="preserve">IT-материалы</t>
        </is>
      </c>
      <c r="F108" t="inlineStr">
        <is>
          <t xml:space="preserve">Косвенные</t>
        </is>
      </c>
      <c r="G108" s="2">
        <v>0</v>
      </c>
      <c r="H108" t="inlineStr">
        <is>
          <t xml:space="preserve">manual</t>
        </is>
      </c>
      <c r="I108" t="inlineStr">
        <is>
          <t xml:space="preserve"/>
        </is>
      </c>
      <c r="J108" t="inlineStr">
        <is>
          <t xml:space="preserve">Расчётный сценарий 4700134228: Исходная модель, строка 77 · Нет ставки в исходной модели; первичка</t>
        </is>
      </c>
      <c r="K108" s="2">
        <v>0</v>
      </c>
      <c r="L108" t="inlineStr">
        <is>
          <t xml:space="preserve">true</t>
        </is>
      </c>
      <c r="M108" t="inlineStr">
        <is>
          <t xml:space="preserve">true</t>
        </is>
      </c>
      <c r="N108" t="inlineStr">
        <is>
          <t xml:space="preserve">true</t>
        </is>
      </c>
    </row>
    <row r="109">
      <c r="A109" t="inlineStr">
        <is>
          <t xml:space="preserve">4700134228</t>
        </is>
      </c>
      <c r="B109" t="inlineStr">
        <is>
          <t xml:space="preserve">Прогноз 2025 · источники требуют обновления</t>
        </is>
      </c>
      <c r="C109" t="inlineStr">
        <is>
          <t xml:space="preserve">USD</t>
        </is>
      </c>
      <c r="D109" s="2">
        <v>80</v>
      </c>
      <c r="E109" t="inlineStr">
        <is>
          <t xml:space="preserve">Приобретение контейнеров</t>
        </is>
      </c>
      <c r="F109" t="inlineStr">
        <is>
          <t xml:space="preserve">Косвенные</t>
        </is>
      </c>
      <c r="G109" s="2">
        <v>0</v>
      </c>
      <c r="H109" t="inlineStr">
        <is>
          <t xml:space="preserve">manual</t>
        </is>
      </c>
      <c r="I109" t="inlineStr">
        <is>
          <t xml:space="preserve"/>
        </is>
      </c>
      <c r="J109" t="inlineStr">
        <is>
          <t xml:space="preserve">Расчётный сценарий 4700134228: Исходная модель, строка 77 · Нет ставки в исходной модели; первичка</t>
        </is>
      </c>
      <c r="K109" s="2">
        <v>0</v>
      </c>
      <c r="L109" t="inlineStr">
        <is>
          <t xml:space="preserve">true</t>
        </is>
      </c>
      <c r="M109" t="inlineStr">
        <is>
          <t xml:space="preserve">true</t>
        </is>
      </c>
      <c r="N109" t="inlineStr">
        <is>
          <t xml:space="preserve">true</t>
        </is>
      </c>
    </row>
    <row r="110">
      <c r="A110" t="inlineStr">
        <is>
          <t xml:space="preserve">4700134228</t>
        </is>
      </c>
      <c r="B110" t="inlineStr">
        <is>
          <t xml:space="preserve">Прогноз 2025 · источники требуют обновления</t>
        </is>
      </c>
      <c r="C110" t="inlineStr">
        <is>
          <t xml:space="preserve">USD</t>
        </is>
      </c>
      <c r="D110" s="2">
        <v>80</v>
      </c>
      <c r="E110" t="inlineStr">
        <is>
          <t xml:space="preserve">Приобретение модульного офиса</t>
        </is>
      </c>
      <c r="F110" t="inlineStr">
        <is>
          <t xml:space="preserve">Косвенные</t>
        </is>
      </c>
      <c r="G110" s="2">
        <v>0</v>
      </c>
      <c r="H110" t="inlineStr">
        <is>
          <t xml:space="preserve">manual</t>
        </is>
      </c>
      <c r="I110" t="inlineStr">
        <is>
          <t xml:space="preserve"/>
        </is>
      </c>
      <c r="J110" t="inlineStr">
        <is>
          <t xml:space="preserve">Расчётный сценарий 4700134228: Исходная модель, строка 77 · Нет ставки в исходной модели; первичка</t>
        </is>
      </c>
      <c r="K110" s="2">
        <v>0</v>
      </c>
      <c r="L110" t="inlineStr">
        <is>
          <t xml:space="preserve">true</t>
        </is>
      </c>
      <c r="M110" t="inlineStr">
        <is>
          <t xml:space="preserve">true</t>
        </is>
      </c>
      <c r="N110" t="inlineStr">
        <is>
          <t xml:space="preserve">true</t>
        </is>
      </c>
    </row>
    <row r="111">
      <c r="A111" t="inlineStr">
        <is>
          <t xml:space="preserve">4700134228</t>
        </is>
      </c>
      <c r="B111" t="inlineStr">
        <is>
          <t xml:space="preserve">Прогноз 2025 · источники требуют обновления</t>
        </is>
      </c>
      <c r="C111" t="inlineStr">
        <is>
          <t xml:space="preserve">USD</t>
        </is>
      </c>
      <c r="D111" s="2">
        <v>80</v>
      </c>
      <c r="E111" t="inlineStr">
        <is>
          <t xml:space="preserve">Транспортные услуги</t>
        </is>
      </c>
      <c r="F111" t="inlineStr">
        <is>
          <t xml:space="preserve">Косвенные</t>
        </is>
      </c>
      <c r="G111" s="2">
        <v>0</v>
      </c>
      <c r="H111" t="inlineStr">
        <is>
          <t xml:space="preserve">manual</t>
        </is>
      </c>
      <c r="I111" t="inlineStr">
        <is>
          <t xml:space="preserve"/>
        </is>
      </c>
      <c r="J111" t="inlineStr">
        <is>
          <t xml:space="preserve">Расчётный сценарий 4700134228: Исходная модель, строка 77 · Нет ставки в исходной модели; первичка</t>
        </is>
      </c>
      <c r="K111" s="2">
        <v>0</v>
      </c>
      <c r="L111" t="inlineStr">
        <is>
          <t xml:space="preserve">true</t>
        </is>
      </c>
      <c r="M111" t="inlineStr">
        <is>
          <t xml:space="preserve">true</t>
        </is>
      </c>
      <c r="N111" t="inlineStr">
        <is>
          <t xml:space="preserve">true</t>
        </is>
      </c>
    </row>
    <row r="112">
      <c r="A112" t="inlineStr">
        <is>
          <t xml:space="preserve">4700134228</t>
        </is>
      </c>
      <c r="B112" t="inlineStr">
        <is>
          <t xml:space="preserve">Прогноз 2025 · источники требуют обновления</t>
        </is>
      </c>
      <c r="C112" t="inlineStr">
        <is>
          <t xml:space="preserve">USD</t>
        </is>
      </c>
      <c r="D112" s="2">
        <v>80</v>
      </c>
      <c r="E112" t="inlineStr">
        <is>
          <t xml:space="preserve">Прочие косвенные расходы</t>
        </is>
      </c>
      <c r="F112" t="inlineStr">
        <is>
          <t xml:space="preserve">Косвенные</t>
        </is>
      </c>
      <c r="G112" s="2">
        <v>10</v>
      </c>
      <c r="H112" t="inlineStr">
        <is>
          <t xml:space="preserve">percentDirect</t>
        </is>
      </c>
      <c r="I112" t="inlineStr">
        <is>
          <t xml:space="preserve"/>
        </is>
      </c>
      <c r="J112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112" s="2">
        <v>0</v>
      </c>
      <c r="L112" t="inlineStr">
        <is>
          <t xml:space="preserve">true</t>
        </is>
      </c>
      <c r="M112" t="inlineStr">
        <is>
          <t xml:space="preserve">true</t>
        </is>
      </c>
      <c r="N112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Год</t>
        </is>
      </c>
      <c r="D1" s="1" t="inlineStr">
        <is>
          <t xml:space="preserve">Валюта</t>
        </is>
      </c>
      <c r="E1" s="1" t="inlineStr">
        <is>
          <t xml:space="preserve">Курс к RUB</t>
        </is>
      </c>
      <c r="F1" s="1" t="inlineStr">
        <is>
          <t xml:space="preserve">Показатель</t>
        </is>
      </c>
      <c r="G1" s="1" t="inlineStr">
        <is>
          <t xml:space="preserve">Янв</t>
        </is>
      </c>
      <c r="H1" s="1" t="inlineStr">
        <is>
          <t xml:space="preserve">Фев</t>
        </is>
      </c>
      <c r="I1" s="1" t="inlineStr">
        <is>
          <t xml:space="preserve">Мар</t>
        </is>
      </c>
      <c r="J1" s="1" t="inlineStr">
        <is>
          <t xml:space="preserve">Апр</t>
        </is>
      </c>
      <c r="K1" s="1" t="inlineStr">
        <is>
          <t xml:space="preserve">Май</t>
        </is>
      </c>
      <c r="L1" s="1" t="inlineStr">
        <is>
          <t xml:space="preserve">Июн</t>
        </is>
      </c>
      <c r="M1" s="1" t="inlineStr">
        <is>
          <t xml:space="preserve">Июл</t>
        </is>
      </c>
      <c r="N1" s="1" t="inlineStr">
        <is>
          <t xml:space="preserve">Авг</t>
        </is>
      </c>
      <c r="O1" s="1" t="inlineStr">
        <is>
          <t xml:space="preserve">Сен</t>
        </is>
      </c>
      <c r="P1" s="1" t="inlineStr">
        <is>
          <t xml:space="preserve">Окт</t>
        </is>
      </c>
      <c r="Q1" s="1" t="inlineStr">
        <is>
          <t xml:space="preserve">Ноя</t>
        </is>
      </c>
      <c r="R1" s="1" t="inlineStr">
        <is>
          <t xml:space="preserve">Дек</t>
        </is>
      </c>
      <c r="S1" s="1" t="inlineStr">
        <is>
          <t xml:space="preserve">Итого / конец года</t>
        </is>
      </c>
    </row>
    <row r="2">
      <c r="A2" s="4" t="inlineStr">
        <is>
          <t xml:space="preserve">4700134228</t>
        </is>
      </c>
      <c r="B2" s="4" t="inlineStr">
        <is>
          <t xml:space="preserve">Без исходных данных</t>
        </is>
      </c>
      <c r="C2" s="4">
        <v>2026</v>
      </c>
      <c r="D2" s="4" t="inlineStr">
        <is>
          <t xml:space="preserve">USD</t>
        </is>
      </c>
      <c r="E2" s="4">
        <v>80</v>
      </c>
      <c r="F2" s="4" t="inlineStr">
        <is>
          <t xml:space="preserve">Источник: Физический объём выполнения (КСГ / KQ-2)</t>
        </is>
      </c>
      <c r="G2" s="4">
        <v>8880.160000000002</v>
      </c>
      <c r="H2" s="4">
        <v>7032.24</v>
      </c>
      <c r="I2" s="4">
        <v>10582.28</v>
      </c>
      <c r="J2" s="4">
        <v>9278.360000000002</v>
      </c>
      <c r="K2" s="4">
        <v>4727.799999999999</v>
      </c>
      <c r="L2" s="4">
        <v>6371.719999999999</v>
      </c>
      <c r="M2" s="4">
        <v>2176.54</v>
      </c>
      <c r="N2" s="4">
        <v>7165.499999999999</v>
      </c>
      <c r="O2" s="4">
        <v>6542.160000000001</v>
      </c>
      <c r="P2" s="4">
        <v>19045.679999999997</v>
      </c>
      <c r="Q2" s="4">
        <v>59445.10000000001</v>
      </c>
      <c r="R2" s="4">
        <v>59872.15999999999</v>
      </c>
      <c r="S2" s="4">
        <v>201119.7</v>
      </c>
    </row>
    <row r="3">
      <c r="A3" s="4" t="inlineStr">
        <is>
          <t xml:space="preserve">4700134228</t>
        </is>
      </c>
      <c r="B3" s="4" t="inlineStr">
        <is>
          <t xml:space="preserve">Без исходных данных</t>
        </is>
      </c>
      <c r="C3" s="4">
        <v>2026</v>
      </c>
      <c r="D3" s="4" t="inlineStr">
        <is>
          <t xml:space="preserve">USD</t>
        </is>
      </c>
      <c r="E3" s="4">
        <v>80</v>
      </c>
      <c r="F3" s="4" t="inlineStr">
        <is>
          <t xml:space="preserve">Источник: Расценка BOQ на единицу KQ-2</t>
        </is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>
      <c r="A4" s="4" t="inlineStr">
        <is>
          <t xml:space="preserve">4700134228</t>
        </is>
      </c>
      <c r="B4" s="4" t="inlineStr">
        <is>
          <t xml:space="preserve">Без исходных данных</t>
        </is>
      </c>
      <c r="C4" s="4">
        <v>2026</v>
      </c>
      <c r="D4" s="4" t="inlineStr">
        <is>
          <t xml:space="preserve">USD</t>
        </is>
      </c>
      <c r="E4" s="4">
        <v>80</v>
      </c>
      <c r="F4" s="4" t="inlineStr">
        <is>
          <t xml:space="preserve">Источник: Выполнение в денежном выражении (ручной ряд)</t>
        </is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>
      <c r="A5" s="4" t="inlineStr">
        <is>
          <t xml:space="preserve">4700134228</t>
        </is>
      </c>
      <c r="B5" s="4" t="inlineStr">
        <is>
          <t xml:space="preserve">Без исходных данных</t>
        </is>
      </c>
      <c r="C5" s="4">
        <v>2026</v>
      </c>
      <c r="D5" s="4" t="inlineStr">
        <is>
          <t xml:space="preserve">USD</t>
        </is>
      </c>
      <c r="E5" s="4">
        <v>80</v>
      </c>
      <c r="F5" s="4" t="inlineStr">
        <is>
          <t xml:space="preserve">Источник: Прочие доходы</t>
        </is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>
      <c r="A6" s="4" t="inlineStr">
        <is>
          <t xml:space="preserve">4700134228</t>
        </is>
      </c>
      <c r="B6" s="4" t="inlineStr">
        <is>
          <t xml:space="preserve">Без исходных данных</t>
        </is>
      </c>
      <c r="C6" s="4">
        <v>2026</v>
      </c>
      <c r="D6" s="4" t="inlineStr">
        <is>
          <t xml:space="preserve">USD</t>
        </is>
      </c>
      <c r="E6" s="4">
        <v>80</v>
      </c>
      <c r="F6" s="4" t="inlineStr">
        <is>
          <t xml:space="preserve">Источник: Материалы</t>
        </is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>
      <c r="A7" s="4" t="inlineStr">
        <is>
          <t xml:space="preserve">4700134228</t>
        </is>
      </c>
      <c r="B7" s="4" t="inlineStr">
        <is>
          <t xml:space="preserve">Без исходных данных</t>
        </is>
      </c>
      <c r="C7" s="4">
        <v>2026</v>
      </c>
      <c r="D7" s="4" t="inlineStr">
        <is>
          <t xml:space="preserve">USD</t>
        </is>
      </c>
      <c r="E7" s="4">
        <v>80</v>
      </c>
      <c r="F7" s="4" t="inlineStr">
        <is>
          <t xml:space="preserve">Источник: Основной персонал, FTE</t>
        </is>
      </c>
      <c r="G7" s="4">
        <v>170.06451612903226</v>
      </c>
      <c r="H7" s="4">
        <v>237.64285714285714</v>
      </c>
      <c r="I7" s="4">
        <v>259.5483870967742</v>
      </c>
      <c r="J7" s="4">
        <v>281.8</v>
      </c>
      <c r="K7" s="4">
        <v>351.48387096774195</v>
      </c>
      <c r="L7" s="4">
        <v>376.6</v>
      </c>
      <c r="M7" s="4">
        <v>527.9354838709677</v>
      </c>
      <c r="N7" s="4">
        <v>572.3225806451613</v>
      </c>
      <c r="O7" s="4">
        <v>600.2666666666667</v>
      </c>
      <c r="P7" s="4">
        <v>633.8064516129032</v>
      </c>
      <c r="Q7" s="4">
        <v>674.8666666666667</v>
      </c>
      <c r="R7" s="4">
        <v>782.3225806451613</v>
      </c>
      <c r="S7" s="4">
        <v>5468.660061443933</v>
      </c>
    </row>
    <row r="8">
      <c r="A8" s="4" t="inlineStr">
        <is>
          <t xml:space="preserve">4700134228</t>
        </is>
      </c>
      <c r="B8" s="4" t="inlineStr">
        <is>
          <t xml:space="preserve">Без исходных данных</t>
        </is>
      </c>
      <c r="C8" s="4">
        <v>2026</v>
      </c>
      <c r="D8" s="4" t="inlineStr">
        <is>
          <t xml:space="preserve">USD</t>
        </is>
      </c>
      <c r="E8" s="4">
        <v>80</v>
      </c>
      <c r="F8" s="4" t="inlineStr">
        <is>
          <t xml:space="preserve">Источник: Вспомогательный персонал, FTE</t>
        </is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>
      <c r="A9" s="4" t="inlineStr">
        <is>
          <t xml:space="preserve">4700134228</t>
        </is>
      </c>
      <c r="B9" s="4" t="inlineStr">
        <is>
          <t xml:space="preserve">Без исходных данных</t>
        </is>
      </c>
      <c r="C9" s="4">
        <v>2026</v>
      </c>
      <c r="D9" s="4" t="inlineStr">
        <is>
          <t xml:space="preserve">USD</t>
        </is>
      </c>
      <c r="E9" s="4">
        <v>80</v>
      </c>
      <c r="F9" s="4" t="inlineStr">
        <is>
          <t xml:space="preserve">Источник: Косвенный персонал, FTE</t>
        </is>
      </c>
      <c r="G9" s="4">
        <v>140.6451612903226</v>
      </c>
      <c r="H9" s="4">
        <v>168.64285714285714</v>
      </c>
      <c r="I9" s="4">
        <v>195.41935483870967</v>
      </c>
      <c r="J9" s="4">
        <v>212.66666666666666</v>
      </c>
      <c r="K9" s="4">
        <v>257.61290322580646</v>
      </c>
      <c r="L9" s="4">
        <v>261.53333333333336</v>
      </c>
      <c r="M9" s="4">
        <v>316.7741935483871</v>
      </c>
      <c r="N9" s="4">
        <v>298.1290322580645</v>
      </c>
      <c r="O9" s="4">
        <v>269.46666666666664</v>
      </c>
      <c r="P9" s="4">
        <v>280.7096774193548</v>
      </c>
      <c r="Q9" s="4">
        <v>299.8666666666667</v>
      </c>
      <c r="R9" s="4">
        <v>306.4516129032258</v>
      </c>
      <c r="S9" s="4">
        <v>3007.9181259600614</v>
      </c>
    </row>
    <row r="10">
      <c r="A10" s="4" t="inlineStr">
        <is>
          <t xml:space="preserve">4700134228</t>
        </is>
      </c>
      <c r="B10" s="4" t="inlineStr">
        <is>
          <t xml:space="preserve">Без исходных данных</t>
        </is>
      </c>
      <c r="C10" s="4">
        <v>2026</v>
      </c>
      <c r="D10" s="4" t="inlineStr">
        <is>
          <t xml:space="preserve">USD</t>
        </is>
      </c>
      <c r="E10" s="4">
        <v>80</v>
      </c>
      <c r="F10" s="4" t="inlineStr">
        <is>
          <t xml:space="preserve">Источник: Трудоёмкость для бытовых расходов, чел.</t>
        </is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>
      <c r="A11" s="4" t="inlineStr">
        <is>
          <t xml:space="preserve">4700134228</t>
        </is>
      </c>
      <c r="B11" s="4" t="inlineStr">
        <is>
          <t xml:space="preserve">Без исходных данных</t>
        </is>
      </c>
      <c r="C11" s="4">
        <v>2026</v>
      </c>
      <c r="D11" s="4" t="inlineStr">
        <is>
          <t xml:space="preserve">USD</t>
        </is>
      </c>
      <c r="E11" s="4">
        <v>80</v>
      </c>
      <c r="F11" s="4" t="inlineStr">
        <is>
          <t xml:space="preserve">Источник: Дней по календарю исходной модели</t>
        </is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>
      <c r="A12" s="4" t="inlineStr">
        <is>
          <t xml:space="preserve">4700134228</t>
        </is>
      </c>
      <c r="B12" s="4" t="inlineStr">
        <is>
          <t xml:space="preserve">Без исходных данных</t>
        </is>
      </c>
      <c r="C12" s="4">
        <v>2026</v>
      </c>
      <c r="D12" s="4" t="inlineStr">
        <is>
          <t xml:space="preserve">USD</t>
        </is>
      </c>
      <c r="E12" s="4">
        <v>80</v>
      </c>
      <c r="F12" s="4" t="inlineStr">
        <is>
          <t xml:space="preserve">Источник: Пассивно неработающие, чел.</t>
        </is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>
      <c r="A13" s="4" t="inlineStr">
        <is>
          <t xml:space="preserve">4700134228</t>
        </is>
      </c>
      <c r="B13" s="4" t="inlineStr">
        <is>
          <t xml:space="preserve">Без исходных данных</t>
        </is>
      </c>
      <c r="C13" s="4">
        <v>2026</v>
      </c>
      <c r="D13" s="4" t="inlineStr">
        <is>
          <t xml:space="preserve">USD</t>
        </is>
      </c>
      <c r="E13" s="4">
        <v>80</v>
      </c>
      <c r="F13" s="4" t="inlineStr">
        <is>
          <t xml:space="preserve">Источник: Лесовики, чел.</t>
        </is>
      </c>
      <c r="G13" s="4">
        <v>4.193548387096774</v>
      </c>
      <c r="H13" s="4">
        <v>0</v>
      </c>
      <c r="I13" s="4">
        <v>0</v>
      </c>
      <c r="J13" s="4">
        <v>0</v>
      </c>
      <c r="K13" s="4">
        <v>0</v>
      </c>
      <c r="L13" s="4">
        <v>31.2</v>
      </c>
      <c r="M13" s="4">
        <v>49.354838709677416</v>
      </c>
      <c r="N13" s="4">
        <v>46.12903225806452</v>
      </c>
      <c r="O13" s="4">
        <v>55.6</v>
      </c>
      <c r="P13" s="4">
        <v>52.32258064516129</v>
      </c>
      <c r="Q13" s="4">
        <v>62.53333333333333</v>
      </c>
      <c r="R13" s="4">
        <v>68.96774193548387</v>
      </c>
      <c r="S13" s="4">
        <v>370.30107526881716</v>
      </c>
    </row>
    <row r="14">
      <c r="A14" s="4" t="inlineStr">
        <is>
          <t xml:space="preserve">4700134228</t>
        </is>
      </c>
      <c r="B14" s="4" t="inlineStr">
        <is>
          <t xml:space="preserve">Без исходных данных</t>
        </is>
      </c>
      <c r="C14" s="4">
        <v>2026</v>
      </c>
      <c r="D14" s="4" t="inlineStr">
        <is>
          <t xml:space="preserve">USD</t>
        </is>
      </c>
      <c r="E14" s="4">
        <v>80</v>
      </c>
      <c r="F14" s="4" t="inlineStr">
        <is>
          <t xml:space="preserve">Источник: Техника, маш.-ч</t>
        </is>
      </c>
      <c r="G14" s="4">
        <v>8705.806451612903</v>
      </c>
      <c r="H14" s="4">
        <v>9954.285714285714</v>
      </c>
      <c r="I14" s="4">
        <v>11943.225806451614</v>
      </c>
      <c r="J14" s="4">
        <v>13450.666666666666</v>
      </c>
      <c r="K14" s="4">
        <v>12698.064516129032</v>
      </c>
      <c r="L14" s="4">
        <v>13814.666666666666</v>
      </c>
      <c r="M14" s="4">
        <v>18669.67741935484</v>
      </c>
      <c r="N14" s="4">
        <v>17713.548387096773</v>
      </c>
      <c r="O14" s="4">
        <v>15790.666666666666</v>
      </c>
      <c r="P14" s="4">
        <v>13503.225806451614</v>
      </c>
      <c r="Q14" s="4">
        <v>14265.333333333334</v>
      </c>
      <c r="R14" s="4">
        <v>16522.58064516129</v>
      </c>
      <c r="S14" s="4">
        <v>167031.74807987714</v>
      </c>
    </row>
    <row r="15">
      <c r="A15" s="4" t="inlineStr">
        <is>
          <t xml:space="preserve">4700134228</t>
        </is>
      </c>
      <c r="B15" s="4" t="inlineStr">
        <is>
          <t xml:space="preserve">Без исходных данных</t>
        </is>
      </c>
      <c r="C15" s="4">
        <v>2026</v>
      </c>
      <c r="D15" s="4" t="inlineStr">
        <is>
          <t xml:space="preserve">USD</t>
        </is>
      </c>
      <c r="E15" s="4">
        <v>80</v>
      </c>
      <c r="F15" s="4" t="inlineStr">
        <is>
          <t xml:space="preserve">Источник: Объём НРК, ед.</t>
        </is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>
      <c r="A16" s="4" t="inlineStr">
        <is>
          <t xml:space="preserve">4700134228</t>
        </is>
      </c>
      <c r="B16" s="4" t="inlineStr">
        <is>
          <t xml:space="preserve">Без исходных данных</t>
        </is>
      </c>
      <c r="C16" s="4">
        <v>2026</v>
      </c>
      <c r="D16" s="4" t="inlineStr">
        <is>
          <t xml:space="preserve">USD</t>
        </is>
      </c>
      <c r="E16" s="4">
        <v>80</v>
      </c>
      <c r="F16" s="4" t="inlineStr">
        <is>
          <t xml:space="preserve">Источник: Оплата за работы с НДС</t>
        </is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>
      <c r="A17" s="4" t="inlineStr">
        <is>
          <t xml:space="preserve">4700134228</t>
        </is>
      </c>
      <c r="B17" s="4" t="inlineStr">
        <is>
          <t xml:space="preserve">Без исходных данных</t>
        </is>
      </c>
      <c r="C17" s="4">
        <v>2026</v>
      </c>
      <c r="D17" s="4" t="inlineStr">
        <is>
          <t xml:space="preserve">USD</t>
        </is>
      </c>
      <c r="E17" s="4">
        <v>80</v>
      </c>
      <c r="F17" s="4" t="inlineStr">
        <is>
          <t xml:space="preserve">Источник: Полученные авансы с НДС</t>
        </is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>
      <c r="A18" s="4" t="inlineStr">
        <is>
          <t xml:space="preserve">4700134228</t>
        </is>
      </c>
      <c r="B18" s="4" t="inlineStr">
        <is>
          <t xml:space="preserve">Без исходных данных</t>
        </is>
      </c>
      <c r="C18" s="4">
        <v>2026</v>
      </c>
      <c r="D18" s="4" t="inlineStr">
        <is>
          <t xml:space="preserve">USD</t>
        </is>
      </c>
      <c r="E18" s="4">
        <v>80</v>
      </c>
      <c r="F18" s="4" t="inlineStr">
        <is>
          <t xml:space="preserve">Источник: Зачёт авансов с НДС</t>
        </is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>
      <c r="A19" s="4" t="inlineStr">
        <is>
          <t xml:space="preserve">4700134228</t>
        </is>
      </c>
      <c r="B19" s="4" t="inlineStr">
        <is>
          <t xml:space="preserve">Без исходных данных</t>
        </is>
      </c>
      <c r="C19" s="4">
        <v>2026</v>
      </c>
      <c r="D19" s="4" t="inlineStr">
        <is>
          <t xml:space="preserve">USD</t>
        </is>
      </c>
      <c r="E19" s="4">
        <v>80</v>
      </c>
      <c r="F19" s="4" t="inlineStr">
        <is>
          <t xml:space="preserve">Источник: Поступления факторинга</t>
        </is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>
      <c r="A20" s="3" t="inlineStr">
        <is>
          <t xml:space="preserve">4700134228</t>
        </is>
      </c>
      <c r="B20" s="3" t="inlineStr">
        <is>
          <t xml:space="preserve">Без исходных данных</t>
        </is>
      </c>
      <c r="C20" s="3">
        <v>2026</v>
      </c>
      <c r="D20" s="3" t="inlineStr">
        <is>
          <t xml:space="preserve">USD</t>
        </is>
      </c>
      <c r="E20" s="3">
        <v>80</v>
      </c>
      <c r="F20" s="3" t="inlineStr">
        <is>
          <t xml:space="preserve">Доходы</t>
        </is>
      </c>
      <c r="G20" s="3">
        <v>6009188.245655865</v>
      </c>
      <c r="H20" s="3">
        <v>6326310.065261915</v>
      </c>
      <c r="I20" s="3">
        <v>7192962.040909068</v>
      </c>
      <c r="J20" s="3">
        <v>7719049.553621543</v>
      </c>
      <c r="K20" s="3">
        <v>5505821.553424569</v>
      </c>
      <c r="L20" s="3">
        <v>9987823.64153884</v>
      </c>
      <c r="M20" s="3">
        <v>6691447.283210083</v>
      </c>
      <c r="N20" s="3">
        <v>5821714.1066337265</v>
      </c>
      <c r="O20" s="3">
        <v>7166557.134399284</v>
      </c>
      <c r="P20" s="3">
        <v>10354368.854407901</v>
      </c>
      <c r="Q20" s="3">
        <v>15683364.331498714</v>
      </c>
      <c r="R20" s="3">
        <v>14091759.611429863</v>
      </c>
      <c r="S20" s="3">
        <f>SUM(G20:R20)</f>
        <v>102550366.42199138</v>
      </c>
    </row>
    <row r="21">
      <c r="A21" s="3" t="inlineStr">
        <is>
          <t xml:space="preserve">4700134228</t>
        </is>
      </c>
      <c r="B21" s="3" t="inlineStr">
        <is>
          <t xml:space="preserve">Без исходных данных</t>
        </is>
      </c>
      <c r="C21" s="3">
        <v>2026</v>
      </c>
      <c r="D21" s="3" t="inlineStr">
        <is>
          <t xml:space="preserve">USD</t>
        </is>
      </c>
      <c r="E21" s="3">
        <v>80</v>
      </c>
      <c r="F21" s="3" t="inlineStr">
        <is>
          <t xml:space="preserve">Прямые расходы</t>
        </is>
      </c>
      <c r="G21" s="3">
        <v>6076675.425195887</v>
      </c>
      <c r="H21" s="3">
        <v>6126997.75748891</v>
      </c>
      <c r="I21" s="3">
        <v>6560266.449339884</v>
      </c>
      <c r="J21" s="3">
        <v>6513537.007253054</v>
      </c>
      <c r="K21" s="3">
        <v>6381747.183256359</v>
      </c>
      <c r="L21" s="3">
        <v>6836011.376469355</v>
      </c>
      <c r="M21" s="3">
        <v>8119194.3497590395</v>
      </c>
      <c r="N21" s="3">
        <v>8234585.240489142</v>
      </c>
      <c r="O21" s="3">
        <v>8316139.584583254</v>
      </c>
      <c r="P21" s="3">
        <v>8503727.547760352</v>
      </c>
      <c r="Q21" s="3">
        <v>9311558.385502793</v>
      </c>
      <c r="R21" s="3">
        <v>9847512.060913352</v>
      </c>
      <c r="S21" s="3">
        <f>SUM(G21:R21)</f>
        <v>90827952.36801139</v>
      </c>
    </row>
    <row r="22">
      <c r="A22" s="3" t="inlineStr">
        <is>
          <t xml:space="preserve">4700134228</t>
        </is>
      </c>
      <c r="B22" s="3" t="inlineStr">
        <is>
          <t xml:space="preserve">Без исходных данных</t>
        </is>
      </c>
      <c r="C22" s="3">
        <v>2026</v>
      </c>
      <c r="D22" s="3" t="inlineStr">
        <is>
          <t xml:space="preserve">USD</t>
        </is>
      </c>
      <c r="E22" s="3">
        <v>80</v>
      </c>
      <c r="F22" s="3" t="inlineStr">
        <is>
          <t xml:space="preserve">Косвенные расходы</t>
        </is>
      </c>
      <c r="G22" s="3">
        <v>3493745.965165209</v>
      </c>
      <c r="H22" s="3">
        <v>3888801.084562517</v>
      </c>
      <c r="I22" s="3">
        <v>4217895.424912022</v>
      </c>
      <c r="J22" s="3">
        <v>4425592.452636953</v>
      </c>
      <c r="K22" s="3">
        <v>5016179.211688871</v>
      </c>
      <c r="L22" s="3">
        <v>5101334.412558859</v>
      </c>
      <c r="M22" s="3">
        <v>5989693.834124041</v>
      </c>
      <c r="N22" s="3">
        <v>5921963.8274074085</v>
      </c>
      <c r="O22" s="3">
        <v>5702483.0574147105</v>
      </c>
      <c r="P22" s="3">
        <v>5916342.155032112</v>
      </c>
      <c r="Q22" s="3">
        <v>6150221.480064041</v>
      </c>
      <c r="R22" s="3">
        <v>6505662.313475717</v>
      </c>
      <c r="S22" s="3">
        <f>SUM(G22:R22)</f>
        <v>62329915.219042465</v>
      </c>
    </row>
    <row r="23">
      <c r="A23" s="3" t="inlineStr">
        <is>
          <t xml:space="preserve">4700134228</t>
        </is>
      </c>
      <c r="B23" s="3" t="inlineStr">
        <is>
          <t xml:space="preserve">Без исходных данных</t>
        </is>
      </c>
      <c r="C23" s="3">
        <v>2026</v>
      </c>
      <c r="D23" s="3" t="inlineStr">
        <is>
          <t xml:space="preserve">USD</t>
        </is>
      </c>
      <c r="E23" s="3">
        <v>80</v>
      </c>
      <c r="F23" s="3" t="inlineStr">
        <is>
          <t xml:space="preserve">Расходы</t>
        </is>
      </c>
      <c r="G23" s="3">
        <f>G21+G22</f>
        <v>9570421.390361099</v>
      </c>
      <c r="H23" s="3">
        <f>H21+H22</f>
        <v>10015798.842051428</v>
      </c>
      <c r="I23" s="3">
        <f>I21+I22</f>
        <v>10778161.874251908</v>
      </c>
      <c r="J23" s="3">
        <f>J21+J22</f>
        <v>10939129.459890006</v>
      </c>
      <c r="K23" s="3">
        <f>K21+K22</f>
        <v>11397926.394945232</v>
      </c>
      <c r="L23" s="3">
        <f>L21+L22</f>
        <v>11937345.789028218</v>
      </c>
      <c r="M23" s="3">
        <f>M21+M22</f>
        <v>14108888.183883077</v>
      </c>
      <c r="N23" s="3">
        <f>N21+N22</f>
        <v>14156549.067896556</v>
      </c>
      <c r="O23" s="3">
        <f>O21+O22</f>
        <v>14018622.641997963</v>
      </c>
      <c r="P23" s="3">
        <f>P21+P22</f>
        <v>14420069.702792466</v>
      </c>
      <c r="Q23" s="3">
        <f>Q21+Q22</f>
        <v>15461779.865566835</v>
      </c>
      <c r="R23" s="3">
        <f>R21+R22</f>
        <v>16353174.374389075</v>
      </c>
      <c r="S23" s="3">
        <f>SUM(G23:R23)</f>
        <v>153157867.58705387</v>
      </c>
    </row>
    <row r="24">
      <c r="A24" s="3" t="inlineStr">
        <is>
          <t xml:space="preserve">4700134228</t>
        </is>
      </c>
      <c r="B24" s="3" t="inlineStr">
        <is>
          <t xml:space="preserve">Без исходных данных</t>
        </is>
      </c>
      <c r="C24" s="3">
        <v>2026</v>
      </c>
      <c r="D24" s="3" t="inlineStr">
        <is>
          <t xml:space="preserve">USD</t>
        </is>
      </c>
      <c r="E24" s="3">
        <v>80</v>
      </c>
      <c r="F24" s="3" t="inlineStr">
        <is>
          <t xml:space="preserve">Финансовый результат</t>
        </is>
      </c>
      <c r="G24" s="5">
        <f>G20-G23</f>
        <v>-3561233.144705233</v>
      </c>
      <c r="H24" s="5">
        <f>H20-H23</f>
        <v>-3689488.7767895125</v>
      </c>
      <c r="I24" s="5">
        <f>I20-I23</f>
        <v>-3585199.83334284</v>
      </c>
      <c r="J24" s="5">
        <f>J20-J23</f>
        <v>-3220079.9062684635</v>
      </c>
      <c r="K24" s="5">
        <f>K20-K23</f>
        <v>-5892104.841520663</v>
      </c>
      <c r="L24" s="5">
        <f>L20-L23</f>
        <v>-1949522.1474893782</v>
      </c>
      <c r="M24" s="5">
        <f>M20-M23</f>
        <v>-7417440.900672994</v>
      </c>
      <c r="N24" s="5">
        <f>N20-N23</f>
        <v>-8334834.96126283</v>
      </c>
      <c r="O24" s="5">
        <f>O20-O23</f>
        <v>-6852065.5075986795</v>
      </c>
      <c r="P24" s="5">
        <f>P20-P23</f>
        <v>-4065700.8483845647</v>
      </c>
      <c r="Q24" s="3">
        <f>Q20-Q23</f>
        <v>221584.46593187936</v>
      </c>
      <c r="R24" s="5">
        <f>R20-R23</f>
        <v>-2261414.762959212</v>
      </c>
      <c r="S24" s="5">
        <f>SUM(G24:R24)</f>
        <v>-50607501.165062495</v>
      </c>
    </row>
    <row r="25">
      <c r="A25" s="3" t="inlineStr">
        <is>
          <t xml:space="preserve">4700134228</t>
        </is>
      </c>
      <c r="B25" s="3" t="inlineStr">
        <is>
          <t xml:space="preserve">Без исходных данных</t>
        </is>
      </c>
      <c r="C25" s="3">
        <v>2026</v>
      </c>
      <c r="D25" s="3" t="inlineStr">
        <is>
          <t xml:space="preserve">USD</t>
        </is>
      </c>
      <c r="E25" s="3">
        <v>80</v>
      </c>
      <c r="F25" s="3" t="inlineStr">
        <is>
          <t xml:space="preserve">Поступления</t>
        </is>
      </c>
      <c r="G25" s="3">
        <v>790308.360379701</v>
      </c>
      <c r="H25" s="3">
        <v>5225667.990077954</v>
      </c>
      <c r="I25" s="3">
        <v>5979867.989136245</v>
      </c>
      <c r="J25" s="3">
        <v>6750982.001177136</v>
      </c>
      <c r="K25" s="3">
        <v>7283118.76223278</v>
      </c>
      <c r="L25" s="3">
        <v>5440787.135772054</v>
      </c>
      <c r="M25" s="3">
        <v>9062642.26109104</v>
      </c>
      <c r="N25" s="3">
        <v>6670030.67309081</v>
      </c>
      <c r="O25" s="3">
        <v>5613253.053076794</v>
      </c>
      <c r="P25" s="3">
        <v>6680469.190041591</v>
      </c>
      <c r="Q25" s="3">
        <v>9533808.298286688</v>
      </c>
      <c r="R25" s="3">
        <v>14392941.544600151</v>
      </c>
      <c r="S25" s="3">
        <f>SUM(G25:R25)</f>
        <v>83423877.25896296</v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s="2">
        <v>2026</v>
      </c>
      <c r="D26" t="inlineStr">
        <is>
          <t xml:space="preserve">USD</t>
        </is>
      </c>
      <c r="E26" s="2">
        <v>80</v>
      </c>
      <c r="F26" t="inlineStr">
        <is>
          <t xml:space="preserve">Выплаты</t>
        </is>
      </c>
      <c r="G26" s="2">
        <v>6169368.02354562</v>
      </c>
      <c r="H26" s="2">
        <v>6614745.47523595</v>
      </c>
      <c r="I26" s="2">
        <v>7377108.507436432</v>
      </c>
      <c r="J26" s="2">
        <v>7538076.093074532</v>
      </c>
      <c r="K26" s="2">
        <v>7996873.028129753</v>
      </c>
      <c r="L26" s="2">
        <v>8536292.422212739</v>
      </c>
      <c r="M26" s="2">
        <v>10707834.8170676</v>
      </c>
      <c r="N26" s="2">
        <v>10755495.70108108</v>
      </c>
      <c r="O26" s="2">
        <v>10617569.275182487</v>
      </c>
      <c r="P26" s="2">
        <v>11019016.335976988</v>
      </c>
      <c r="Q26" s="2">
        <v>12060726.498751357</v>
      </c>
      <c r="R26" s="2">
        <v>12952121.007573597</v>
      </c>
      <c r="S26" s="2">
        <f>SUM(G26:R26)</f>
        <v>112345227.18526813</v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s="2">
        <v>2026</v>
      </c>
      <c r="D27" t="inlineStr">
        <is>
          <t xml:space="preserve">USD</t>
        </is>
      </c>
      <c r="E27" s="2">
        <v>80</v>
      </c>
      <c r="F27" t="inlineStr">
        <is>
          <t xml:space="preserve">НДС к выплате</t>
        </is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>SUM(G27:R27)</f>
        <v>0</v>
      </c>
    </row>
    <row r="28">
      <c r="A28" s="3" t="inlineStr">
        <is>
          <t xml:space="preserve">4700134228</t>
        </is>
      </c>
      <c r="B28" s="3" t="inlineStr">
        <is>
          <t xml:space="preserve">Без исходных данных</t>
        </is>
      </c>
      <c r="C28" s="3">
        <v>2026</v>
      </c>
      <c r="D28" s="3" t="inlineStr">
        <is>
          <t xml:space="preserve">USD</t>
        </is>
      </c>
      <c r="E28" s="3">
        <v>80</v>
      </c>
      <c r="F28" s="3" t="inlineStr">
        <is>
          <t xml:space="preserve">CF за период</t>
        </is>
      </c>
      <c r="G28" s="5">
        <f>G25-G26-G27</f>
        <v>-5379059.6631659195</v>
      </c>
      <c r="H28" s="5">
        <f>H25-H26-H27</f>
        <v>-1389077.4851579964</v>
      </c>
      <c r="I28" s="5">
        <f>I25-I26-I27</f>
        <v>-1397240.5183001868</v>
      </c>
      <c r="J28" s="5">
        <f>J25-J26-J27</f>
        <v>-787094.0918973964</v>
      </c>
      <c r="K28" s="5">
        <f>K25-K26-K27</f>
        <v>-713754.2658969723</v>
      </c>
      <c r="L28" s="5">
        <f>L25-L26-L27</f>
        <v>-3095505.2864406845</v>
      </c>
      <c r="M28" s="5">
        <f>M25-M26-M27</f>
        <v>-1645192.5559765603</v>
      </c>
      <c r="N28" s="5">
        <f>N25-N26-N27</f>
        <v>-4085465.0279902704</v>
      </c>
      <c r="O28" s="5">
        <f>O25-O26-O27</f>
        <v>-5004316.222105693</v>
      </c>
      <c r="P28" s="5">
        <f>P25-P26-P27</f>
        <v>-4338547.145935397</v>
      </c>
      <c r="Q28" s="5">
        <f>Q25-Q26-Q27</f>
        <v>-2526918.2004646696</v>
      </c>
      <c r="R28" s="3">
        <f>R25-R26-R27</f>
        <v>1440820.5370265543</v>
      </c>
      <c r="S28" s="5">
        <f>SUM(G28:R28)</f>
        <v>-28921349.926305193</v>
      </c>
    </row>
    <row r="29">
      <c r="A29" s="3" t="inlineStr">
        <is>
          <t xml:space="preserve">4700134228</t>
        </is>
      </c>
      <c r="B29" s="3" t="inlineStr">
        <is>
          <t xml:space="preserve">Без исходных данных</t>
        </is>
      </c>
      <c r="C29" s="3">
        <v>2026</v>
      </c>
      <c r="D29" s="3" t="inlineStr">
        <is>
          <t xml:space="preserve">USD</t>
        </is>
      </c>
      <c r="E29" s="3">
        <v>80</v>
      </c>
      <c r="F29" s="3" t="inlineStr">
        <is>
          <t xml:space="preserve">CF накопительно</t>
        </is>
      </c>
      <c r="G29" s="5">
        <f>G28+-438293.6909090914</f>
        <v>-5817353.354075011</v>
      </c>
      <c r="H29" s="5">
        <f>G29+H28</f>
        <v>-7206430.839233007</v>
      </c>
      <c r="I29" s="5">
        <f>H29+I28</f>
        <v>-8603671.357533194</v>
      </c>
      <c r="J29" s="5">
        <f>I29+J28</f>
        <v>-9390765.44943059</v>
      </c>
      <c r="K29" s="5">
        <f>J29+K28</f>
        <v>-10104519.715327563</v>
      </c>
      <c r="L29" s="5">
        <f>K29+L28</f>
        <v>-13200025.001768246</v>
      </c>
      <c r="M29" s="5">
        <f>L29+M28</f>
        <v>-14845217.557744807</v>
      </c>
      <c r="N29" s="5">
        <f>M29+N28</f>
        <v>-18930682.585735075</v>
      </c>
      <c r="O29" s="5">
        <f>N29+O28</f>
        <v>-23934998.80784077</v>
      </c>
      <c r="P29" s="5">
        <f>O29+P28</f>
        <v>-28273545.953776166</v>
      </c>
      <c r="Q29" s="5">
        <f>P29+Q28</f>
        <v>-30800464.154240835</v>
      </c>
      <c r="R29" s="5">
        <f>Q29+R28</f>
        <v>-29359643.61721428</v>
      </c>
      <c r="S29" s="5">
        <f>R29</f>
        <v>-29359643.61721428</v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s="2">
        <v>2026</v>
      </c>
      <c r="D30" t="inlineStr">
        <is>
          <t xml:space="preserve">USD</t>
        </is>
      </c>
      <c r="E30" s="2">
        <v>80</v>
      </c>
      <c r="F30" t="inlineStr">
        <is>
          <t xml:space="preserve">Прямые: Заработная плата</t>
        </is>
      </c>
      <c r="G30" s="2">
        <v>637741.9354838709</v>
      </c>
      <c r="H30" s="2">
        <v>891160.7142857143</v>
      </c>
      <c r="I30" s="2">
        <v>973306.4516129033</v>
      </c>
      <c r="J30" s="2">
        <v>1056750</v>
      </c>
      <c r="K30" s="2">
        <v>1318064.5161290322</v>
      </c>
      <c r="L30" s="2">
        <v>1412250</v>
      </c>
      <c r="M30" s="2">
        <v>1979758.0645161287</v>
      </c>
      <c r="N30" s="2">
        <v>2146209.677419355</v>
      </c>
      <c r="O30" s="2">
        <v>2251000</v>
      </c>
      <c r="P30" s="2">
        <v>2376774.193548387</v>
      </c>
      <c r="Q30" s="2">
        <v>2530750</v>
      </c>
      <c r="R30" s="2">
        <v>2933709.677419355</v>
      </c>
      <c r="S30" s="2">
        <v>20507475.23041475</v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s="2">
        <v>2026</v>
      </c>
      <c r="D31" t="inlineStr">
        <is>
          <t xml:space="preserve">USD</t>
        </is>
      </c>
      <c r="E31" s="2">
        <v>80</v>
      </c>
      <c r="F31" t="inlineStr">
        <is>
          <t xml:space="preserve">Прямые: НДФЛ</t>
        </is>
      </c>
      <c r="G31" s="2">
        <v>95294.77196885427</v>
      </c>
      <c r="H31" s="2">
        <v>133161.94581280788</v>
      </c>
      <c r="I31" s="2">
        <v>145436.59621802001</v>
      </c>
      <c r="J31" s="2">
        <v>157905.17241379313</v>
      </c>
      <c r="K31" s="2">
        <v>196952.16907675195</v>
      </c>
      <c r="L31" s="2">
        <v>211025.86206896554</v>
      </c>
      <c r="M31" s="2">
        <v>295825.9176863181</v>
      </c>
      <c r="N31" s="2">
        <v>320697.99777530594</v>
      </c>
      <c r="O31" s="2">
        <v>336356.3218390805</v>
      </c>
      <c r="P31" s="2">
        <v>355150.16685205785</v>
      </c>
      <c r="Q31" s="2">
        <v>378158.0459770115</v>
      </c>
      <c r="R31" s="2">
        <v>438370.4115684094</v>
      </c>
      <c r="S31" s="2">
        <v>3064335.379257376</v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s="2">
        <v>2026</v>
      </c>
      <c r="D32" t="inlineStr">
        <is>
          <t xml:space="preserve">USD</t>
        </is>
      </c>
      <c r="E32" s="2">
        <v>80</v>
      </c>
      <c r="F32" t="inlineStr">
        <is>
          <t xml:space="preserve">Прямые: Страховые взносы</t>
        </is>
      </c>
      <c r="G32" s="2">
        <v>226508.34260289208</v>
      </c>
      <c r="H32" s="2">
        <v>316515.70197044336</v>
      </c>
      <c r="I32" s="2">
        <v>345691.60177975526</v>
      </c>
      <c r="J32" s="2">
        <v>375328.448275862</v>
      </c>
      <c r="K32" s="2">
        <v>468140.1557285873</v>
      </c>
      <c r="L32" s="2">
        <v>501592.2413793103</v>
      </c>
      <c r="M32" s="2">
        <v>703155.450500556</v>
      </c>
      <c r="N32" s="2">
        <v>762274.4716351503</v>
      </c>
      <c r="O32" s="2">
        <v>799493.103448276</v>
      </c>
      <c r="P32" s="2">
        <v>844164.6273637373</v>
      </c>
      <c r="Q32" s="2">
        <v>898852.5862068965</v>
      </c>
      <c r="R32" s="2">
        <v>1041972.7474972191</v>
      </c>
      <c r="S32" s="2">
        <v>7283689.478388686</v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s="2">
        <v>2026</v>
      </c>
      <c r="D33" t="inlineStr">
        <is>
          <t xml:space="preserve">USD</t>
        </is>
      </c>
      <c r="E33" s="2">
        <v>80</v>
      </c>
      <c r="F33" t="inlineStr">
        <is>
          <t xml:space="preserve">Прямые: Резерв на отпуска</t>
        </is>
      </c>
      <c r="G33" s="2">
        <v>1892058.7266156464</v>
      </c>
      <c r="H33" s="2">
        <v>1892058.7266156464</v>
      </c>
      <c r="I33" s="2">
        <v>1892058.7266156464</v>
      </c>
      <c r="J33" s="2">
        <v>1892058.7266156464</v>
      </c>
      <c r="K33" s="2">
        <v>1892058.7266156464</v>
      </c>
      <c r="L33" s="2">
        <v>1892058.7266156464</v>
      </c>
      <c r="M33" s="2">
        <v>1892058.7266156464</v>
      </c>
      <c r="N33" s="2">
        <v>1892058.7266156464</v>
      </c>
      <c r="O33" s="2">
        <v>1892058.7266156464</v>
      </c>
      <c r="P33" s="2">
        <v>1892058.7266156464</v>
      </c>
      <c r="Q33" s="2">
        <v>1892058.7266156464</v>
      </c>
      <c r="R33" s="2">
        <v>1892058.7266156464</v>
      </c>
      <c r="S33" s="2">
        <v>22704704.719387755</v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s="2">
        <v>2026</v>
      </c>
      <c r="D34" t="inlineStr">
        <is>
          <t xml:space="preserve">USD</t>
        </is>
      </c>
      <c r="E34" s="2">
        <v>80</v>
      </c>
      <c r="F34" t="inlineStr">
        <is>
          <t xml:space="preserve">Прямые: Субподряд</t>
        </is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s="2">
        <v>2026</v>
      </c>
      <c r="D35" t="inlineStr">
        <is>
          <t xml:space="preserve">USD</t>
        </is>
      </c>
      <c r="E35" s="2">
        <v>80</v>
      </c>
      <c r="F35" t="inlineStr">
        <is>
          <t xml:space="preserve">Прямые: Строительная техника</t>
        </is>
      </c>
      <c r="G35" s="2">
        <v>1088225.8064516129</v>
      </c>
      <c r="H35" s="2">
        <v>1244285.7142857143</v>
      </c>
      <c r="I35" s="2">
        <v>1492903.2258064516</v>
      </c>
      <c r="J35" s="2">
        <v>1681333.3333333333</v>
      </c>
      <c r="K35" s="2">
        <v>1587258.064516129</v>
      </c>
      <c r="L35" s="2">
        <v>1726833.3333333333</v>
      </c>
      <c r="M35" s="2">
        <v>2333709.677419355</v>
      </c>
      <c r="N35" s="2">
        <v>2214193.5483870967</v>
      </c>
      <c r="O35" s="2">
        <v>1973833.3333333333</v>
      </c>
      <c r="P35" s="2">
        <v>1687903.2258064516</v>
      </c>
      <c r="Q35" s="2">
        <v>1783166.6666666667</v>
      </c>
      <c r="R35" s="2">
        <v>2065322.5806451614</v>
      </c>
      <c r="S35" s="2">
        <v>20878968.509984642</v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s="2">
        <v>2026</v>
      </c>
      <c r="D36" t="inlineStr">
        <is>
          <t xml:space="preserve">USD</t>
        </is>
      </c>
      <c r="E36" s="2">
        <v>80</v>
      </c>
      <c r="F36" t="inlineStr">
        <is>
          <t xml:space="preserve">Прямые: Строительные леса</t>
        </is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s="2">
        <v>2026</v>
      </c>
      <c r="D37" t="inlineStr">
        <is>
          <t xml:space="preserve">USD</t>
        </is>
      </c>
      <c r="E37" s="2">
        <v>80</v>
      </c>
      <c r="F37" t="inlineStr">
        <is>
          <t xml:space="preserve">Прямые: Лесомонтаж</t>
        </is>
      </c>
      <c r="G37" s="2">
        <v>82906.45161290323</v>
      </c>
      <c r="H37" s="2">
        <v>115850.89285714287</v>
      </c>
      <c r="I37" s="2">
        <v>126529.83870967744</v>
      </c>
      <c r="J37" s="2">
        <v>137377.50000000003</v>
      </c>
      <c r="K37" s="2">
        <v>171348.38709677418</v>
      </c>
      <c r="L37" s="2">
        <v>183592.5</v>
      </c>
      <c r="M37" s="2">
        <v>257368.54838709676</v>
      </c>
      <c r="N37" s="2">
        <v>279007.2580645162</v>
      </c>
      <c r="O37" s="2">
        <v>292630</v>
      </c>
      <c r="P37" s="2">
        <v>308980.64516129025</v>
      </c>
      <c r="Q37" s="2">
        <v>328997.5</v>
      </c>
      <c r="R37" s="2">
        <v>381382.2580645162</v>
      </c>
      <c r="S37" s="2">
        <v>2665971.779953917</v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s="2">
        <v>2026</v>
      </c>
      <c r="D38" t="inlineStr">
        <is>
          <t xml:space="preserve">USD</t>
        </is>
      </c>
      <c r="E38" s="2">
        <v>80</v>
      </c>
      <c r="F38" t="inlineStr">
        <is>
          <t xml:space="preserve">Прямые: Проектные материалы</t>
        </is>
      </c>
      <c r="G38" s="2">
        <v>1957984.8854545453</v>
      </c>
      <c r="H38" s="2">
        <v>1399880.225454545</v>
      </c>
      <c r="I38" s="2">
        <v>1437896.5436363635</v>
      </c>
      <c r="J38" s="2">
        <v>1053785.4645454544</v>
      </c>
      <c r="K38" s="2">
        <v>549609.48</v>
      </c>
      <c r="L38" s="2">
        <v>696171.9027272726</v>
      </c>
      <c r="M38" s="2">
        <v>359444.0213636363</v>
      </c>
      <c r="N38" s="2">
        <v>297225.3459090909</v>
      </c>
      <c r="O38" s="2">
        <v>432083.1568181817</v>
      </c>
      <c r="P38" s="2">
        <v>681087.0636363635</v>
      </c>
      <c r="Q38" s="2">
        <v>1118798.7968181814</v>
      </c>
      <c r="R38" s="2">
        <v>653290.3754545454</v>
      </c>
      <c r="S38" s="2">
        <v>10637257.261818182</v>
      </c>
    </row>
    <row r="39">
      <c r="A39" t="inlineStr">
        <is>
          <t xml:space="preserve">4700134228</t>
        </is>
      </c>
      <c r="B39" t="inlineStr">
        <is>
          <t xml:space="preserve">Без исходных данных</t>
        </is>
      </c>
      <c r="C39" s="2">
        <v>2026</v>
      </c>
      <c r="D39" t="inlineStr">
        <is>
          <t xml:space="preserve">USD</t>
        </is>
      </c>
      <c r="E39" s="2">
        <v>80</v>
      </c>
      <c r="F39" t="inlineStr">
        <is>
          <t xml:space="preserve">Прямые: Расходные материалы</t>
        </is>
      </c>
      <c r="G39" s="2">
        <v>95954.50500556173</v>
      </c>
      <c r="H39" s="2">
        <v>134083.83620689658</v>
      </c>
      <c r="I39" s="2">
        <v>146443.46496106786</v>
      </c>
      <c r="J39" s="2">
        <v>158998.3620689655</v>
      </c>
      <c r="K39" s="2">
        <v>198315.68409343716</v>
      </c>
      <c r="L39" s="2">
        <v>212486.8103448276</v>
      </c>
      <c r="M39" s="2">
        <v>297873.94327030034</v>
      </c>
      <c r="N39" s="2">
        <v>322918.21468298114</v>
      </c>
      <c r="O39" s="2">
        <v>338684.9425287357</v>
      </c>
      <c r="P39" s="2">
        <v>357608.8987764182</v>
      </c>
      <c r="Q39" s="2">
        <v>380776.0632183908</v>
      </c>
      <c r="R39" s="2">
        <v>441405.28364849836</v>
      </c>
      <c r="S39" s="2">
        <v>3085550.0088060806</v>
      </c>
    </row>
    <row r="40">
      <c r="A40" t="inlineStr">
        <is>
          <t xml:space="preserve">4700134228</t>
        </is>
      </c>
      <c r="B40" t="inlineStr">
        <is>
          <t xml:space="preserve">Без исходных данных</t>
        </is>
      </c>
      <c r="C40" s="2">
        <v>2026</v>
      </c>
      <c r="D40" t="inlineStr">
        <is>
          <t xml:space="preserve">USD</t>
        </is>
      </c>
      <c r="E40" s="2">
        <v>80</v>
      </c>
      <c r="F40" t="inlineStr">
        <is>
          <t xml:space="preserve">Прямые: НРК</t>
        </is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>
      <c r="A41" t="inlineStr">
        <is>
          <t xml:space="preserve">4700134228</t>
        </is>
      </c>
      <c r="B41" t="inlineStr">
        <is>
          <t xml:space="preserve">Без исходных данных</t>
        </is>
      </c>
      <c r="C41" s="2">
        <v>2026</v>
      </c>
      <c r="D41" t="inlineStr">
        <is>
          <t xml:space="preserve">USD</t>
        </is>
      </c>
      <c r="E41" s="2">
        <v>80</v>
      </c>
      <c r="F41" t="inlineStr">
        <is>
          <t xml:space="preserve">Прямые: Прочие прямые</t>
        </is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>
      <c r="A42" t="inlineStr">
        <is>
          <t xml:space="preserve">4700134228</t>
        </is>
      </c>
      <c r="B42" t="inlineStr">
        <is>
          <t xml:space="preserve">Без исходных данных</t>
        </is>
      </c>
      <c r="C42" s="2">
        <v>2026</v>
      </c>
      <c r="D42" t="inlineStr">
        <is>
          <t xml:space="preserve">USD</t>
        </is>
      </c>
      <c r="E42" s="2">
        <v>80</v>
      </c>
      <c r="F42" t="inlineStr">
        <is>
          <t xml:space="preserve">Косвенные: Заработная плата</t>
        </is>
      </c>
      <c r="G42" s="2">
        <v>764758.0645161291</v>
      </c>
      <c r="H42" s="2">
        <v>916995.5357142857</v>
      </c>
      <c r="I42" s="2">
        <v>1062592.7419354839</v>
      </c>
      <c r="J42" s="2">
        <v>1156375</v>
      </c>
      <c r="K42" s="2">
        <v>1400770.1612903227</v>
      </c>
      <c r="L42" s="2">
        <v>1422087.5000000002</v>
      </c>
      <c r="M42" s="2">
        <v>1722459.6774193547</v>
      </c>
      <c r="N42" s="2">
        <v>1621076.6129032257</v>
      </c>
      <c r="O42" s="2">
        <v>1465224.9999999998</v>
      </c>
      <c r="P42" s="2">
        <v>1526358.8709677418</v>
      </c>
      <c r="Q42" s="2">
        <v>1630525</v>
      </c>
      <c r="R42" s="2">
        <v>1666330.6451612902</v>
      </c>
      <c r="S42" s="2">
        <v>16355554.809907833</v>
      </c>
    </row>
    <row r="43">
      <c r="A43" t="inlineStr">
        <is>
          <t xml:space="preserve">4700134228</t>
        </is>
      </c>
      <c r="B43" t="inlineStr">
        <is>
          <t xml:space="preserve">Без исходных данных</t>
        </is>
      </c>
      <c r="C43" s="2">
        <v>2026</v>
      </c>
      <c r="D43" t="inlineStr">
        <is>
          <t xml:space="preserve">USD</t>
        </is>
      </c>
      <c r="E43" s="2">
        <v>80</v>
      </c>
      <c r="F43" t="inlineStr">
        <is>
          <t xml:space="preserve">Косвенные: НДФЛ</t>
        </is>
      </c>
      <c r="G43" s="2">
        <v>114274.19354838712</v>
      </c>
      <c r="H43" s="2">
        <v>137022.32142857142</v>
      </c>
      <c r="I43" s="2">
        <v>158778.22580645164</v>
      </c>
      <c r="J43" s="2">
        <v>172791.6666666667</v>
      </c>
      <c r="K43" s="2">
        <v>209310.48387096776</v>
      </c>
      <c r="L43" s="2">
        <v>212495.8333333334</v>
      </c>
      <c r="M43" s="2">
        <v>257379.0322580645</v>
      </c>
      <c r="N43" s="2">
        <v>242229.8387096774</v>
      </c>
      <c r="O43" s="2">
        <v>218941.66666666666</v>
      </c>
      <c r="P43" s="2">
        <v>228076.6129032258</v>
      </c>
      <c r="Q43" s="2">
        <v>243641.6666666667</v>
      </c>
      <c r="R43" s="2">
        <v>248991.93548387097</v>
      </c>
      <c r="S43" s="2">
        <v>2443933.4773425497</v>
      </c>
    </row>
    <row r="44">
      <c r="A44" t="inlineStr">
        <is>
          <t xml:space="preserve">4700134228</t>
        </is>
      </c>
      <c r="B44" t="inlineStr">
        <is>
          <t xml:space="preserve">Без исходных данных</t>
        </is>
      </c>
      <c r="C44" s="2">
        <v>2026</v>
      </c>
      <c r="D44" t="inlineStr">
        <is>
          <t xml:space="preserve">USD</t>
        </is>
      </c>
      <c r="E44" s="2">
        <v>80</v>
      </c>
      <c r="F44" t="inlineStr">
        <is>
          <t xml:space="preserve">Косвенные: Страховые взносы</t>
        </is>
      </c>
      <c r="G44" s="2">
        <v>271620.9677419355</v>
      </c>
      <c r="H44" s="2">
        <v>325691.5178571428</v>
      </c>
      <c r="I44" s="2">
        <v>377403.6290322581</v>
      </c>
      <c r="J44" s="2">
        <v>410712.5</v>
      </c>
      <c r="K44" s="2">
        <v>497514.9193548387</v>
      </c>
      <c r="L44" s="2">
        <v>505086.25000000006</v>
      </c>
      <c r="M44" s="2">
        <v>611770.1612903224</v>
      </c>
      <c r="N44" s="2">
        <v>575761.693548387</v>
      </c>
      <c r="O44" s="2">
        <v>520407.49999999994</v>
      </c>
      <c r="P44" s="2">
        <v>542120.564516129</v>
      </c>
      <c r="Q44" s="2">
        <v>579117.5</v>
      </c>
      <c r="R44" s="2">
        <v>591834.6774193548</v>
      </c>
      <c r="S44" s="2">
        <v>5809041.880760369</v>
      </c>
    </row>
    <row r="45">
      <c r="A45" t="inlineStr">
        <is>
          <t xml:space="preserve">4700134228</t>
        </is>
      </c>
      <c r="B45" t="inlineStr">
        <is>
          <t xml:space="preserve">Без исходных данных</t>
        </is>
      </c>
      <c r="C45" s="2">
        <v>2026</v>
      </c>
      <c r="D45" t="inlineStr">
        <is>
          <t xml:space="preserve">USD</t>
        </is>
      </c>
      <c r="E45" s="2">
        <v>80</v>
      </c>
      <c r="F45" t="inlineStr">
        <is>
          <t xml:space="preserve">Косвенные: Резерв на отпуска</t>
        </is>
      </c>
      <c r="G45" s="2">
        <v>1508994.6401998298</v>
      </c>
      <c r="H45" s="2">
        <v>1508994.6401998298</v>
      </c>
      <c r="I45" s="2">
        <v>1508994.6401998298</v>
      </c>
      <c r="J45" s="2">
        <v>1508994.6401998298</v>
      </c>
      <c r="K45" s="2">
        <v>1508994.6401998298</v>
      </c>
      <c r="L45" s="2">
        <v>1508994.6401998298</v>
      </c>
      <c r="M45" s="2">
        <v>1508994.6401998298</v>
      </c>
      <c r="N45" s="2">
        <v>1508994.6401998298</v>
      </c>
      <c r="O45" s="2">
        <v>1508994.6401998298</v>
      </c>
      <c r="P45" s="2">
        <v>1508994.6401998298</v>
      </c>
      <c r="Q45" s="2">
        <v>1508994.6401998298</v>
      </c>
      <c r="R45" s="2">
        <v>1508994.6401998298</v>
      </c>
      <c r="S45" s="2">
        <v>18107935.682397954</v>
      </c>
    </row>
    <row r="46">
      <c r="A46" t="inlineStr">
        <is>
          <t xml:space="preserve">4700134228</t>
        </is>
      </c>
      <c r="B46" t="inlineStr">
        <is>
          <t xml:space="preserve">Без исходных данных</t>
        </is>
      </c>
      <c r="C46" s="2">
        <v>2026</v>
      </c>
      <c r="D46" t="inlineStr">
        <is>
          <t xml:space="preserve">USD</t>
        </is>
      </c>
      <c r="E46" s="2">
        <v>80</v>
      </c>
      <c r="F46" t="inlineStr">
        <is>
          <t xml:space="preserve">Косвенные: Питание</t>
        </is>
      </c>
      <c r="G46" s="2">
        <v>156520.00000000003</v>
      </c>
      <c r="H46" s="2">
        <v>184860</v>
      </c>
      <c r="I46" s="2">
        <v>229190</v>
      </c>
      <c r="J46" s="2">
        <v>241052.5</v>
      </c>
      <c r="K46" s="2">
        <v>306832.5</v>
      </c>
      <c r="L46" s="2">
        <v>311090.00000000006</v>
      </c>
      <c r="M46" s="2">
        <v>425522.49999999994</v>
      </c>
      <c r="N46" s="2">
        <v>438490</v>
      </c>
      <c r="O46" s="2">
        <v>423995</v>
      </c>
      <c r="P46" s="2">
        <v>460687.5</v>
      </c>
      <c r="Q46" s="2">
        <v>475182.5</v>
      </c>
      <c r="R46" s="2">
        <v>548470</v>
      </c>
      <c r="S46" s="2">
        <v>4201892.5</v>
      </c>
    </row>
    <row r="47">
      <c r="A47" t="inlineStr">
        <is>
          <t xml:space="preserve">4700134228</t>
        </is>
      </c>
      <c r="B47" t="inlineStr">
        <is>
          <t xml:space="preserve">Без исходных данных</t>
        </is>
      </c>
      <c r="C47" s="2">
        <v>2026</v>
      </c>
      <c r="D47" t="inlineStr">
        <is>
          <t xml:space="preserve">USD</t>
        </is>
      </c>
      <c r="E47" s="2">
        <v>80</v>
      </c>
      <c r="F47" t="inlineStr">
        <is>
          <t xml:space="preserve">Косвенные: Проживание</t>
        </is>
      </c>
      <c r="G47" s="2">
        <v>120400.00000000003</v>
      </c>
      <c r="H47" s="2">
        <v>142200</v>
      </c>
      <c r="I47" s="2">
        <v>176300</v>
      </c>
      <c r="J47" s="2">
        <v>185425</v>
      </c>
      <c r="K47" s="2">
        <v>236025</v>
      </c>
      <c r="L47" s="2">
        <v>239300.00000000006</v>
      </c>
      <c r="M47" s="2">
        <v>327324.99999999994</v>
      </c>
      <c r="N47" s="2">
        <v>337300</v>
      </c>
      <c r="O47" s="2">
        <v>326150</v>
      </c>
      <c r="P47" s="2">
        <v>354375</v>
      </c>
      <c r="Q47" s="2">
        <v>365525</v>
      </c>
      <c r="R47" s="2">
        <v>421900</v>
      </c>
      <c r="S47" s="2">
        <v>3232225</v>
      </c>
    </row>
    <row r="48">
      <c r="A48" t="inlineStr">
        <is>
          <t xml:space="preserve">4700134228</t>
        </is>
      </c>
      <c r="B48" t="inlineStr">
        <is>
          <t xml:space="preserve">Без исходных данных</t>
        </is>
      </c>
      <c r="C48" s="2">
        <v>2026</v>
      </c>
      <c r="D48" t="inlineStr">
        <is>
          <t xml:space="preserve">USD</t>
        </is>
      </c>
      <c r="E48" s="2">
        <v>80</v>
      </c>
      <c r="F48" t="inlineStr">
        <is>
          <t xml:space="preserve">Косвенные: Аренда автобусов</t>
        </is>
      </c>
      <c r="G48" s="2">
        <v>63934.4262295082</v>
      </c>
      <c r="H48" s="2">
        <v>95901.63934426231</v>
      </c>
      <c r="I48" s="2">
        <v>95901.63934426231</v>
      </c>
      <c r="J48" s="2">
        <v>111885.24590163935</v>
      </c>
      <c r="K48" s="2">
        <v>127868.8524590164</v>
      </c>
      <c r="L48" s="2">
        <v>143852.45901639346</v>
      </c>
      <c r="M48" s="2">
        <v>191803.27868852462</v>
      </c>
      <c r="N48" s="2">
        <v>207786.88524590165</v>
      </c>
      <c r="O48" s="2">
        <v>223770.4918032787</v>
      </c>
      <c r="P48" s="2">
        <v>239754.09836065574</v>
      </c>
      <c r="Q48" s="2">
        <v>239754.09836065574</v>
      </c>
      <c r="R48" s="2">
        <v>287704.9180327869</v>
      </c>
      <c r="S48" s="2">
        <v>2029918.0327868857</v>
      </c>
    </row>
    <row r="49">
      <c r="A49" t="inlineStr">
        <is>
          <t xml:space="preserve">4700134228</t>
        </is>
      </c>
      <c r="B49" t="inlineStr">
        <is>
          <t xml:space="preserve">Без исходных данных</t>
        </is>
      </c>
      <c r="C49" s="2">
        <v>2026</v>
      </c>
      <c r="D49" t="inlineStr">
        <is>
          <t xml:space="preserve">USD</t>
        </is>
      </c>
      <c r="E49" s="2">
        <v>80</v>
      </c>
      <c r="F49" t="inlineStr">
        <is>
          <t xml:space="preserve">Косвенные: Аренда автомобиля</t>
        </is>
      </c>
      <c r="G49" s="2">
        <v>47950.819672131154</v>
      </c>
      <c r="H49" s="2">
        <v>47950.819672131154</v>
      </c>
      <c r="I49" s="2">
        <v>47950.819672131154</v>
      </c>
      <c r="J49" s="2">
        <v>47950.819672131154</v>
      </c>
      <c r="K49" s="2">
        <v>47950.819672131154</v>
      </c>
      <c r="L49" s="2">
        <v>47950.819672131154</v>
      </c>
      <c r="M49" s="2">
        <v>47950.819672131154</v>
      </c>
      <c r="N49" s="2">
        <v>47950.819672131154</v>
      </c>
      <c r="O49" s="2">
        <v>47950.819672131154</v>
      </c>
      <c r="P49" s="2">
        <v>47950.819672131154</v>
      </c>
      <c r="Q49" s="2">
        <v>47950.819672131154</v>
      </c>
      <c r="R49" s="2">
        <v>47950.819672131154</v>
      </c>
      <c r="S49" s="2">
        <v>575409.8360655739</v>
      </c>
    </row>
    <row r="50">
      <c r="A50" t="inlineStr">
        <is>
          <t xml:space="preserve">4700134228</t>
        </is>
      </c>
      <c r="B50" t="inlineStr">
        <is>
          <t xml:space="preserve">Без исходных данных</t>
        </is>
      </c>
      <c r="C50" s="2">
        <v>2026</v>
      </c>
      <c r="D50" t="inlineStr">
        <is>
          <t xml:space="preserve">USD</t>
        </is>
      </c>
      <c r="E50" s="2">
        <v>80</v>
      </c>
      <c r="F50" t="inlineStr">
        <is>
          <t xml:space="preserve">Косвенные: Аренда опалубки</t>
        </is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>
      <c r="A51" t="inlineStr">
        <is>
          <t xml:space="preserve">4700134228</t>
        </is>
      </c>
      <c r="B51" t="inlineStr">
        <is>
          <t xml:space="preserve">Без исходных данных</t>
        </is>
      </c>
      <c r="C51" s="2">
        <v>2026</v>
      </c>
      <c r="D51" t="inlineStr">
        <is>
          <t xml:space="preserve">USD</t>
        </is>
      </c>
      <c r="E51" s="2">
        <v>80</v>
      </c>
      <c r="F51" t="inlineStr">
        <is>
          <t xml:space="preserve">Косвенные: СИЗы</t>
        </is>
      </c>
      <c r="G51" s="2">
        <v>10629.032258064517</v>
      </c>
      <c r="H51" s="2">
        <v>14852.67857142857</v>
      </c>
      <c r="I51" s="2">
        <v>16221.774193548388</v>
      </c>
      <c r="J51" s="2">
        <v>17612.5</v>
      </c>
      <c r="K51" s="2">
        <v>21967.741935483875</v>
      </c>
      <c r="L51" s="2">
        <v>23537.5</v>
      </c>
      <c r="M51" s="2">
        <v>32995.96774193548</v>
      </c>
      <c r="N51" s="2">
        <v>35770.16129032258</v>
      </c>
      <c r="O51" s="2">
        <v>37516.666666666664</v>
      </c>
      <c r="P51" s="2">
        <v>39612.90322580645</v>
      </c>
      <c r="Q51" s="2">
        <v>42179.166666666664</v>
      </c>
      <c r="R51" s="2">
        <v>48895.16129032258</v>
      </c>
      <c r="S51" s="2">
        <v>341791.2538402458</v>
      </c>
    </row>
    <row r="52">
      <c r="A52" t="inlineStr">
        <is>
          <t xml:space="preserve">4700134228</t>
        </is>
      </c>
      <c r="B52" t="inlineStr">
        <is>
          <t xml:space="preserve">Без исходных данных</t>
        </is>
      </c>
      <c r="C52" s="2">
        <v>2026</v>
      </c>
      <c r="D52" t="inlineStr">
        <is>
          <t xml:space="preserve">USD</t>
        </is>
      </c>
      <c r="E52" s="2">
        <v>80</v>
      </c>
      <c r="F52" t="inlineStr">
        <is>
          <t xml:space="preserve">Косвенные: Приобретение билетов</t>
        </is>
      </c>
      <c r="G52" s="2">
        <v>65019.354838709674</v>
      </c>
      <c r="H52" s="2">
        <v>86393.57142857142</v>
      </c>
      <c r="I52" s="2">
        <v>96154.1935483871</v>
      </c>
      <c r="J52" s="2">
        <v>104476.66666666666</v>
      </c>
      <c r="K52" s="2">
        <v>129089.03225806452</v>
      </c>
      <c r="L52" s="2">
        <v>135995.33333333334</v>
      </c>
      <c r="M52" s="2">
        <v>182667.74193548385</v>
      </c>
      <c r="N52" s="2">
        <v>190781.29032258067</v>
      </c>
      <c r="O52" s="2">
        <v>193181.3333333333</v>
      </c>
      <c r="P52" s="2">
        <v>203365.16129032255</v>
      </c>
      <c r="Q52" s="2">
        <v>216695.33333333334</v>
      </c>
      <c r="R52" s="2">
        <v>244612.90322580645</v>
      </c>
      <c r="S52" s="2">
        <v>1848431.9155145928</v>
      </c>
    </row>
    <row r="53">
      <c r="A53" t="inlineStr">
        <is>
          <t xml:space="preserve">4700134228</t>
        </is>
      </c>
      <c r="B53" t="inlineStr">
        <is>
          <t xml:space="preserve">Без исходных данных</t>
        </is>
      </c>
      <c r="C53" s="2">
        <v>2026</v>
      </c>
      <c r="D53" t="inlineStr">
        <is>
          <t xml:space="preserve">USD</t>
        </is>
      </c>
      <c r="E53" s="2">
        <v>80</v>
      </c>
      <c r="F53" t="inlineStr">
        <is>
          <t xml:space="preserve">Косвенные: Разрешение на работу</t>
        </is>
      </c>
      <c r="G53" s="2">
        <v>5101.935483870968</v>
      </c>
      <c r="H53" s="2">
        <v>7129.285714285715</v>
      </c>
      <c r="I53" s="2">
        <v>7786.451612903225</v>
      </c>
      <c r="J53" s="2">
        <v>8454</v>
      </c>
      <c r="K53" s="2">
        <v>10544.51612903226</v>
      </c>
      <c r="L53" s="2">
        <v>11298</v>
      </c>
      <c r="M53" s="2">
        <v>15838.064516129029</v>
      </c>
      <c r="N53" s="2">
        <v>17169.67741935484</v>
      </c>
      <c r="O53" s="2">
        <v>18008</v>
      </c>
      <c r="P53" s="2">
        <v>19014.193548387095</v>
      </c>
      <c r="Q53" s="2">
        <v>20246</v>
      </c>
      <c r="R53" s="2">
        <v>23469.677419354837</v>
      </c>
      <c r="S53" s="2">
        <v>164059.80184331798</v>
      </c>
    </row>
    <row r="54">
      <c r="A54" t="inlineStr">
        <is>
          <t xml:space="preserve">4700134228</t>
        </is>
      </c>
      <c r="B54" t="inlineStr">
        <is>
          <t xml:space="preserve">Без исходных данных</t>
        </is>
      </c>
      <c r="C54" s="2">
        <v>2026</v>
      </c>
      <c r="D54" t="inlineStr">
        <is>
          <t xml:space="preserve">USD</t>
        </is>
      </c>
      <c r="E54" s="2">
        <v>80</v>
      </c>
      <c r="F54" t="inlineStr">
        <is>
          <t xml:space="preserve">Косвенные: Медицинские услуги</t>
        </is>
      </c>
      <c r="G54" s="2">
        <v>23303.225806451617</v>
      </c>
      <c r="H54" s="2">
        <v>30471.428571428572</v>
      </c>
      <c r="I54" s="2">
        <v>34122.580645161295</v>
      </c>
      <c r="J54" s="2">
        <v>37085</v>
      </c>
      <c r="K54" s="2">
        <v>45682.25806451613</v>
      </c>
      <c r="L54" s="2">
        <v>47860.00000000001</v>
      </c>
      <c r="M54" s="2">
        <v>63353.225806451606</v>
      </c>
      <c r="N54" s="2">
        <v>65283.87096774194</v>
      </c>
      <c r="O54" s="2">
        <v>65230</v>
      </c>
      <c r="P54" s="2">
        <v>68588.70967741935</v>
      </c>
      <c r="Q54" s="2">
        <v>73105</v>
      </c>
      <c r="R54" s="2">
        <v>81658.06451612903</v>
      </c>
      <c r="S54" s="2">
        <v>635743.3640552994</v>
      </c>
    </row>
    <row r="55">
      <c r="A55" t="inlineStr">
        <is>
          <t xml:space="preserve">4700134228</t>
        </is>
      </c>
      <c r="B55" t="inlineStr">
        <is>
          <t xml:space="preserve">Без исходных данных</t>
        </is>
      </c>
      <c r="C55" s="2">
        <v>2026</v>
      </c>
      <c r="D55" t="inlineStr">
        <is>
          <t xml:space="preserve">USD</t>
        </is>
      </c>
      <c r="E55" s="2">
        <v>80</v>
      </c>
      <c r="F55" t="inlineStr">
        <is>
          <t xml:space="preserve">Косвенные: ВЗиС для ОР</t>
        </is>
      </c>
      <c r="G55" s="2">
        <v>1078.8530465949823</v>
      </c>
      <c r="H55" s="2">
        <v>1410.7142857142858</v>
      </c>
      <c r="I55" s="2">
        <v>1579.7491039426525</v>
      </c>
      <c r="J55" s="2">
        <v>1716.8981481481483</v>
      </c>
      <c r="K55" s="2">
        <v>2114.9193548387098</v>
      </c>
      <c r="L55" s="2">
        <v>2215.7407407407413</v>
      </c>
      <c r="M55" s="2">
        <v>2933.019713261649</v>
      </c>
      <c r="N55" s="2">
        <v>3022.401433691757</v>
      </c>
      <c r="O55" s="2">
        <v>3019.9074074074074</v>
      </c>
      <c r="P55" s="2">
        <v>3175.4032258064517</v>
      </c>
      <c r="Q55" s="2">
        <v>3384.490740740741</v>
      </c>
      <c r="R55" s="2">
        <v>3780.465949820789</v>
      </c>
      <c r="S55" s="2">
        <v>29432.563150708313</v>
      </c>
    </row>
    <row r="56">
      <c r="A56" t="inlineStr">
        <is>
          <t xml:space="preserve">4700134228</t>
        </is>
      </c>
      <c r="B56" t="inlineStr">
        <is>
          <t xml:space="preserve">Без исходных данных</t>
        </is>
      </c>
      <c r="C56" s="2">
        <v>2026</v>
      </c>
      <c r="D56" t="inlineStr">
        <is>
          <t xml:space="preserve">USD</t>
        </is>
      </c>
      <c r="E56" s="2">
        <v>80</v>
      </c>
      <c r="F56" t="inlineStr">
        <is>
          <t xml:space="preserve">Косвенные: Аренда офиса</t>
        </is>
      </c>
      <c r="G56" s="2">
        <v>7500</v>
      </c>
      <c r="H56" s="2">
        <v>7500</v>
      </c>
      <c r="I56" s="2">
        <v>7500</v>
      </c>
      <c r="J56" s="2">
        <v>7500</v>
      </c>
      <c r="K56" s="2">
        <v>7500</v>
      </c>
      <c r="L56" s="2">
        <v>7500</v>
      </c>
      <c r="M56" s="2">
        <v>7500</v>
      </c>
      <c r="N56" s="2">
        <v>7500</v>
      </c>
      <c r="O56" s="2">
        <v>7500</v>
      </c>
      <c r="P56" s="2">
        <v>7500</v>
      </c>
      <c r="Q56" s="2">
        <v>7500</v>
      </c>
      <c r="R56" s="2">
        <v>7500</v>
      </c>
      <c r="S56" s="2">
        <v>90000</v>
      </c>
    </row>
    <row r="57">
      <c r="A57" t="inlineStr">
        <is>
          <t xml:space="preserve">4700134228</t>
        </is>
      </c>
      <c r="B57" t="inlineStr">
        <is>
          <t xml:space="preserve">Без исходных данных</t>
        </is>
      </c>
      <c r="C57" s="2">
        <v>2026</v>
      </c>
      <c r="D57" t="inlineStr">
        <is>
          <t xml:space="preserve">USD</t>
        </is>
      </c>
      <c r="E57" s="2">
        <v>80</v>
      </c>
      <c r="F57" t="inlineStr">
        <is>
          <t xml:space="preserve">Косвенные: Аренда склада</t>
        </is>
      </c>
      <c r="G57" s="2">
        <v>20000</v>
      </c>
      <c r="H57" s="2">
        <v>20000</v>
      </c>
      <c r="I57" s="2">
        <v>20000</v>
      </c>
      <c r="J57" s="2">
        <v>20000</v>
      </c>
      <c r="K57" s="2">
        <v>20000</v>
      </c>
      <c r="L57" s="2">
        <v>20000</v>
      </c>
      <c r="M57" s="2">
        <v>20000</v>
      </c>
      <c r="N57" s="2">
        <v>20000</v>
      </c>
      <c r="O57" s="2">
        <v>20000</v>
      </c>
      <c r="P57" s="2">
        <v>20000</v>
      </c>
      <c r="Q57" s="2">
        <v>20000</v>
      </c>
      <c r="R57" s="2">
        <v>20000</v>
      </c>
      <c r="S57" s="2">
        <v>240000</v>
      </c>
    </row>
    <row r="58">
      <c r="A58" t="inlineStr">
        <is>
          <t xml:space="preserve">4700134228</t>
        </is>
      </c>
      <c r="B58" t="inlineStr">
        <is>
          <t xml:space="preserve">Без исходных данных</t>
        </is>
      </c>
      <c r="C58" s="2">
        <v>2026</v>
      </c>
      <c r="D58" t="inlineStr">
        <is>
          <t xml:space="preserve">USD</t>
        </is>
      </c>
      <c r="E58" s="2">
        <v>80</v>
      </c>
      <c r="F58" t="inlineStr">
        <is>
          <t xml:space="preserve">Косвенные: Интернет</t>
        </is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>
      <c r="A59" t="inlineStr">
        <is>
          <t xml:space="preserve">4700134228</t>
        </is>
      </c>
      <c r="B59" t="inlineStr">
        <is>
          <t xml:space="preserve">Без исходных данных</t>
        </is>
      </c>
      <c r="C59" s="2">
        <v>2026</v>
      </c>
      <c r="D59" t="inlineStr">
        <is>
          <t xml:space="preserve">USD</t>
        </is>
      </c>
      <c r="E59" s="2">
        <v>80</v>
      </c>
      <c r="F59" t="inlineStr">
        <is>
          <t xml:space="preserve">Косвенные: Обращение с ТБО и ЖБО</t>
        </is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>
      <c r="A60" t="inlineStr">
        <is>
          <t xml:space="preserve">4700134228</t>
        </is>
      </c>
      <c r="B60" t="inlineStr">
        <is>
          <t xml:space="preserve">Без исходных данных</t>
        </is>
      </c>
      <c r="C60" s="2">
        <v>2026</v>
      </c>
      <c r="D60" t="inlineStr">
        <is>
          <t xml:space="preserve">USD</t>
        </is>
      </c>
      <c r="E60" s="2">
        <v>80</v>
      </c>
      <c r="F60" t="inlineStr">
        <is>
          <t xml:space="preserve">Косвенные: Охрана труда</t>
        </is>
      </c>
      <c r="G60" s="2">
        <v>6377.419354838709</v>
      </c>
      <c r="H60" s="2">
        <v>8911.607142857143</v>
      </c>
      <c r="I60" s="2">
        <v>9733.064516129032</v>
      </c>
      <c r="J60" s="2">
        <v>10567.5</v>
      </c>
      <c r="K60" s="2">
        <v>13180.645161290322</v>
      </c>
      <c r="L60" s="2">
        <v>14122.5</v>
      </c>
      <c r="M60" s="2">
        <v>19797.580645161288</v>
      </c>
      <c r="N60" s="2">
        <v>21462.096774193553</v>
      </c>
      <c r="O60" s="2">
        <v>22510</v>
      </c>
      <c r="P60" s="2">
        <v>23767.741935483868</v>
      </c>
      <c r="Q60" s="2">
        <v>25307.5</v>
      </c>
      <c r="R60" s="2">
        <v>29337.096774193553</v>
      </c>
      <c r="S60" s="2">
        <v>205074.75230414746</v>
      </c>
    </row>
    <row r="61">
      <c r="A61" t="inlineStr">
        <is>
          <t xml:space="preserve">4700134228</t>
        </is>
      </c>
      <c r="B61" t="inlineStr">
        <is>
          <t xml:space="preserve">Без исходных данных</t>
        </is>
      </c>
      <c r="C61" s="2">
        <v>2026</v>
      </c>
      <c r="D61" t="inlineStr">
        <is>
          <t xml:space="preserve">USD</t>
        </is>
      </c>
      <c r="E61" s="2">
        <v>80</v>
      </c>
      <c r="F61" t="inlineStr">
        <is>
          <t xml:space="preserve">Косвенные: Страхование от НС</t>
        </is>
      </c>
      <c r="G61" s="2">
        <v>3236.559139784946</v>
      </c>
      <c r="H61" s="2">
        <v>4232.142857142857</v>
      </c>
      <c r="I61" s="2">
        <v>4739.247311827957</v>
      </c>
      <c r="J61" s="2">
        <v>5150.694444444444</v>
      </c>
      <c r="K61" s="2">
        <v>6344.758064516129</v>
      </c>
      <c r="L61" s="2">
        <v>6647.2222222222235</v>
      </c>
      <c r="M61" s="2">
        <v>8799.059139784946</v>
      </c>
      <c r="N61" s="2">
        <v>9067.20430107527</v>
      </c>
      <c r="O61" s="2">
        <v>9059.722222222223</v>
      </c>
      <c r="P61" s="2">
        <v>9526.209677419354</v>
      </c>
      <c r="Q61" s="2">
        <v>10153.472222222223</v>
      </c>
      <c r="R61" s="2">
        <v>11341.397849462366</v>
      </c>
      <c r="S61" s="2">
        <v>88297.68945212493</v>
      </c>
    </row>
    <row r="62">
      <c r="A62" t="inlineStr">
        <is>
          <t xml:space="preserve">4700134228</t>
        </is>
      </c>
      <c r="B62" t="inlineStr">
        <is>
          <t xml:space="preserve">Без исходных данных</t>
        </is>
      </c>
      <c r="C62" s="2">
        <v>2026</v>
      </c>
      <c r="D62" t="inlineStr">
        <is>
          <t xml:space="preserve">USD</t>
        </is>
      </c>
      <c r="E62" s="2">
        <v>80</v>
      </c>
      <c r="F62" t="inlineStr">
        <is>
          <t xml:space="preserve">Косвенные: IT-материалы</t>
        </is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>
      <c r="A63" t="inlineStr">
        <is>
          <t xml:space="preserve">4700134228</t>
        </is>
      </c>
      <c r="B63" t="inlineStr">
        <is>
          <t xml:space="preserve">Без исходных данных</t>
        </is>
      </c>
      <c r="C63" s="2">
        <v>2026</v>
      </c>
      <c r="D63" t="inlineStr">
        <is>
          <t xml:space="preserve">USD</t>
        </is>
      </c>
      <c r="E63" s="2">
        <v>80</v>
      </c>
      <c r="F63" t="inlineStr">
        <is>
          <t xml:space="preserve">Косвенные: Приобретение контейнеров</t>
        </is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>
      <c r="A64" t="inlineStr">
        <is>
          <t xml:space="preserve">4700134228</t>
        </is>
      </c>
      <c r="B64" t="inlineStr">
        <is>
          <t xml:space="preserve">Без исходных данных</t>
        </is>
      </c>
      <c r="C64" s="2">
        <v>2026</v>
      </c>
      <c r="D64" t="inlineStr">
        <is>
          <t xml:space="preserve">USD</t>
        </is>
      </c>
      <c r="E64" s="2">
        <v>80</v>
      </c>
      <c r="F64" t="inlineStr">
        <is>
          <t xml:space="preserve">Косвенные: Приобретение модульного офиса</t>
        </is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>
      <c r="A65" t="inlineStr">
        <is>
          <t xml:space="preserve">4700134228</t>
        </is>
      </c>
      <c r="B65" t="inlineStr">
        <is>
          <t xml:space="preserve">Без исходных данных</t>
        </is>
      </c>
      <c r="C65" s="2">
        <v>2026</v>
      </c>
      <c r="D65" t="inlineStr">
        <is>
          <t xml:space="preserve">USD</t>
        </is>
      </c>
      <c r="E65" s="2">
        <v>80</v>
      </c>
      <c r="F65" t="inlineStr">
        <is>
          <t xml:space="preserve">Косвенные: Транспортные услуги</t>
        </is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>
      <c r="A66" t="inlineStr">
        <is>
          <t xml:space="preserve">4700134228</t>
        </is>
      </c>
      <c r="B66" t="inlineStr">
        <is>
          <t xml:space="preserve">Без исходных данных</t>
        </is>
      </c>
      <c r="C66" s="2">
        <v>2026</v>
      </c>
      <c r="D66" t="inlineStr">
        <is>
          <t xml:space="preserve">USD</t>
        </is>
      </c>
      <c r="E66" s="2">
        <v>80</v>
      </c>
      <c r="F66" t="inlineStr">
        <is>
          <t xml:space="preserve">Косвенные: Прочие косвенные расходы</t>
        </is>
      </c>
      <c r="G66" s="2">
        <v>303046.4733289728</v>
      </c>
      <c r="H66" s="2">
        <v>348283.18177486514</v>
      </c>
      <c r="I66" s="2">
        <v>362946.66798970697</v>
      </c>
      <c r="J66" s="2">
        <v>377841.8209374267</v>
      </c>
      <c r="K66" s="2">
        <v>424487.96387402294</v>
      </c>
      <c r="L66" s="2">
        <v>441300.614040875</v>
      </c>
      <c r="M66" s="2">
        <v>542604.0650976048</v>
      </c>
      <c r="N66" s="2">
        <v>572316.6346192955</v>
      </c>
      <c r="O66" s="2">
        <v>591022.3094431739</v>
      </c>
      <c r="P66" s="2">
        <v>613473.7258317538</v>
      </c>
      <c r="Q66" s="2">
        <v>640959.2922017946</v>
      </c>
      <c r="R66" s="2">
        <v>712889.9104813645</v>
      </c>
      <c r="S66" s="2">
        <v>5931172.659620857</v>
      </c>
    </row>
    <row r="67">
      <c r="A67" s="4" t="inlineStr">
        <is>
          <t xml:space="preserve">4700134228</t>
        </is>
      </c>
      <c r="B67" s="4" t="inlineStr">
        <is>
          <t xml:space="preserve">Прогноз 2027 · копия 2026</t>
        </is>
      </c>
      <c r="C67" s="4">
        <v>2027</v>
      </c>
      <c r="D67" s="4" t="inlineStr">
        <is>
          <t xml:space="preserve">USD</t>
        </is>
      </c>
      <c r="E67" s="4">
        <v>80</v>
      </c>
      <c r="F67" s="4" t="inlineStr">
        <is>
          <t xml:space="preserve">Источник: Физический объём выполнения (КСГ / KQ-2)</t>
        </is>
      </c>
      <c r="G67" s="4">
        <v>153647.26499999998</v>
      </c>
      <c r="H67" s="4">
        <v>298682.02666666656</v>
      </c>
      <c r="I67" s="4">
        <v>252029.73333333337</v>
      </c>
      <c r="J67" s="4">
        <v>227176.685</v>
      </c>
      <c r="K67" s="4">
        <v>218159.655</v>
      </c>
      <c r="L67" s="4">
        <v>116751.49999999999</v>
      </c>
      <c r="M67" s="4">
        <v>56389.76</v>
      </c>
      <c r="N67" s="4">
        <v>67210.24</v>
      </c>
      <c r="O67" s="4">
        <v>52088.70000000001</v>
      </c>
      <c r="P67" s="4">
        <v>9676.559999999998</v>
      </c>
      <c r="Q67" s="4">
        <v>572.34</v>
      </c>
      <c r="R67" s="4">
        <v>0</v>
      </c>
      <c r="S67" s="4">
        <v>1452384.465</v>
      </c>
    </row>
    <row r="68">
      <c r="A68" s="4" t="inlineStr">
        <is>
          <t xml:space="preserve">4700134228</t>
        </is>
      </c>
      <c r="B68" s="4" t="inlineStr">
        <is>
          <t xml:space="preserve">Прогноз 2027 · копия 2026</t>
        </is>
      </c>
      <c r="C68" s="4">
        <v>2027</v>
      </c>
      <c r="D68" s="4" t="inlineStr">
        <is>
          <t xml:space="preserve">USD</t>
        </is>
      </c>
      <c r="E68" s="4">
        <v>80</v>
      </c>
      <c r="F68" s="4" t="inlineStr">
        <is>
          <t xml:space="preserve">Источник: Расценка BOQ на единицу KQ-2</t>
        </is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</row>
    <row r="69">
      <c r="A69" s="4" t="inlineStr">
        <is>
          <t xml:space="preserve">4700134228</t>
        </is>
      </c>
      <c r="B69" s="4" t="inlineStr">
        <is>
          <t xml:space="preserve">Прогноз 2027 · копия 2026</t>
        </is>
      </c>
      <c r="C69" s="4">
        <v>2027</v>
      </c>
      <c r="D69" s="4" t="inlineStr">
        <is>
          <t xml:space="preserve">USD</t>
        </is>
      </c>
      <c r="E69" s="4">
        <v>80</v>
      </c>
      <c r="F69" s="4" t="inlineStr">
        <is>
          <t xml:space="preserve">Источник: Выполнение в денежном выражении (ручной ряд)</t>
        </is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>
      <c r="A70" s="4" t="inlineStr">
        <is>
          <t xml:space="preserve">4700134228</t>
        </is>
      </c>
      <c r="B70" s="4" t="inlineStr">
        <is>
          <t xml:space="preserve">Прогноз 2027 · копия 2026</t>
        </is>
      </c>
      <c r="C70" s="4">
        <v>2027</v>
      </c>
      <c r="D70" s="4" t="inlineStr">
        <is>
          <t xml:space="preserve">USD</t>
        </is>
      </c>
      <c r="E70" s="4">
        <v>80</v>
      </c>
      <c r="F70" s="4" t="inlineStr">
        <is>
          <t xml:space="preserve">Источник: Прочие доходы</t>
        </is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>
      <c r="A71" s="4" t="inlineStr">
        <is>
          <t xml:space="preserve">4700134228</t>
        </is>
      </c>
      <c r="B71" s="4" t="inlineStr">
        <is>
          <t xml:space="preserve">Прогноз 2027 · копия 2026</t>
        </is>
      </c>
      <c r="C71" s="4">
        <v>2027</v>
      </c>
      <c r="D71" s="4" t="inlineStr">
        <is>
          <t xml:space="preserve">USD</t>
        </is>
      </c>
      <c r="E71" s="4">
        <v>80</v>
      </c>
      <c r="F71" s="4" t="inlineStr">
        <is>
          <t xml:space="preserve">Источник: Материалы</t>
        </is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</row>
    <row r="72">
      <c r="A72" s="4" t="inlineStr">
        <is>
          <t xml:space="preserve">4700134228</t>
        </is>
      </c>
      <c r="B72" s="4" t="inlineStr">
        <is>
          <t xml:space="preserve">Прогноз 2027 · копия 2026</t>
        </is>
      </c>
      <c r="C72" s="4">
        <v>2027</v>
      </c>
      <c r="D72" s="4" t="inlineStr">
        <is>
          <t xml:space="preserve">USD</t>
        </is>
      </c>
      <c r="E72" s="4">
        <v>80</v>
      </c>
      <c r="F72" s="4" t="inlineStr">
        <is>
          <t xml:space="preserve">Источник: Основной персонал, FTE</t>
        </is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</row>
    <row r="73">
      <c r="A73" s="4" t="inlineStr">
        <is>
          <t xml:space="preserve">4700134228</t>
        </is>
      </c>
      <c r="B73" s="4" t="inlineStr">
        <is>
          <t xml:space="preserve">Прогноз 2027 · копия 2026</t>
        </is>
      </c>
      <c r="C73" s="4">
        <v>2027</v>
      </c>
      <c r="D73" s="4" t="inlineStr">
        <is>
          <t xml:space="preserve">USD</t>
        </is>
      </c>
      <c r="E73" s="4">
        <v>80</v>
      </c>
      <c r="F73" s="4" t="inlineStr">
        <is>
          <t xml:space="preserve">Источник: Вспомогательный персонал, FTE</t>
        </is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  <row r="74">
      <c r="A74" s="4" t="inlineStr">
        <is>
          <t xml:space="preserve">4700134228</t>
        </is>
      </c>
      <c r="B74" s="4" t="inlineStr">
        <is>
          <t xml:space="preserve">Прогноз 2027 · копия 2026</t>
        </is>
      </c>
      <c r="C74" s="4">
        <v>2027</v>
      </c>
      <c r="D74" s="4" t="inlineStr">
        <is>
          <t xml:space="preserve">USD</t>
        </is>
      </c>
      <c r="E74" s="4">
        <v>80</v>
      </c>
      <c r="F74" s="4" t="inlineStr">
        <is>
          <t xml:space="preserve">Источник: Косвенный персонал, FTE</t>
        </is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</row>
    <row r="75">
      <c r="A75" s="4" t="inlineStr">
        <is>
          <t xml:space="preserve">4700134228</t>
        </is>
      </c>
      <c r="B75" s="4" t="inlineStr">
        <is>
          <t xml:space="preserve">Прогноз 2027 · копия 2026</t>
        </is>
      </c>
      <c r="C75" s="4">
        <v>2027</v>
      </c>
      <c r="D75" s="4" t="inlineStr">
        <is>
          <t xml:space="preserve">USD</t>
        </is>
      </c>
      <c r="E75" s="4">
        <v>80</v>
      </c>
      <c r="F75" s="4" t="inlineStr">
        <is>
          <t xml:space="preserve">Источник: Трудоёмкость для бытовых расходов, чел.</t>
        </is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</row>
    <row r="76">
      <c r="A76" s="4" t="inlineStr">
        <is>
          <t xml:space="preserve">4700134228</t>
        </is>
      </c>
      <c r="B76" s="4" t="inlineStr">
        <is>
          <t xml:space="preserve">Прогноз 2027 · копия 2026</t>
        </is>
      </c>
      <c r="C76" s="4">
        <v>2027</v>
      </c>
      <c r="D76" s="4" t="inlineStr">
        <is>
          <t xml:space="preserve">USD</t>
        </is>
      </c>
      <c r="E76" s="4">
        <v>80</v>
      </c>
      <c r="F76" s="4" t="inlineStr">
        <is>
          <t xml:space="preserve">Источник: Дней по календарю исходной модели</t>
        </is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</row>
    <row r="77">
      <c r="A77" s="4" t="inlineStr">
        <is>
          <t xml:space="preserve">4700134228</t>
        </is>
      </c>
      <c r="B77" s="4" t="inlineStr">
        <is>
          <t xml:space="preserve">Прогноз 2027 · копия 2026</t>
        </is>
      </c>
      <c r="C77" s="4">
        <v>2027</v>
      </c>
      <c r="D77" s="4" t="inlineStr">
        <is>
          <t xml:space="preserve">USD</t>
        </is>
      </c>
      <c r="E77" s="4">
        <v>80</v>
      </c>
      <c r="F77" s="4" t="inlineStr">
        <is>
          <t xml:space="preserve">Источник: Пассивно неработающие, чел.</t>
        </is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</row>
    <row r="78">
      <c r="A78" s="4" t="inlineStr">
        <is>
          <t xml:space="preserve">4700134228</t>
        </is>
      </c>
      <c r="B78" s="4" t="inlineStr">
        <is>
          <t xml:space="preserve">Прогноз 2027 · копия 2026</t>
        </is>
      </c>
      <c r="C78" s="4">
        <v>2027</v>
      </c>
      <c r="D78" s="4" t="inlineStr">
        <is>
          <t xml:space="preserve">USD</t>
        </is>
      </c>
      <c r="E78" s="4">
        <v>80</v>
      </c>
      <c r="F78" s="4" t="inlineStr">
        <is>
          <t xml:space="preserve">Источник: Лесовики, чел.</t>
        </is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</row>
    <row r="79">
      <c r="A79" s="4" t="inlineStr">
        <is>
          <t xml:space="preserve">4700134228</t>
        </is>
      </c>
      <c r="B79" s="4" t="inlineStr">
        <is>
          <t xml:space="preserve">Прогноз 2027 · копия 2026</t>
        </is>
      </c>
      <c r="C79" s="4">
        <v>2027</v>
      </c>
      <c r="D79" s="4" t="inlineStr">
        <is>
          <t xml:space="preserve">USD</t>
        </is>
      </c>
      <c r="E79" s="4">
        <v>80</v>
      </c>
      <c r="F79" s="4" t="inlineStr">
        <is>
          <t xml:space="preserve">Источник: Техника, маш.-ч</t>
        </is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</row>
    <row r="80">
      <c r="A80" s="4" t="inlineStr">
        <is>
          <t xml:space="preserve">4700134228</t>
        </is>
      </c>
      <c r="B80" s="4" t="inlineStr">
        <is>
          <t xml:space="preserve">Прогноз 2027 · копия 2026</t>
        </is>
      </c>
      <c r="C80" s="4">
        <v>2027</v>
      </c>
      <c r="D80" s="4" t="inlineStr">
        <is>
          <t xml:space="preserve">USD</t>
        </is>
      </c>
      <c r="E80" s="4">
        <v>80</v>
      </c>
      <c r="F80" s="4" t="inlineStr">
        <is>
          <t xml:space="preserve">Источник: Объём НРК, ед.</t>
        </is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</row>
    <row r="81">
      <c r="A81" s="4" t="inlineStr">
        <is>
          <t xml:space="preserve">4700134228</t>
        </is>
      </c>
      <c r="B81" s="4" t="inlineStr">
        <is>
          <t xml:space="preserve">Прогноз 2027 · копия 2026</t>
        </is>
      </c>
      <c r="C81" s="4">
        <v>2027</v>
      </c>
      <c r="D81" s="4" t="inlineStr">
        <is>
          <t xml:space="preserve">USD</t>
        </is>
      </c>
      <c r="E81" s="4">
        <v>80</v>
      </c>
      <c r="F81" s="4" t="inlineStr">
        <is>
          <t xml:space="preserve">Источник: Оплата за работы с НДС</t>
        </is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</row>
    <row r="82">
      <c r="A82" s="4" t="inlineStr">
        <is>
          <t xml:space="preserve">4700134228</t>
        </is>
      </c>
      <c r="B82" s="4" t="inlineStr">
        <is>
          <t xml:space="preserve">Прогноз 2027 · копия 2026</t>
        </is>
      </c>
      <c r="C82" s="4">
        <v>2027</v>
      </c>
      <c r="D82" s="4" t="inlineStr">
        <is>
          <t xml:space="preserve">USD</t>
        </is>
      </c>
      <c r="E82" s="4">
        <v>80</v>
      </c>
      <c r="F82" s="4" t="inlineStr">
        <is>
          <t xml:space="preserve">Источник: Полученные авансы с НДС</t>
        </is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</row>
    <row r="83">
      <c r="A83" s="4" t="inlineStr">
        <is>
          <t xml:space="preserve">4700134228</t>
        </is>
      </c>
      <c r="B83" s="4" t="inlineStr">
        <is>
          <t xml:space="preserve">Прогноз 2027 · копия 2026</t>
        </is>
      </c>
      <c r="C83" s="4">
        <v>2027</v>
      </c>
      <c r="D83" s="4" t="inlineStr">
        <is>
          <t xml:space="preserve">USD</t>
        </is>
      </c>
      <c r="E83" s="4">
        <v>80</v>
      </c>
      <c r="F83" s="4" t="inlineStr">
        <is>
          <t xml:space="preserve">Источник: Зачёт авансов с НДС</t>
        </is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</row>
    <row r="84">
      <c r="A84" s="4" t="inlineStr">
        <is>
          <t xml:space="preserve">4700134228</t>
        </is>
      </c>
      <c r="B84" s="4" t="inlineStr">
        <is>
          <t xml:space="preserve">Прогноз 2027 · копия 2026</t>
        </is>
      </c>
      <c r="C84" s="4">
        <v>2027</v>
      </c>
      <c r="D84" s="4" t="inlineStr">
        <is>
          <t xml:space="preserve">USD</t>
        </is>
      </c>
      <c r="E84" s="4">
        <v>80</v>
      </c>
      <c r="F84" s="4" t="inlineStr">
        <is>
          <t xml:space="preserve">Источник: Поступления факторинга</t>
        </is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</row>
    <row r="85">
      <c r="A85" s="3" t="inlineStr">
        <is>
          <t xml:space="preserve">4700134228</t>
        </is>
      </c>
      <c r="B85" s="3" t="inlineStr">
        <is>
          <t xml:space="preserve">Прогноз 2027 · копия 2026</t>
        </is>
      </c>
      <c r="C85" s="3">
        <v>2027</v>
      </c>
      <c r="D85" s="3" t="inlineStr">
        <is>
          <t xml:space="preserve">USD</t>
        </is>
      </c>
      <c r="E85" s="3">
        <v>80</v>
      </c>
      <c r="F85" s="3" t="inlineStr">
        <is>
          <t xml:space="preserve">Доходы</t>
        </is>
      </c>
      <c r="G85" s="3">
        <v>20242225.5273752</v>
      </c>
      <c r="H85" s="3">
        <v>29473234.546490304</v>
      </c>
      <c r="I85" s="3">
        <v>33443337.452329792</v>
      </c>
      <c r="J85" s="3">
        <v>31351778.106655166</v>
      </c>
      <c r="K85" s="3">
        <v>30020525.42517193</v>
      </c>
      <c r="L85" s="3">
        <v>23514089.089892685</v>
      </c>
      <c r="M85" s="3">
        <v>14116856.812717339</v>
      </c>
      <c r="N85" s="3">
        <v>11497826.412429765</v>
      </c>
      <c r="O85" s="3">
        <v>10277696.774528349</v>
      </c>
      <c r="P85" s="3">
        <v>5502333.643633766</v>
      </c>
      <c r="Q85" s="3">
        <v>2064520.8761449247</v>
      </c>
      <c r="R85" s="3">
        <v>464198.38412445184</v>
      </c>
      <c r="S85" s="3">
        <f>SUM(G85:R85)</f>
        <v>211968623.05149367</v>
      </c>
    </row>
    <row r="86">
      <c r="A86" s="3" t="inlineStr">
        <is>
          <t xml:space="preserve">4700134228</t>
        </is>
      </c>
      <c r="B86" s="3" t="inlineStr">
        <is>
          <t xml:space="preserve">Прогноз 2027 · копия 2026</t>
        </is>
      </c>
      <c r="C86" s="3">
        <v>2027</v>
      </c>
      <c r="D86" s="3" t="inlineStr">
        <is>
          <t xml:space="preserve">USD</t>
        </is>
      </c>
      <c r="E86" s="3">
        <v>80</v>
      </c>
      <c r="F86" s="3" t="inlineStr">
        <is>
          <t xml:space="preserve">Прямые расходы</t>
        </is>
      </c>
      <c r="G86" s="3">
        <v>1110022.0601515148</v>
      </c>
      <c r="H86" s="3">
        <v>1859909.2106060602</v>
      </c>
      <c r="I86" s="3">
        <v>2014098.9622727267</v>
      </c>
      <c r="J86" s="3">
        <v>1129468.1637878788</v>
      </c>
      <c r="K86" s="3">
        <v>698422.5286363636</v>
      </c>
      <c r="L86" s="3">
        <v>437686.4709090909</v>
      </c>
      <c r="M86" s="3">
        <v>906004.5099999999</v>
      </c>
      <c r="N86" s="3">
        <v>981717.832272727</v>
      </c>
      <c r="O86" s="3">
        <v>1260963.565</v>
      </c>
      <c r="P86" s="3">
        <v>925274.7845454545</v>
      </c>
      <c r="Q86" s="3">
        <v>372098.61454545456</v>
      </c>
      <c r="R86" s="3">
        <v>113092.49454545454</v>
      </c>
      <c r="S86" s="3">
        <f>SUM(G86:R86)</f>
        <v>11808759.197272725</v>
      </c>
    </row>
    <row r="87">
      <c r="A87" s="3" t="inlineStr">
        <is>
          <t xml:space="preserve">4700134228</t>
        </is>
      </c>
      <c r="B87" s="3" t="inlineStr">
        <is>
          <t xml:space="preserve">Прогноз 2027 · копия 2026</t>
        </is>
      </c>
      <c r="C87" s="3">
        <v>2027</v>
      </c>
      <c r="D87" s="3" t="inlineStr">
        <is>
          <t xml:space="preserve">USD</t>
        </is>
      </c>
      <c r="E87" s="3">
        <v>80</v>
      </c>
      <c r="F87" s="3" t="inlineStr">
        <is>
          <t xml:space="preserve">Косвенные расходы</t>
        </is>
      </c>
      <c r="G87" s="3">
        <v>27500</v>
      </c>
      <c r="H87" s="3">
        <v>27500</v>
      </c>
      <c r="I87" s="3">
        <v>27500</v>
      </c>
      <c r="J87" s="3">
        <v>27500</v>
      </c>
      <c r="K87" s="3">
        <v>27500</v>
      </c>
      <c r="L87" s="3">
        <v>27500</v>
      </c>
      <c r="M87" s="3">
        <v>27500</v>
      </c>
      <c r="N87" s="3">
        <v>27500</v>
      </c>
      <c r="O87" s="3">
        <v>27500</v>
      </c>
      <c r="P87" s="3">
        <v>27500</v>
      </c>
      <c r="Q87" s="3">
        <v>27500</v>
      </c>
      <c r="R87" s="3">
        <v>27500</v>
      </c>
      <c r="S87" s="3">
        <f>SUM(G87:R87)</f>
        <v>330000</v>
      </c>
    </row>
    <row r="88">
      <c r="A88" s="3" t="inlineStr">
        <is>
          <t xml:space="preserve">4700134228</t>
        </is>
      </c>
      <c r="B88" s="3" t="inlineStr">
        <is>
          <t xml:space="preserve">Прогноз 2027 · копия 2026</t>
        </is>
      </c>
      <c r="C88" s="3">
        <v>2027</v>
      </c>
      <c r="D88" s="3" t="inlineStr">
        <is>
          <t xml:space="preserve">USD</t>
        </is>
      </c>
      <c r="E88" s="3">
        <v>80</v>
      </c>
      <c r="F88" s="3" t="inlineStr">
        <is>
          <t xml:space="preserve">Расходы</t>
        </is>
      </c>
      <c r="G88" s="3">
        <f>G86+G87</f>
        <v>1137522.0601515148</v>
      </c>
      <c r="H88" s="3">
        <f>H86+H87</f>
        <v>1887409.2106060602</v>
      </c>
      <c r="I88" s="3">
        <f>I86+I87</f>
        <v>2041598.9622727267</v>
      </c>
      <c r="J88" s="3">
        <f>J86+J87</f>
        <v>1156968.1637878788</v>
      </c>
      <c r="K88" s="3">
        <f>K86+K87</f>
        <v>725922.5286363636</v>
      </c>
      <c r="L88" s="3">
        <f>L86+L87</f>
        <v>465186.4709090909</v>
      </c>
      <c r="M88" s="3">
        <f>M86+M87</f>
        <v>933504.5099999999</v>
      </c>
      <c r="N88" s="3">
        <f>N86+N87</f>
        <v>1009217.832272727</v>
      </c>
      <c r="O88" s="3">
        <f>O86+O87</f>
        <v>1288463.565</v>
      </c>
      <c r="P88" s="3">
        <f>P86+P87</f>
        <v>952774.7845454545</v>
      </c>
      <c r="Q88" s="3">
        <f>Q86+Q87</f>
        <v>399598.61454545456</v>
      </c>
      <c r="R88" s="3">
        <f>R86+R87</f>
        <v>140592.49454545454</v>
      </c>
      <c r="S88" s="3">
        <f>SUM(G88:R88)</f>
        <v>12138759.197272725</v>
      </c>
    </row>
    <row r="89">
      <c r="A89" s="3" t="inlineStr">
        <is>
          <t xml:space="preserve">4700134228</t>
        </is>
      </c>
      <c r="B89" s="3" t="inlineStr">
        <is>
          <t xml:space="preserve">Прогноз 2027 · копия 2026</t>
        </is>
      </c>
      <c r="C89" s="3">
        <v>2027</v>
      </c>
      <c r="D89" s="3" t="inlineStr">
        <is>
          <t xml:space="preserve">USD</t>
        </is>
      </c>
      <c r="E89" s="3">
        <v>80</v>
      </c>
      <c r="F89" s="3" t="inlineStr">
        <is>
          <t xml:space="preserve">Финансовый результат</t>
        </is>
      </c>
      <c r="G89" s="3">
        <f>G85-G88</f>
        <v>19104703.467223685</v>
      </c>
      <c r="H89" s="3">
        <f>H85-H88</f>
        <v>27585825.335884243</v>
      </c>
      <c r="I89" s="3">
        <f>I85-I88</f>
        <v>31401738.490057066</v>
      </c>
      <c r="J89" s="3">
        <f>J85-J88</f>
        <v>30194809.942867287</v>
      </c>
      <c r="K89" s="3">
        <f>K85-K88</f>
        <v>29294602.896535568</v>
      </c>
      <c r="L89" s="3">
        <f>L85-L88</f>
        <v>23048902.618983593</v>
      </c>
      <c r="M89" s="3">
        <f>M85-M88</f>
        <v>13183352.30271734</v>
      </c>
      <c r="N89" s="3">
        <f>N85-N88</f>
        <v>10488608.580157038</v>
      </c>
      <c r="O89" s="3">
        <f>O85-O88</f>
        <v>8989233.20952835</v>
      </c>
      <c r="P89" s="3">
        <f>P85-P88</f>
        <v>4549558.859088312</v>
      </c>
      <c r="Q89" s="3">
        <f>Q85-Q88</f>
        <v>1664922.2615994702</v>
      </c>
      <c r="R89" s="3">
        <f>R85-R88</f>
        <v>323605.8895789973</v>
      </c>
      <c r="S89" s="3">
        <f>SUM(G89:R89)</f>
        <v>199829863.85422096</v>
      </c>
    </row>
    <row r="90">
      <c r="A90" s="3" t="inlineStr">
        <is>
          <t xml:space="preserve">4700134228</t>
        </is>
      </c>
      <c r="B90" s="3" t="inlineStr">
        <is>
          <t xml:space="preserve">Прогноз 2027 · копия 2026</t>
        </is>
      </c>
      <c r="C90" s="3">
        <v>2027</v>
      </c>
      <c r="D90" s="3" t="inlineStr">
        <is>
          <t xml:space="preserve">USD</t>
        </is>
      </c>
      <c r="E90" s="3">
        <v>80</v>
      </c>
      <c r="F90" s="3" t="inlineStr">
        <is>
          <t xml:space="preserve">Поступления</t>
        </is>
      </c>
      <c r="G90" s="3">
        <v>13424315.396044606</v>
      </c>
      <c r="H90" s="3">
        <v>18635447.387762822</v>
      </c>
      <c r="I90" s="3">
        <v>27122626.962349854</v>
      </c>
      <c r="J90" s="3">
        <v>31394010.803658552</v>
      </c>
      <c r="K90" s="3">
        <v>29982887.3391615</v>
      </c>
      <c r="L90" s="3">
        <v>28645968.158654243</v>
      </c>
      <c r="M90" s="3">
        <v>22956496.087249577</v>
      </c>
      <c r="N90" s="3">
        <v>14303751.038413132</v>
      </c>
      <c r="O90" s="3">
        <v>11171742.979835598</v>
      </c>
      <c r="P90" s="3">
        <v>9879724.251402568</v>
      </c>
      <c r="Q90" s="3">
        <v>5680876.458887063</v>
      </c>
      <c r="R90" s="3">
        <v>2287887.0452491185</v>
      </c>
      <c r="S90" s="3">
        <f>SUM(G90:R90)</f>
        <v>215485733.9086686</v>
      </c>
    </row>
    <row r="91">
      <c r="A91" t="inlineStr">
        <is>
          <t xml:space="preserve">4700134228</t>
        </is>
      </c>
      <c r="B91" t="inlineStr">
        <is>
          <t xml:space="preserve">Прогноз 2027 · копия 2026</t>
        </is>
      </c>
      <c r="C91" s="2">
        <v>2027</v>
      </c>
      <c r="D91" t="inlineStr">
        <is>
          <t xml:space="preserve">USD</t>
        </is>
      </c>
      <c r="E91" s="2">
        <v>80</v>
      </c>
      <c r="F91" t="inlineStr">
        <is>
          <t xml:space="preserve">Выплаты</t>
        </is>
      </c>
      <c r="G91" s="2">
        <v>1137522.0601515148</v>
      </c>
      <c r="H91" s="2">
        <v>1887409.2106060602</v>
      </c>
      <c r="I91" s="2">
        <v>2041598.9622727267</v>
      </c>
      <c r="J91" s="2">
        <v>1156968.1637878788</v>
      </c>
      <c r="K91" s="2">
        <v>725922.5286363636</v>
      </c>
      <c r="L91" s="2">
        <v>465186.4709090909</v>
      </c>
      <c r="M91" s="2">
        <v>933504.5099999999</v>
      </c>
      <c r="N91" s="2">
        <v>1009217.832272727</v>
      </c>
      <c r="O91" s="2">
        <v>1288463.565</v>
      </c>
      <c r="P91" s="2">
        <v>952774.7845454545</v>
      </c>
      <c r="Q91" s="2">
        <v>399598.61454545456</v>
      </c>
      <c r="R91" s="2">
        <v>140592.49454545454</v>
      </c>
      <c r="S91" s="2">
        <f>SUM(G91:R91)</f>
        <v>12138759.197272725</v>
      </c>
    </row>
    <row r="92">
      <c r="A92" t="inlineStr">
        <is>
          <t xml:space="preserve">4700134228</t>
        </is>
      </c>
      <c r="B92" t="inlineStr">
        <is>
          <t xml:space="preserve">Прогноз 2027 · копия 2026</t>
        </is>
      </c>
      <c r="C92" s="2">
        <v>2027</v>
      </c>
      <c r="D92" t="inlineStr">
        <is>
          <t xml:space="preserve">USD</t>
        </is>
      </c>
      <c r="E92" s="2">
        <v>80</v>
      </c>
      <c r="F92" t="inlineStr">
        <is>
          <t xml:space="preserve">НДС к выплате</t>
        </is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f>SUM(G92:R92)</f>
        <v>0</v>
      </c>
    </row>
    <row r="93">
      <c r="A93" s="3" t="inlineStr">
        <is>
          <t xml:space="preserve">4700134228</t>
        </is>
      </c>
      <c r="B93" s="3" t="inlineStr">
        <is>
          <t xml:space="preserve">Прогноз 2027 · копия 2026</t>
        </is>
      </c>
      <c r="C93" s="3">
        <v>2027</v>
      </c>
      <c r="D93" s="3" t="inlineStr">
        <is>
          <t xml:space="preserve">USD</t>
        </is>
      </c>
      <c r="E93" s="3">
        <v>80</v>
      </c>
      <c r="F93" s="3" t="inlineStr">
        <is>
          <t xml:space="preserve">CF за период</t>
        </is>
      </c>
      <c r="G93" s="3">
        <f>G90-G91-G92</f>
        <v>12286793.33589309</v>
      </c>
      <c r="H93" s="3">
        <f>H90-H91-H92</f>
        <v>16748038.177156761</v>
      </c>
      <c r="I93" s="3">
        <f>I90-I91-I92</f>
        <v>25081028.00007713</v>
      </c>
      <c r="J93" s="3">
        <f>J90-J91-J92</f>
        <v>30237042.639870673</v>
      </c>
      <c r="K93" s="3">
        <f>K90-K91-K92</f>
        <v>29256964.810525138</v>
      </c>
      <c r="L93" s="3">
        <f>L90-L91-L92</f>
        <v>28180781.68774515</v>
      </c>
      <c r="M93" s="3">
        <f>M90-M91-M92</f>
        <v>22022991.577249575</v>
      </c>
      <c r="N93" s="3">
        <f>N90-N91-N92</f>
        <v>13294533.206140405</v>
      </c>
      <c r="O93" s="3">
        <f>O90-O91-O92</f>
        <v>9883279.414835598</v>
      </c>
      <c r="P93" s="3">
        <f>P90-P91-P92</f>
        <v>8926949.466857113</v>
      </c>
      <c r="Q93" s="3">
        <f>Q90-Q91-Q92</f>
        <v>5281277.844341609</v>
      </c>
      <c r="R93" s="3">
        <f>R90-R91-R92</f>
        <v>2147294.550703664</v>
      </c>
      <c r="S93" s="3">
        <f>SUM(G93:R93)</f>
        <v>203346974.71139592</v>
      </c>
    </row>
    <row r="94">
      <c r="A94" s="3" t="inlineStr">
        <is>
          <t xml:space="preserve">4700134228</t>
        </is>
      </c>
      <c r="B94" s="3" t="inlineStr">
        <is>
          <t xml:space="preserve">Прогноз 2027 · копия 2026</t>
        </is>
      </c>
      <c r="C94" s="3">
        <v>2027</v>
      </c>
      <c r="D94" s="3" t="inlineStr">
        <is>
          <t xml:space="preserve">USD</t>
        </is>
      </c>
      <c r="E94" s="3">
        <v>80</v>
      </c>
      <c r="F94" s="3" t="inlineStr">
        <is>
          <t xml:space="preserve">CF накопительно</t>
        </is>
      </c>
      <c r="G94" s="5">
        <f>G93+-29359643.61721428</f>
        <v>-17072850.28132119</v>
      </c>
      <c r="H94" s="5">
        <f>G94+H93</f>
        <v>-324812.104164429</v>
      </c>
      <c r="I94" s="3">
        <f>H94+I93</f>
        <v>24756215.8959127</v>
      </c>
      <c r="J94" s="3">
        <f>I94+J93</f>
        <v>54993258.53578337</v>
      </c>
      <c r="K94" s="3">
        <f>J94+K93</f>
        <v>84250223.34630851</v>
      </c>
      <c r="L94" s="3">
        <f>K94+L93</f>
        <v>112431005.03405367</v>
      </c>
      <c r="M94" s="3">
        <f>L94+M93</f>
        <v>134453996.61130324</v>
      </c>
      <c r="N94" s="3">
        <f>M94+N93</f>
        <v>147748529.81744364</v>
      </c>
      <c r="O94" s="3">
        <f>N94+O93</f>
        <v>157631809.23227924</v>
      </c>
      <c r="P94" s="3">
        <f>O94+P93</f>
        <v>166558758.69913635</v>
      </c>
      <c r="Q94" s="3">
        <f>P94+Q93</f>
        <v>171840036.54347795</v>
      </c>
      <c r="R94" s="3">
        <f>Q94+R93</f>
        <v>173987331.09418163</v>
      </c>
      <c r="S94" s="3">
        <f>R94</f>
        <v>173987331.09418163</v>
      </c>
    </row>
    <row r="95">
      <c r="A95" t="inlineStr">
        <is>
          <t xml:space="preserve">4700134228</t>
        </is>
      </c>
      <c r="B95" t="inlineStr">
        <is>
          <t xml:space="preserve">Прогноз 2027 · копия 2026</t>
        </is>
      </c>
      <c r="C95" s="2">
        <v>2027</v>
      </c>
      <c r="D95" t="inlineStr">
        <is>
          <t xml:space="preserve">USD</t>
        </is>
      </c>
      <c r="E95" s="2">
        <v>80</v>
      </c>
      <c r="F95" t="inlineStr">
        <is>
          <t xml:space="preserve">Прямые: Заработная плата</t>
        </is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>
      <c r="A96" t="inlineStr">
        <is>
          <t xml:space="preserve">4700134228</t>
        </is>
      </c>
      <c r="B96" t="inlineStr">
        <is>
          <t xml:space="preserve">Прогноз 2027 · копия 2026</t>
        </is>
      </c>
      <c r="C96" s="2">
        <v>2027</v>
      </c>
      <c r="D96" t="inlineStr">
        <is>
          <t xml:space="preserve">USD</t>
        </is>
      </c>
      <c r="E96" s="2">
        <v>80</v>
      </c>
      <c r="F96" t="inlineStr">
        <is>
          <t xml:space="preserve">Прямые: НДФЛ</t>
        </is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>
      <c r="A97" t="inlineStr">
        <is>
          <t xml:space="preserve">4700134228</t>
        </is>
      </c>
      <c r="B97" t="inlineStr">
        <is>
          <t xml:space="preserve">Прогноз 2027 · копия 2026</t>
        </is>
      </c>
      <c r="C97" s="2">
        <v>2027</v>
      </c>
      <c r="D97" t="inlineStr">
        <is>
          <t xml:space="preserve">USD</t>
        </is>
      </c>
      <c r="E97" s="2">
        <v>80</v>
      </c>
      <c r="F97" t="inlineStr">
        <is>
          <t xml:space="preserve">Прямые: Страховые взносы</t>
        </is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>
      <c r="A98" t="inlineStr">
        <is>
          <t xml:space="preserve">4700134228</t>
        </is>
      </c>
      <c r="B98" t="inlineStr">
        <is>
          <t xml:space="preserve">Прогноз 2027 · копия 2026</t>
        </is>
      </c>
      <c r="C98" s="2">
        <v>2027</v>
      </c>
      <c r="D98" t="inlineStr">
        <is>
          <t xml:space="preserve">USD</t>
        </is>
      </c>
      <c r="E98" s="2">
        <v>80</v>
      </c>
      <c r="F98" t="inlineStr">
        <is>
          <t xml:space="preserve">Прямые: Резерв на отпуска</t>
        </is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>
      <c r="A99" t="inlineStr">
        <is>
          <t xml:space="preserve">4700134228</t>
        </is>
      </c>
      <c r="B99" t="inlineStr">
        <is>
          <t xml:space="preserve">Прогноз 2027 · копия 2026</t>
        </is>
      </c>
      <c r="C99" s="2">
        <v>2027</v>
      </c>
      <c r="D99" t="inlineStr">
        <is>
          <t xml:space="preserve">USD</t>
        </is>
      </c>
      <c r="E99" s="2">
        <v>80</v>
      </c>
      <c r="F99" t="inlineStr">
        <is>
          <t xml:space="preserve">Прямые: Субподряд</t>
        </is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>
      <c r="A100" t="inlineStr">
        <is>
          <t xml:space="preserve">4700134228</t>
        </is>
      </c>
      <c r="B100" t="inlineStr">
        <is>
          <t xml:space="preserve">Прогноз 2027 · копия 2026</t>
        </is>
      </c>
      <c r="C100" s="2">
        <v>2027</v>
      </c>
      <c r="D100" t="inlineStr">
        <is>
          <t xml:space="preserve">USD</t>
        </is>
      </c>
      <c r="E100" s="2">
        <v>80</v>
      </c>
      <c r="F100" t="inlineStr">
        <is>
          <t xml:space="preserve">Прямые: Строительная техника</t>
        </is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>
      <c r="A101" t="inlineStr">
        <is>
          <t xml:space="preserve">4700134228</t>
        </is>
      </c>
      <c r="B101" t="inlineStr">
        <is>
          <t xml:space="preserve">Прогноз 2027 · копия 2026</t>
        </is>
      </c>
      <c r="C101" s="2">
        <v>2027</v>
      </c>
      <c r="D101" t="inlineStr">
        <is>
          <t xml:space="preserve">USD</t>
        </is>
      </c>
      <c r="E101" s="2">
        <v>80</v>
      </c>
      <c r="F101" t="inlineStr">
        <is>
          <t xml:space="preserve">Прямые: Строительные леса</t>
        </is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>
      <c r="A102" t="inlineStr">
        <is>
          <t xml:space="preserve">4700134228</t>
        </is>
      </c>
      <c r="B102" t="inlineStr">
        <is>
          <t xml:space="preserve">Прогноз 2027 · копия 2026</t>
        </is>
      </c>
      <c r="C102" s="2">
        <v>2027</v>
      </c>
      <c r="D102" t="inlineStr">
        <is>
          <t xml:space="preserve">USD</t>
        </is>
      </c>
      <c r="E102" s="2">
        <v>80</v>
      </c>
      <c r="F102" t="inlineStr">
        <is>
          <t xml:space="preserve">Прямые: Лесомонтаж</t>
        </is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>
      <c r="A103" t="inlineStr">
        <is>
          <t xml:space="preserve">4700134228</t>
        </is>
      </c>
      <c r="B103" t="inlineStr">
        <is>
          <t xml:space="preserve">Прогноз 2027 · копия 2026</t>
        </is>
      </c>
      <c r="C103" s="2">
        <v>2027</v>
      </c>
      <c r="D103" t="inlineStr">
        <is>
          <t xml:space="preserve">USD</t>
        </is>
      </c>
      <c r="E103" s="2">
        <v>80</v>
      </c>
      <c r="F103" t="inlineStr">
        <is>
          <t xml:space="preserve">Прямые: Проектные материалы</t>
        </is>
      </c>
      <c r="G103" s="2">
        <v>1110022.0601515148</v>
      </c>
      <c r="H103" s="2">
        <v>1859909.2106060602</v>
      </c>
      <c r="I103" s="2">
        <v>2014098.9622727267</v>
      </c>
      <c r="J103" s="2">
        <v>1129468.1637878788</v>
      </c>
      <c r="K103" s="2">
        <v>698422.5286363636</v>
      </c>
      <c r="L103" s="2">
        <v>437686.4709090909</v>
      </c>
      <c r="M103" s="2">
        <v>906004.5099999999</v>
      </c>
      <c r="N103" s="2">
        <v>981717.832272727</v>
      </c>
      <c r="O103" s="2">
        <v>1260963.565</v>
      </c>
      <c r="P103" s="2">
        <v>925274.7845454545</v>
      </c>
      <c r="Q103" s="2">
        <v>372098.61454545456</v>
      </c>
      <c r="R103" s="2">
        <v>113092.49454545454</v>
      </c>
      <c r="S103" s="2">
        <v>11808759.197272725</v>
      </c>
    </row>
    <row r="104">
      <c r="A104" t="inlineStr">
        <is>
          <t xml:space="preserve">4700134228</t>
        </is>
      </c>
      <c r="B104" t="inlineStr">
        <is>
          <t xml:space="preserve">Прогноз 2027 · копия 2026</t>
        </is>
      </c>
      <c r="C104" s="2">
        <v>2027</v>
      </c>
      <c r="D104" t="inlineStr">
        <is>
          <t xml:space="preserve">USD</t>
        </is>
      </c>
      <c r="E104" s="2">
        <v>80</v>
      </c>
      <c r="F104" t="inlineStr">
        <is>
          <t xml:space="preserve">Прямые: Расходные материалы</t>
        </is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>
      <c r="A105" t="inlineStr">
        <is>
          <t xml:space="preserve">4700134228</t>
        </is>
      </c>
      <c r="B105" t="inlineStr">
        <is>
          <t xml:space="preserve">Прогноз 2027 · копия 2026</t>
        </is>
      </c>
      <c r="C105" s="2">
        <v>2027</v>
      </c>
      <c r="D105" t="inlineStr">
        <is>
          <t xml:space="preserve">USD</t>
        </is>
      </c>
      <c r="E105" s="2">
        <v>80</v>
      </c>
      <c r="F105" t="inlineStr">
        <is>
          <t xml:space="preserve">Прямые: НРК</t>
        </is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>
      <c r="A106" t="inlineStr">
        <is>
          <t xml:space="preserve">4700134228</t>
        </is>
      </c>
      <c r="B106" t="inlineStr">
        <is>
          <t xml:space="preserve">Прогноз 2027 · копия 2026</t>
        </is>
      </c>
      <c r="C106" s="2">
        <v>2027</v>
      </c>
      <c r="D106" t="inlineStr">
        <is>
          <t xml:space="preserve">USD</t>
        </is>
      </c>
      <c r="E106" s="2">
        <v>80</v>
      </c>
      <c r="F106" t="inlineStr">
        <is>
          <t xml:space="preserve">Прямые: Прочие прямые</t>
        </is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>
      <c r="A107" t="inlineStr">
        <is>
          <t xml:space="preserve">4700134228</t>
        </is>
      </c>
      <c r="B107" t="inlineStr">
        <is>
          <t xml:space="preserve">Прогноз 2027 · копия 2026</t>
        </is>
      </c>
      <c r="C107" s="2">
        <v>2027</v>
      </c>
      <c r="D107" t="inlineStr">
        <is>
          <t xml:space="preserve">USD</t>
        </is>
      </c>
      <c r="E107" s="2">
        <v>80</v>
      </c>
      <c r="F107" t="inlineStr">
        <is>
          <t xml:space="preserve">Косвенные: Заработная плата</t>
        </is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>
      <c r="A108" t="inlineStr">
        <is>
          <t xml:space="preserve">4700134228</t>
        </is>
      </c>
      <c r="B108" t="inlineStr">
        <is>
          <t xml:space="preserve">Прогноз 2027 · копия 2026</t>
        </is>
      </c>
      <c r="C108" s="2">
        <v>2027</v>
      </c>
      <c r="D108" t="inlineStr">
        <is>
          <t xml:space="preserve">USD</t>
        </is>
      </c>
      <c r="E108" s="2">
        <v>80</v>
      </c>
      <c r="F108" t="inlineStr">
        <is>
          <t xml:space="preserve">Косвенные: НДФЛ</t>
        </is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>
      <c r="A109" t="inlineStr">
        <is>
          <t xml:space="preserve">4700134228</t>
        </is>
      </c>
      <c r="B109" t="inlineStr">
        <is>
          <t xml:space="preserve">Прогноз 2027 · копия 2026</t>
        </is>
      </c>
      <c r="C109" s="2">
        <v>2027</v>
      </c>
      <c r="D109" t="inlineStr">
        <is>
          <t xml:space="preserve">USD</t>
        </is>
      </c>
      <c r="E109" s="2">
        <v>80</v>
      </c>
      <c r="F109" t="inlineStr">
        <is>
          <t xml:space="preserve">Косвенные: Страховые взносы</t>
        </is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>
      <c r="A110" t="inlineStr">
        <is>
          <t xml:space="preserve">4700134228</t>
        </is>
      </c>
      <c r="B110" t="inlineStr">
        <is>
          <t xml:space="preserve">Прогноз 2027 · копия 2026</t>
        </is>
      </c>
      <c r="C110" s="2">
        <v>2027</v>
      </c>
      <c r="D110" t="inlineStr">
        <is>
          <t xml:space="preserve">USD</t>
        </is>
      </c>
      <c r="E110" s="2">
        <v>80</v>
      </c>
      <c r="F110" t="inlineStr">
        <is>
          <t xml:space="preserve">Косвенные: Резерв на отпуска</t>
        </is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>
      <c r="A111" t="inlineStr">
        <is>
          <t xml:space="preserve">4700134228</t>
        </is>
      </c>
      <c r="B111" t="inlineStr">
        <is>
          <t xml:space="preserve">Прогноз 2027 · копия 2026</t>
        </is>
      </c>
      <c r="C111" s="2">
        <v>2027</v>
      </c>
      <c r="D111" t="inlineStr">
        <is>
          <t xml:space="preserve">USD</t>
        </is>
      </c>
      <c r="E111" s="2">
        <v>80</v>
      </c>
      <c r="F111" t="inlineStr">
        <is>
          <t xml:space="preserve">Косвенные: Питание</t>
        </is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>
      <c r="A112" t="inlineStr">
        <is>
          <t xml:space="preserve">4700134228</t>
        </is>
      </c>
      <c r="B112" t="inlineStr">
        <is>
          <t xml:space="preserve">Прогноз 2027 · копия 2026</t>
        </is>
      </c>
      <c r="C112" s="2">
        <v>2027</v>
      </c>
      <c r="D112" t="inlineStr">
        <is>
          <t xml:space="preserve">USD</t>
        </is>
      </c>
      <c r="E112" s="2">
        <v>80</v>
      </c>
      <c r="F112" t="inlineStr">
        <is>
          <t xml:space="preserve">Косвенные: Проживание</t>
        </is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>
      <c r="A113" t="inlineStr">
        <is>
          <t xml:space="preserve">4700134228</t>
        </is>
      </c>
      <c r="B113" t="inlineStr">
        <is>
          <t xml:space="preserve">Прогноз 2027 · копия 2026</t>
        </is>
      </c>
      <c r="C113" s="2">
        <v>2027</v>
      </c>
      <c r="D113" t="inlineStr">
        <is>
          <t xml:space="preserve">USD</t>
        </is>
      </c>
      <c r="E113" s="2">
        <v>80</v>
      </c>
      <c r="F113" t="inlineStr">
        <is>
          <t xml:space="preserve">Косвенные: Аренда автобусов</t>
        </is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>
      <c r="A114" t="inlineStr">
        <is>
          <t xml:space="preserve">4700134228</t>
        </is>
      </c>
      <c r="B114" t="inlineStr">
        <is>
          <t xml:space="preserve">Прогноз 2027 · копия 2026</t>
        </is>
      </c>
      <c r="C114" s="2">
        <v>2027</v>
      </c>
      <c r="D114" t="inlineStr">
        <is>
          <t xml:space="preserve">USD</t>
        </is>
      </c>
      <c r="E114" s="2">
        <v>80</v>
      </c>
      <c r="F114" t="inlineStr">
        <is>
          <t xml:space="preserve">Косвенные: Аренда автомобиля</t>
        </is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>
      <c r="A115" t="inlineStr">
        <is>
          <t xml:space="preserve">4700134228</t>
        </is>
      </c>
      <c r="B115" t="inlineStr">
        <is>
          <t xml:space="preserve">Прогноз 2027 · копия 2026</t>
        </is>
      </c>
      <c r="C115" s="2">
        <v>2027</v>
      </c>
      <c r="D115" t="inlineStr">
        <is>
          <t xml:space="preserve">USD</t>
        </is>
      </c>
      <c r="E115" s="2">
        <v>80</v>
      </c>
      <c r="F115" t="inlineStr">
        <is>
          <t xml:space="preserve">Косвенные: Аренда опалубки</t>
        </is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>
      <c r="A116" t="inlineStr">
        <is>
          <t xml:space="preserve">4700134228</t>
        </is>
      </c>
      <c r="B116" t="inlineStr">
        <is>
          <t xml:space="preserve">Прогноз 2027 · копия 2026</t>
        </is>
      </c>
      <c r="C116" s="2">
        <v>2027</v>
      </c>
      <c r="D116" t="inlineStr">
        <is>
          <t xml:space="preserve">USD</t>
        </is>
      </c>
      <c r="E116" s="2">
        <v>80</v>
      </c>
      <c r="F116" t="inlineStr">
        <is>
          <t xml:space="preserve">Косвенные: СИЗы</t>
        </is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  <row r="117">
      <c r="A117" t="inlineStr">
        <is>
          <t xml:space="preserve">4700134228</t>
        </is>
      </c>
      <c r="B117" t="inlineStr">
        <is>
          <t xml:space="preserve">Прогноз 2027 · копия 2026</t>
        </is>
      </c>
      <c r="C117" s="2">
        <v>2027</v>
      </c>
      <c r="D117" t="inlineStr">
        <is>
          <t xml:space="preserve">USD</t>
        </is>
      </c>
      <c r="E117" s="2">
        <v>80</v>
      </c>
      <c r="F117" t="inlineStr">
        <is>
          <t xml:space="preserve">Косвенные: Приобретение билетов</t>
        </is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>
      <c r="A118" t="inlineStr">
        <is>
          <t xml:space="preserve">4700134228</t>
        </is>
      </c>
      <c r="B118" t="inlineStr">
        <is>
          <t xml:space="preserve">Прогноз 2027 · копия 2026</t>
        </is>
      </c>
      <c r="C118" s="2">
        <v>2027</v>
      </c>
      <c r="D118" t="inlineStr">
        <is>
          <t xml:space="preserve">USD</t>
        </is>
      </c>
      <c r="E118" s="2">
        <v>80</v>
      </c>
      <c r="F118" t="inlineStr">
        <is>
          <t xml:space="preserve">Косвенные: Разрешение на работу</t>
        </is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>
      <c r="A119" t="inlineStr">
        <is>
          <t xml:space="preserve">4700134228</t>
        </is>
      </c>
      <c r="B119" t="inlineStr">
        <is>
          <t xml:space="preserve">Прогноз 2027 · копия 2026</t>
        </is>
      </c>
      <c r="C119" s="2">
        <v>2027</v>
      </c>
      <c r="D119" t="inlineStr">
        <is>
          <t xml:space="preserve">USD</t>
        </is>
      </c>
      <c r="E119" s="2">
        <v>80</v>
      </c>
      <c r="F119" t="inlineStr">
        <is>
          <t xml:space="preserve">Косвенные: Медицинские услуги</t>
        </is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>
      <c r="A120" t="inlineStr">
        <is>
          <t xml:space="preserve">4700134228</t>
        </is>
      </c>
      <c r="B120" t="inlineStr">
        <is>
          <t xml:space="preserve">Прогноз 2027 · копия 2026</t>
        </is>
      </c>
      <c r="C120" s="2">
        <v>2027</v>
      </c>
      <c r="D120" t="inlineStr">
        <is>
          <t xml:space="preserve">USD</t>
        </is>
      </c>
      <c r="E120" s="2">
        <v>80</v>
      </c>
      <c r="F120" t="inlineStr">
        <is>
          <t xml:space="preserve">Косвенные: ВЗиС для ОР</t>
        </is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>
      <c r="A121" t="inlineStr">
        <is>
          <t xml:space="preserve">4700134228</t>
        </is>
      </c>
      <c r="B121" t="inlineStr">
        <is>
          <t xml:space="preserve">Прогноз 2027 · копия 2026</t>
        </is>
      </c>
      <c r="C121" s="2">
        <v>2027</v>
      </c>
      <c r="D121" t="inlineStr">
        <is>
          <t xml:space="preserve">USD</t>
        </is>
      </c>
      <c r="E121" s="2">
        <v>80</v>
      </c>
      <c r="F121" t="inlineStr">
        <is>
          <t xml:space="preserve">Косвенные: Аренда офиса</t>
        </is>
      </c>
      <c r="G121" s="2">
        <v>7500</v>
      </c>
      <c r="H121" s="2">
        <v>7500</v>
      </c>
      <c r="I121" s="2">
        <v>7500</v>
      </c>
      <c r="J121" s="2">
        <v>7500</v>
      </c>
      <c r="K121" s="2">
        <v>7500</v>
      </c>
      <c r="L121" s="2">
        <v>7500</v>
      </c>
      <c r="M121" s="2">
        <v>7500</v>
      </c>
      <c r="N121" s="2">
        <v>7500</v>
      </c>
      <c r="O121" s="2">
        <v>7500</v>
      </c>
      <c r="P121" s="2">
        <v>7500</v>
      </c>
      <c r="Q121" s="2">
        <v>7500</v>
      </c>
      <c r="R121" s="2">
        <v>7500</v>
      </c>
      <c r="S121" s="2">
        <v>90000</v>
      </c>
    </row>
    <row r="122">
      <c r="A122" t="inlineStr">
        <is>
          <t xml:space="preserve">4700134228</t>
        </is>
      </c>
      <c r="B122" t="inlineStr">
        <is>
          <t xml:space="preserve">Прогноз 2027 · копия 2026</t>
        </is>
      </c>
      <c r="C122" s="2">
        <v>2027</v>
      </c>
      <c r="D122" t="inlineStr">
        <is>
          <t xml:space="preserve">USD</t>
        </is>
      </c>
      <c r="E122" s="2">
        <v>80</v>
      </c>
      <c r="F122" t="inlineStr">
        <is>
          <t xml:space="preserve">Косвенные: Аренда склада</t>
        </is>
      </c>
      <c r="G122" s="2">
        <v>20000</v>
      </c>
      <c r="H122" s="2">
        <v>20000</v>
      </c>
      <c r="I122" s="2">
        <v>20000</v>
      </c>
      <c r="J122" s="2">
        <v>20000</v>
      </c>
      <c r="K122" s="2">
        <v>20000</v>
      </c>
      <c r="L122" s="2">
        <v>20000</v>
      </c>
      <c r="M122" s="2">
        <v>20000</v>
      </c>
      <c r="N122" s="2">
        <v>20000</v>
      </c>
      <c r="O122" s="2">
        <v>20000</v>
      </c>
      <c r="P122" s="2">
        <v>20000</v>
      </c>
      <c r="Q122" s="2">
        <v>20000</v>
      </c>
      <c r="R122" s="2">
        <v>20000</v>
      </c>
      <c r="S122" s="2">
        <v>240000</v>
      </c>
    </row>
    <row r="123">
      <c r="A123" t="inlineStr">
        <is>
          <t xml:space="preserve">4700134228</t>
        </is>
      </c>
      <c r="B123" t="inlineStr">
        <is>
          <t xml:space="preserve">Прогноз 2027 · копия 2026</t>
        </is>
      </c>
      <c r="C123" s="2">
        <v>2027</v>
      </c>
      <c r="D123" t="inlineStr">
        <is>
          <t xml:space="preserve">USD</t>
        </is>
      </c>
      <c r="E123" s="2">
        <v>80</v>
      </c>
      <c r="F123" t="inlineStr">
        <is>
          <t xml:space="preserve">Косвенные: Интернет</t>
        </is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>
      <c r="A124" t="inlineStr">
        <is>
          <t xml:space="preserve">4700134228</t>
        </is>
      </c>
      <c r="B124" t="inlineStr">
        <is>
          <t xml:space="preserve">Прогноз 2027 · копия 2026</t>
        </is>
      </c>
      <c r="C124" s="2">
        <v>2027</v>
      </c>
      <c r="D124" t="inlineStr">
        <is>
          <t xml:space="preserve">USD</t>
        </is>
      </c>
      <c r="E124" s="2">
        <v>80</v>
      </c>
      <c r="F124" t="inlineStr">
        <is>
          <t xml:space="preserve">Косвенные: Обращение с ТБО и ЖБО</t>
        </is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>
      <c r="A125" t="inlineStr">
        <is>
          <t xml:space="preserve">4700134228</t>
        </is>
      </c>
      <c r="B125" t="inlineStr">
        <is>
          <t xml:space="preserve">Прогноз 2027 · копия 2026</t>
        </is>
      </c>
      <c r="C125" s="2">
        <v>2027</v>
      </c>
      <c r="D125" t="inlineStr">
        <is>
          <t xml:space="preserve">USD</t>
        </is>
      </c>
      <c r="E125" s="2">
        <v>80</v>
      </c>
      <c r="F125" t="inlineStr">
        <is>
          <t xml:space="preserve">Косвенные: Охрана труда</t>
        </is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>
      <c r="A126" t="inlineStr">
        <is>
          <t xml:space="preserve">4700134228</t>
        </is>
      </c>
      <c r="B126" t="inlineStr">
        <is>
          <t xml:space="preserve">Прогноз 2027 · копия 2026</t>
        </is>
      </c>
      <c r="C126" s="2">
        <v>2027</v>
      </c>
      <c r="D126" t="inlineStr">
        <is>
          <t xml:space="preserve">USD</t>
        </is>
      </c>
      <c r="E126" s="2">
        <v>80</v>
      </c>
      <c r="F126" t="inlineStr">
        <is>
          <t xml:space="preserve">Косвенные: Страхование от НС</t>
        </is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>
      <c r="A127" t="inlineStr">
        <is>
          <t xml:space="preserve">4700134228</t>
        </is>
      </c>
      <c r="B127" t="inlineStr">
        <is>
          <t xml:space="preserve">Прогноз 2027 · копия 2026</t>
        </is>
      </c>
      <c r="C127" s="2">
        <v>2027</v>
      </c>
      <c r="D127" t="inlineStr">
        <is>
          <t xml:space="preserve">USD</t>
        </is>
      </c>
      <c r="E127" s="2">
        <v>80</v>
      </c>
      <c r="F127" t="inlineStr">
        <is>
          <t xml:space="preserve">Косвенные: IT-материалы</t>
        </is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>
      <c r="A128" t="inlineStr">
        <is>
          <t xml:space="preserve">4700134228</t>
        </is>
      </c>
      <c r="B128" t="inlineStr">
        <is>
          <t xml:space="preserve">Прогноз 2027 · копия 2026</t>
        </is>
      </c>
      <c r="C128" s="2">
        <v>2027</v>
      </c>
      <c r="D128" t="inlineStr">
        <is>
          <t xml:space="preserve">USD</t>
        </is>
      </c>
      <c r="E128" s="2">
        <v>80</v>
      </c>
      <c r="F128" t="inlineStr">
        <is>
          <t xml:space="preserve">Косвенные: Приобретение контейнеров</t>
        </is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>
      <c r="A129" t="inlineStr">
        <is>
          <t xml:space="preserve">4700134228</t>
        </is>
      </c>
      <c r="B129" t="inlineStr">
        <is>
          <t xml:space="preserve">Прогноз 2027 · копия 2026</t>
        </is>
      </c>
      <c r="C129" s="2">
        <v>2027</v>
      </c>
      <c r="D129" t="inlineStr">
        <is>
          <t xml:space="preserve">USD</t>
        </is>
      </c>
      <c r="E129" s="2">
        <v>80</v>
      </c>
      <c r="F129" t="inlineStr">
        <is>
          <t xml:space="preserve">Косвенные: Приобретение модульного офиса</t>
        </is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>
      <c r="A130" t="inlineStr">
        <is>
          <t xml:space="preserve">4700134228</t>
        </is>
      </c>
      <c r="B130" t="inlineStr">
        <is>
          <t xml:space="preserve">Прогноз 2027 · копия 2026</t>
        </is>
      </c>
      <c r="C130" s="2">
        <v>2027</v>
      </c>
      <c r="D130" t="inlineStr">
        <is>
          <t xml:space="preserve">USD</t>
        </is>
      </c>
      <c r="E130" s="2">
        <v>80</v>
      </c>
      <c r="F130" t="inlineStr">
        <is>
          <t xml:space="preserve">Косвенные: Транспортные услуги</t>
        </is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>
      <c r="A131" t="inlineStr">
        <is>
          <t xml:space="preserve">4700134228</t>
        </is>
      </c>
      <c r="B131" t="inlineStr">
        <is>
          <t xml:space="preserve">Прогноз 2027 · копия 2026</t>
        </is>
      </c>
      <c r="C131" s="2">
        <v>2027</v>
      </c>
      <c r="D131" t="inlineStr">
        <is>
          <t xml:space="preserve">USD</t>
        </is>
      </c>
      <c r="E131" s="2">
        <v>80</v>
      </c>
      <c r="F131" t="inlineStr">
        <is>
          <t xml:space="preserve">Косвенные: Прочие косвенные расходы</t>
        </is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>
      <c r="A132" s="4" t="inlineStr">
        <is>
          <t xml:space="preserve">4700134228</t>
        </is>
      </c>
      <c r="B132" s="4" t="inlineStr">
        <is>
          <t xml:space="preserve">Прогноз 2025 · источники требуют обновления</t>
        </is>
      </c>
      <c r="C132" s="4">
        <v>2025</v>
      </c>
      <c r="D132" s="4" t="inlineStr">
        <is>
          <t xml:space="preserve">USD</t>
        </is>
      </c>
      <c r="E132" s="4">
        <v>80</v>
      </c>
      <c r="F132" s="4" t="inlineStr">
        <is>
          <t xml:space="preserve">Источник: Физический объём выполнения (КСГ / KQ-2)</t>
        </is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4817.88</v>
      </c>
      <c r="S132" s="4">
        <v>4817.88</v>
      </c>
    </row>
    <row r="133">
      <c r="A133" s="4" t="inlineStr">
        <is>
          <t xml:space="preserve">4700134228</t>
        </is>
      </c>
      <c r="B133" s="4" t="inlineStr">
        <is>
          <t xml:space="preserve">Прогноз 2025 · источники требуют обновления</t>
        </is>
      </c>
      <c r="C133" s="4">
        <v>2025</v>
      </c>
      <c r="D133" s="4" t="inlineStr">
        <is>
          <t xml:space="preserve">USD</t>
        </is>
      </c>
      <c r="E133" s="4">
        <v>80</v>
      </c>
      <c r="F133" s="4" t="inlineStr">
        <is>
          <t xml:space="preserve">Источник: Расценка BOQ на единицу KQ-2</t>
        </is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</row>
    <row r="134">
      <c r="A134" s="4" t="inlineStr">
        <is>
          <t xml:space="preserve">4700134228</t>
        </is>
      </c>
      <c r="B134" s="4" t="inlineStr">
        <is>
          <t xml:space="preserve">Прогноз 2025 · источники требуют обновления</t>
        </is>
      </c>
      <c r="C134" s="4">
        <v>2025</v>
      </c>
      <c r="D134" s="4" t="inlineStr">
        <is>
          <t xml:space="preserve">USD</t>
        </is>
      </c>
      <c r="E134" s="4">
        <v>80</v>
      </c>
      <c r="F134" s="4" t="inlineStr">
        <is>
          <t xml:space="preserve">Источник: Выполнение в денежном выражении (ручной ряд)</t>
        </is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</row>
    <row r="135">
      <c r="A135" s="4" t="inlineStr">
        <is>
          <t xml:space="preserve">4700134228</t>
        </is>
      </c>
      <c r="B135" s="4" t="inlineStr">
        <is>
          <t xml:space="preserve">Прогноз 2025 · источники требуют обновления</t>
        </is>
      </c>
      <c r="C135" s="4">
        <v>2025</v>
      </c>
      <c r="D135" s="4" t="inlineStr">
        <is>
          <t xml:space="preserve">USD</t>
        </is>
      </c>
      <c r="E135" s="4">
        <v>80</v>
      </c>
      <c r="F135" s="4" t="inlineStr">
        <is>
          <t xml:space="preserve">Источник: Прочие доходы</t>
        </is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</row>
    <row r="136">
      <c r="A136" s="4" t="inlineStr">
        <is>
          <t xml:space="preserve">4700134228</t>
        </is>
      </c>
      <c r="B136" s="4" t="inlineStr">
        <is>
          <t xml:space="preserve">Прогноз 2025 · источники требуют обновления</t>
        </is>
      </c>
      <c r="C136" s="4">
        <v>2025</v>
      </c>
      <c r="D136" s="4" t="inlineStr">
        <is>
          <t xml:space="preserve">USD</t>
        </is>
      </c>
      <c r="E136" s="4">
        <v>80</v>
      </c>
      <c r="F136" s="4" t="inlineStr">
        <is>
          <t xml:space="preserve">Источник: Материалы</t>
        </is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</row>
    <row r="137">
      <c r="A137" s="4" t="inlineStr">
        <is>
          <t xml:space="preserve">4700134228</t>
        </is>
      </c>
      <c r="B137" s="4" t="inlineStr">
        <is>
          <t xml:space="preserve">Прогноз 2025 · источники требуют обновления</t>
        </is>
      </c>
      <c r="C137" s="4">
        <v>2025</v>
      </c>
      <c r="D137" s="4" t="inlineStr">
        <is>
          <t xml:space="preserve">USD</t>
        </is>
      </c>
      <c r="E137" s="4">
        <v>80</v>
      </c>
      <c r="F137" s="4" t="inlineStr">
        <is>
          <t xml:space="preserve">Источник: Основной персонал, FTE</t>
        </is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</row>
    <row r="138">
      <c r="A138" s="4" t="inlineStr">
        <is>
          <t xml:space="preserve">4700134228</t>
        </is>
      </c>
      <c r="B138" s="4" t="inlineStr">
        <is>
          <t xml:space="preserve">Прогноз 2025 · источники требуют обновления</t>
        </is>
      </c>
      <c r="C138" s="4">
        <v>2025</v>
      </c>
      <c r="D138" s="4" t="inlineStr">
        <is>
          <t xml:space="preserve">USD</t>
        </is>
      </c>
      <c r="E138" s="4">
        <v>80</v>
      </c>
      <c r="F138" s="4" t="inlineStr">
        <is>
          <t xml:space="preserve">Источник: Вспомогательный персонал, FTE</t>
        </is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</row>
    <row r="139">
      <c r="A139" s="4" t="inlineStr">
        <is>
          <t xml:space="preserve">4700134228</t>
        </is>
      </c>
      <c r="B139" s="4" t="inlineStr">
        <is>
          <t xml:space="preserve">Прогноз 2025 · источники требуют обновления</t>
        </is>
      </c>
      <c r="C139" s="4">
        <v>2025</v>
      </c>
      <c r="D139" s="4" t="inlineStr">
        <is>
          <t xml:space="preserve">USD</t>
        </is>
      </c>
      <c r="E139" s="4">
        <v>80</v>
      </c>
      <c r="F139" s="4" t="inlineStr">
        <is>
          <t xml:space="preserve">Источник: Косвенный персонал, FTE</t>
        </is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</row>
    <row r="140">
      <c r="A140" s="4" t="inlineStr">
        <is>
          <t xml:space="preserve">4700134228</t>
        </is>
      </c>
      <c r="B140" s="4" t="inlineStr">
        <is>
          <t xml:space="preserve">Прогноз 2025 · источники требуют обновления</t>
        </is>
      </c>
      <c r="C140" s="4">
        <v>2025</v>
      </c>
      <c r="D140" s="4" t="inlineStr">
        <is>
          <t xml:space="preserve">USD</t>
        </is>
      </c>
      <c r="E140" s="4">
        <v>80</v>
      </c>
      <c r="F140" s="4" t="inlineStr">
        <is>
          <t xml:space="preserve">Источник: Трудоёмкость для бытовых расходов, чел.</t>
        </is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</row>
    <row r="141">
      <c r="A141" s="4" t="inlineStr">
        <is>
          <t xml:space="preserve">4700134228</t>
        </is>
      </c>
      <c r="B141" s="4" t="inlineStr">
        <is>
          <t xml:space="preserve">Прогноз 2025 · источники требуют обновления</t>
        </is>
      </c>
      <c r="C141" s="4">
        <v>2025</v>
      </c>
      <c r="D141" s="4" t="inlineStr">
        <is>
          <t xml:space="preserve">USD</t>
        </is>
      </c>
      <c r="E141" s="4">
        <v>80</v>
      </c>
      <c r="F141" s="4" t="inlineStr">
        <is>
          <t xml:space="preserve">Источник: Дней по календарю исходной модели</t>
        </is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</row>
    <row r="142">
      <c r="A142" s="4" t="inlineStr">
        <is>
          <t xml:space="preserve">4700134228</t>
        </is>
      </c>
      <c r="B142" s="4" t="inlineStr">
        <is>
          <t xml:space="preserve">Прогноз 2025 · источники требуют обновления</t>
        </is>
      </c>
      <c r="C142" s="4">
        <v>2025</v>
      </c>
      <c r="D142" s="4" t="inlineStr">
        <is>
          <t xml:space="preserve">USD</t>
        </is>
      </c>
      <c r="E142" s="4">
        <v>80</v>
      </c>
      <c r="F142" s="4" t="inlineStr">
        <is>
          <t xml:space="preserve">Источник: Пассивно неработающие, чел.</t>
        </is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</row>
    <row r="143">
      <c r="A143" s="4" t="inlineStr">
        <is>
          <t xml:space="preserve">4700134228</t>
        </is>
      </c>
      <c r="B143" s="4" t="inlineStr">
        <is>
          <t xml:space="preserve">Прогноз 2025 · источники требуют обновления</t>
        </is>
      </c>
      <c r="C143" s="4">
        <v>2025</v>
      </c>
      <c r="D143" s="4" t="inlineStr">
        <is>
          <t xml:space="preserve">USD</t>
        </is>
      </c>
      <c r="E143" s="4">
        <v>80</v>
      </c>
      <c r="F143" s="4" t="inlineStr">
        <is>
          <t xml:space="preserve">Источник: Лесовики, чел.</t>
        </is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</row>
    <row r="144">
      <c r="A144" s="4" t="inlineStr">
        <is>
          <t xml:space="preserve">4700134228</t>
        </is>
      </c>
      <c r="B144" s="4" t="inlineStr">
        <is>
          <t xml:space="preserve">Прогноз 2025 · источники требуют обновления</t>
        </is>
      </c>
      <c r="C144" s="4">
        <v>2025</v>
      </c>
      <c r="D144" s="4" t="inlineStr">
        <is>
          <t xml:space="preserve">USD</t>
        </is>
      </c>
      <c r="E144" s="4">
        <v>80</v>
      </c>
      <c r="F144" s="4" t="inlineStr">
        <is>
          <t xml:space="preserve">Источник: Техника, маш.-ч</t>
        </is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</row>
    <row r="145">
      <c r="A145" s="4" t="inlineStr">
        <is>
          <t xml:space="preserve">4700134228</t>
        </is>
      </c>
      <c r="B145" s="4" t="inlineStr">
        <is>
          <t xml:space="preserve">Прогноз 2025 · источники требуют обновления</t>
        </is>
      </c>
      <c r="C145" s="4">
        <v>2025</v>
      </c>
      <c r="D145" s="4" t="inlineStr">
        <is>
          <t xml:space="preserve">USD</t>
        </is>
      </c>
      <c r="E145" s="4">
        <v>80</v>
      </c>
      <c r="F145" s="4" t="inlineStr">
        <is>
          <t xml:space="preserve">Источник: Объём НРК, ед.</t>
        </is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</row>
    <row r="146">
      <c r="A146" s="4" t="inlineStr">
        <is>
          <t xml:space="preserve">4700134228</t>
        </is>
      </c>
      <c r="B146" s="4" t="inlineStr">
        <is>
          <t xml:space="preserve">Прогноз 2025 · источники требуют обновления</t>
        </is>
      </c>
      <c r="C146" s="4">
        <v>2025</v>
      </c>
      <c r="D146" s="4" t="inlineStr">
        <is>
          <t xml:space="preserve">USD</t>
        </is>
      </c>
      <c r="E146" s="4">
        <v>80</v>
      </c>
      <c r="F146" s="4" t="inlineStr">
        <is>
          <t xml:space="preserve">Источник: Оплата за работы с НДС</t>
        </is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</row>
    <row r="147">
      <c r="A147" s="4" t="inlineStr">
        <is>
          <t xml:space="preserve">4700134228</t>
        </is>
      </c>
      <c r="B147" s="4" t="inlineStr">
        <is>
          <t xml:space="preserve">Прогноз 2025 · источники требуют обновления</t>
        </is>
      </c>
      <c r="C147" s="4">
        <v>2025</v>
      </c>
      <c r="D147" s="4" t="inlineStr">
        <is>
          <t xml:space="preserve">USD</t>
        </is>
      </c>
      <c r="E147" s="4">
        <v>80</v>
      </c>
      <c r="F147" s="4" t="inlineStr">
        <is>
          <t xml:space="preserve">Источник: Полученные авансы с НДС</t>
        </is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</row>
    <row r="148">
      <c r="A148" s="4" t="inlineStr">
        <is>
          <t xml:space="preserve">4700134228</t>
        </is>
      </c>
      <c r="B148" s="4" t="inlineStr">
        <is>
          <t xml:space="preserve">Прогноз 2025 · источники требуют обновления</t>
        </is>
      </c>
      <c r="C148" s="4">
        <v>2025</v>
      </c>
      <c r="D148" s="4" t="inlineStr">
        <is>
          <t xml:space="preserve">USD</t>
        </is>
      </c>
      <c r="E148" s="4">
        <v>80</v>
      </c>
      <c r="F148" s="4" t="inlineStr">
        <is>
          <t xml:space="preserve">Источник: Зачёт авансов с НДС</t>
        </is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</row>
    <row r="149">
      <c r="A149" s="4" t="inlineStr">
        <is>
          <t xml:space="preserve">4700134228</t>
        </is>
      </c>
      <c r="B149" s="4" t="inlineStr">
        <is>
          <t xml:space="preserve">Прогноз 2025 · источники требуют обновления</t>
        </is>
      </c>
      <c r="C149" s="4">
        <v>2025</v>
      </c>
      <c r="D149" s="4" t="inlineStr">
        <is>
          <t xml:space="preserve">USD</t>
        </is>
      </c>
      <c r="E149" s="4">
        <v>80</v>
      </c>
      <c r="F149" s="4" t="inlineStr">
        <is>
          <t xml:space="preserve">Источник: Поступления факторинга</t>
        </is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</row>
    <row r="150">
      <c r="A150" s="3" t="inlineStr">
        <is>
          <t xml:space="preserve">4700134228</t>
        </is>
      </c>
      <c r="B150" s="3" t="inlineStr">
        <is>
          <t xml:space="preserve">Прогноз 2025 · источники требуют обновления</t>
        </is>
      </c>
      <c r="C150" s="3">
        <v>2025</v>
      </c>
      <c r="D150" s="3" t="inlineStr">
        <is>
          <t xml:space="preserve">USD</t>
        </is>
      </c>
      <c r="E150" s="3">
        <v>80</v>
      </c>
      <c r="F150" s="3" t="inlineStr">
        <is>
          <t xml:space="preserve">Доходы</t>
        </is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924337.2636019895</v>
      </c>
      <c r="S150" s="3">
        <f>SUM(G150:R150)</f>
        <v>924337.2636019895</v>
      </c>
    </row>
    <row r="151">
      <c r="A151" s="3" t="inlineStr">
        <is>
          <t xml:space="preserve">4700134228</t>
        </is>
      </c>
      <c r="B151" s="3" t="inlineStr">
        <is>
          <t xml:space="preserve">Прогноз 2025 · источники требуют обновления</t>
        </is>
      </c>
      <c r="C151" s="3">
        <v>2025</v>
      </c>
      <c r="D151" s="3" t="inlineStr">
        <is>
          <t xml:space="preserve">USD</t>
        </is>
      </c>
      <c r="E151" s="3">
        <v>80</v>
      </c>
      <c r="F151" s="3" t="inlineStr">
        <is>
          <t xml:space="preserve">Прямые расходы</t>
        </is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108293.69090909089</v>
      </c>
      <c r="S151" s="3">
        <f>SUM(G151:R151)</f>
        <v>108293.69090909089</v>
      </c>
    </row>
    <row r="152">
      <c r="A152" s="3" t="inlineStr">
        <is>
          <t xml:space="preserve">4700134228</t>
        </is>
      </c>
      <c r="B152" s="3" t="inlineStr">
        <is>
          <t xml:space="preserve">Прогноз 2025 · источники требуют обновления</t>
        </is>
      </c>
      <c r="C152" s="3">
        <v>2025</v>
      </c>
      <c r="D152" s="3" t="inlineStr">
        <is>
          <t xml:space="preserve">USD</t>
        </is>
      </c>
      <c r="E152" s="3">
        <v>80</v>
      </c>
      <c r="F152" s="3" t="inlineStr">
        <is>
          <t xml:space="preserve">Косвенные расходы</t>
        </is>
      </c>
      <c r="G152" s="3">
        <v>27500</v>
      </c>
      <c r="H152" s="3">
        <v>27500</v>
      </c>
      <c r="I152" s="3">
        <v>27500</v>
      </c>
      <c r="J152" s="3">
        <v>27500</v>
      </c>
      <c r="K152" s="3">
        <v>27500</v>
      </c>
      <c r="L152" s="3">
        <v>27500</v>
      </c>
      <c r="M152" s="3">
        <v>27500</v>
      </c>
      <c r="N152" s="3">
        <v>27500</v>
      </c>
      <c r="O152" s="3">
        <v>27500</v>
      </c>
      <c r="P152" s="3">
        <v>27500</v>
      </c>
      <c r="Q152" s="3">
        <v>27500</v>
      </c>
      <c r="R152" s="3">
        <v>27500</v>
      </c>
      <c r="S152" s="3">
        <f>SUM(G152:R152)</f>
        <v>330000</v>
      </c>
    </row>
    <row r="153">
      <c r="A153" s="3" t="inlineStr">
        <is>
          <t xml:space="preserve">4700134228</t>
        </is>
      </c>
      <c r="B153" s="3" t="inlineStr">
        <is>
          <t xml:space="preserve">Прогноз 2025 · источники требуют обновления</t>
        </is>
      </c>
      <c r="C153" s="3">
        <v>2025</v>
      </c>
      <c r="D153" s="3" t="inlineStr">
        <is>
          <t xml:space="preserve">USD</t>
        </is>
      </c>
      <c r="E153" s="3">
        <v>80</v>
      </c>
      <c r="F153" s="3" t="inlineStr">
        <is>
          <t xml:space="preserve">Расходы</t>
        </is>
      </c>
      <c r="G153" s="3">
        <f>G151+G152</f>
        <v>27500</v>
      </c>
      <c r="H153" s="3">
        <f>H151+H152</f>
        <v>27500</v>
      </c>
      <c r="I153" s="3">
        <f>I151+I152</f>
        <v>27500</v>
      </c>
      <c r="J153" s="3">
        <f>J151+J152</f>
        <v>27500</v>
      </c>
      <c r="K153" s="3">
        <f>K151+K152</f>
        <v>27500</v>
      </c>
      <c r="L153" s="3">
        <f>L151+L152</f>
        <v>27500</v>
      </c>
      <c r="M153" s="3">
        <f>M151+M152</f>
        <v>27500</v>
      </c>
      <c r="N153" s="3">
        <f>N151+N152</f>
        <v>27500</v>
      </c>
      <c r="O153" s="3">
        <f>O151+O152</f>
        <v>27500</v>
      </c>
      <c r="P153" s="3">
        <f>P151+P152</f>
        <v>27500</v>
      </c>
      <c r="Q153" s="3">
        <f>Q151+Q152</f>
        <v>27500</v>
      </c>
      <c r="R153" s="3">
        <f>R151+R152</f>
        <v>135793.6909090909</v>
      </c>
      <c r="S153" s="3">
        <f>SUM(G153:R153)</f>
        <v>438293.6909090909</v>
      </c>
    </row>
    <row r="154">
      <c r="A154" s="3" t="inlineStr">
        <is>
          <t xml:space="preserve">4700134228</t>
        </is>
      </c>
      <c r="B154" s="3" t="inlineStr">
        <is>
          <t xml:space="preserve">Прогноз 2025 · источники требуют обновления</t>
        </is>
      </c>
      <c r="C154" s="3">
        <v>2025</v>
      </c>
      <c r="D154" s="3" t="inlineStr">
        <is>
          <t xml:space="preserve">USD</t>
        </is>
      </c>
      <c r="E154" s="3">
        <v>80</v>
      </c>
      <c r="F154" s="3" t="inlineStr">
        <is>
          <t xml:space="preserve">Финансовый результат</t>
        </is>
      </c>
      <c r="G154" s="5">
        <f>G150-G153</f>
        <v>-27500</v>
      </c>
      <c r="H154" s="5">
        <f>H150-H153</f>
        <v>-27500</v>
      </c>
      <c r="I154" s="5">
        <f>I150-I153</f>
        <v>-27500</v>
      </c>
      <c r="J154" s="5">
        <f>J150-J153</f>
        <v>-27500</v>
      </c>
      <c r="K154" s="5">
        <f>K150-K153</f>
        <v>-27500</v>
      </c>
      <c r="L154" s="5">
        <f>L150-L153</f>
        <v>-27500</v>
      </c>
      <c r="M154" s="5">
        <f>M150-M153</f>
        <v>-27500</v>
      </c>
      <c r="N154" s="5">
        <f>N150-N153</f>
        <v>-27500</v>
      </c>
      <c r="O154" s="5">
        <f>O150-O153</f>
        <v>-27500</v>
      </c>
      <c r="P154" s="5">
        <f>P150-P153</f>
        <v>-27500</v>
      </c>
      <c r="Q154" s="5">
        <f>Q150-Q153</f>
        <v>-27500</v>
      </c>
      <c r="R154" s="3">
        <f>R150-R153</f>
        <v>788543.5726928986</v>
      </c>
      <c r="S154" s="3">
        <f>SUM(G154:R154)</f>
        <v>486043.57269289857</v>
      </c>
    </row>
    <row r="155">
      <c r="A155" s="3" t="inlineStr">
        <is>
          <t xml:space="preserve">4700134228</t>
        </is>
      </c>
      <c r="B155" s="3" t="inlineStr">
        <is>
          <t xml:space="preserve">Прогноз 2025 · источники требуют обновления</t>
        </is>
      </c>
      <c r="C155" s="3">
        <v>2025</v>
      </c>
      <c r="D155" s="3" t="inlineStr">
        <is>
          <t xml:space="preserve">USD</t>
        </is>
      </c>
      <c r="E155" s="3">
        <v>80</v>
      </c>
      <c r="F155" s="3" t="inlineStr">
        <is>
          <t xml:space="preserve">Поступления</t>
        </is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f>SUM(G155:R155)</f>
        <v>0</v>
      </c>
    </row>
    <row r="156">
      <c r="A156" t="inlineStr">
        <is>
          <t xml:space="preserve">4700134228</t>
        </is>
      </c>
      <c r="B156" t="inlineStr">
        <is>
          <t xml:space="preserve">Прогноз 2025 · источники требуют обновления</t>
        </is>
      </c>
      <c r="C156" s="2">
        <v>2025</v>
      </c>
      <c r="D156" t="inlineStr">
        <is>
          <t xml:space="preserve">USD</t>
        </is>
      </c>
      <c r="E156" s="2">
        <v>80</v>
      </c>
      <c r="F156" t="inlineStr">
        <is>
          <t xml:space="preserve">Выплаты</t>
        </is>
      </c>
      <c r="G156" s="2">
        <v>27500</v>
      </c>
      <c r="H156" s="2">
        <v>27500</v>
      </c>
      <c r="I156" s="2">
        <v>27500</v>
      </c>
      <c r="J156" s="2">
        <v>27500</v>
      </c>
      <c r="K156" s="2">
        <v>27500</v>
      </c>
      <c r="L156" s="2">
        <v>27500</v>
      </c>
      <c r="M156" s="2">
        <v>27500</v>
      </c>
      <c r="N156" s="2">
        <v>27500</v>
      </c>
      <c r="O156" s="2">
        <v>27500</v>
      </c>
      <c r="P156" s="2">
        <v>27500</v>
      </c>
      <c r="Q156" s="2">
        <v>27500</v>
      </c>
      <c r="R156" s="2">
        <v>135793.6909090909</v>
      </c>
      <c r="S156" s="2">
        <f>SUM(G156:R156)</f>
        <v>438293.6909090909</v>
      </c>
    </row>
    <row r="157">
      <c r="A157" t="inlineStr">
        <is>
          <t xml:space="preserve">4700134228</t>
        </is>
      </c>
      <c r="B157" t="inlineStr">
        <is>
          <t xml:space="preserve">Прогноз 2025 · источники требуют обновления</t>
        </is>
      </c>
      <c r="C157" s="2">
        <v>2025</v>
      </c>
      <c r="D157" t="inlineStr">
        <is>
          <t xml:space="preserve">USD</t>
        </is>
      </c>
      <c r="E157" s="2">
        <v>80</v>
      </c>
      <c r="F157" t="inlineStr">
        <is>
          <t xml:space="preserve">НДС к выплате</t>
        </is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f>SUM(G157:R157)</f>
        <v>0</v>
      </c>
    </row>
    <row r="158">
      <c r="A158" s="3" t="inlineStr">
        <is>
          <t xml:space="preserve">4700134228</t>
        </is>
      </c>
      <c r="B158" s="3" t="inlineStr">
        <is>
          <t xml:space="preserve">Прогноз 2025 · источники требуют обновления</t>
        </is>
      </c>
      <c r="C158" s="3">
        <v>2025</v>
      </c>
      <c r="D158" s="3" t="inlineStr">
        <is>
          <t xml:space="preserve">USD</t>
        </is>
      </c>
      <c r="E158" s="3">
        <v>80</v>
      </c>
      <c r="F158" s="3" t="inlineStr">
        <is>
          <t xml:space="preserve">CF за период</t>
        </is>
      </c>
      <c r="G158" s="5">
        <f>G155-G156-G157</f>
        <v>-27500</v>
      </c>
      <c r="H158" s="5">
        <f>H155-H156-H157</f>
        <v>-27500</v>
      </c>
      <c r="I158" s="5">
        <f>I155-I156-I157</f>
        <v>-27500</v>
      </c>
      <c r="J158" s="5">
        <f>J155-J156-J157</f>
        <v>-27500</v>
      </c>
      <c r="K158" s="5">
        <f>K155-K156-K157</f>
        <v>-27500</v>
      </c>
      <c r="L158" s="5">
        <f>L155-L156-L157</f>
        <v>-27500</v>
      </c>
      <c r="M158" s="5">
        <f>M155-M156-M157</f>
        <v>-27500</v>
      </c>
      <c r="N158" s="5">
        <f>N155-N156-N157</f>
        <v>-27500</v>
      </c>
      <c r="O158" s="5">
        <f>O155-O156-O157</f>
        <v>-27500</v>
      </c>
      <c r="P158" s="5">
        <f>P155-P156-P157</f>
        <v>-27500</v>
      </c>
      <c r="Q158" s="5">
        <f>Q155-Q156-Q157</f>
        <v>-27500</v>
      </c>
      <c r="R158" s="5">
        <f>R155-R156-R157</f>
        <v>-135793.6909090909</v>
      </c>
      <c r="S158" s="5">
        <f>SUM(G158:R158)</f>
        <v>-438293.6909090909</v>
      </c>
    </row>
    <row r="159">
      <c r="A159" s="3" t="inlineStr">
        <is>
          <t xml:space="preserve">4700134228</t>
        </is>
      </c>
      <c r="B159" s="3" t="inlineStr">
        <is>
          <t xml:space="preserve">Прогноз 2025 · источники требуют обновления</t>
        </is>
      </c>
      <c r="C159" s="3">
        <v>2025</v>
      </c>
      <c r="D159" s="3" t="inlineStr">
        <is>
          <t xml:space="preserve">USD</t>
        </is>
      </c>
      <c r="E159" s="3">
        <v>80</v>
      </c>
      <c r="F159" s="3" t="inlineStr">
        <is>
          <t xml:space="preserve">CF накопительно</t>
        </is>
      </c>
      <c r="G159" s="5">
        <f>G158+0</f>
        <v>-27500</v>
      </c>
      <c r="H159" s="5">
        <f>G159+H158</f>
        <v>-55000</v>
      </c>
      <c r="I159" s="5">
        <f>H159+I158</f>
        <v>-82500</v>
      </c>
      <c r="J159" s="5">
        <f>I159+J158</f>
        <v>-110000</v>
      </c>
      <c r="K159" s="5">
        <f>J159+K158</f>
        <v>-137500</v>
      </c>
      <c r="L159" s="5">
        <f>K159+L158</f>
        <v>-165000</v>
      </c>
      <c r="M159" s="5">
        <f>L159+M158</f>
        <v>-192500</v>
      </c>
      <c r="N159" s="5">
        <f>M159+N158</f>
        <v>-220000</v>
      </c>
      <c r="O159" s="5">
        <f>N159+O158</f>
        <v>-247500</v>
      </c>
      <c r="P159" s="5">
        <f>O159+P158</f>
        <v>-275000</v>
      </c>
      <c r="Q159" s="5">
        <f>P159+Q158</f>
        <v>-302500</v>
      </c>
      <c r="R159" s="5">
        <f>Q159+R158</f>
        <v>-438293.6909090909</v>
      </c>
      <c r="S159" s="5">
        <f>R159</f>
        <v>-438293.6909090909</v>
      </c>
    </row>
    <row r="160">
      <c r="A160" t="inlineStr">
        <is>
          <t xml:space="preserve">4700134228</t>
        </is>
      </c>
      <c r="B160" t="inlineStr">
        <is>
          <t xml:space="preserve">Прогноз 2025 · источники требуют обновления</t>
        </is>
      </c>
      <c r="C160" s="2">
        <v>2025</v>
      </c>
      <c r="D160" t="inlineStr">
        <is>
          <t xml:space="preserve">USD</t>
        </is>
      </c>
      <c r="E160" s="2">
        <v>80</v>
      </c>
      <c r="F160" t="inlineStr">
        <is>
          <t xml:space="preserve">Прямые: Заработная плата</t>
        </is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</row>
    <row r="161">
      <c r="A161" t="inlineStr">
        <is>
          <t xml:space="preserve">4700134228</t>
        </is>
      </c>
      <c r="B161" t="inlineStr">
        <is>
          <t xml:space="preserve">Прогноз 2025 · источники требуют обновления</t>
        </is>
      </c>
      <c r="C161" s="2">
        <v>2025</v>
      </c>
      <c r="D161" t="inlineStr">
        <is>
          <t xml:space="preserve">USD</t>
        </is>
      </c>
      <c r="E161" s="2">
        <v>80</v>
      </c>
      <c r="F161" t="inlineStr">
        <is>
          <t xml:space="preserve">Прямые: НДФЛ</t>
        </is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</row>
    <row r="162">
      <c r="A162" t="inlineStr">
        <is>
          <t xml:space="preserve">4700134228</t>
        </is>
      </c>
      <c r="B162" t="inlineStr">
        <is>
          <t xml:space="preserve">Прогноз 2025 · источники требуют обновления</t>
        </is>
      </c>
      <c r="C162" s="2">
        <v>2025</v>
      </c>
      <c r="D162" t="inlineStr">
        <is>
          <t xml:space="preserve">USD</t>
        </is>
      </c>
      <c r="E162" s="2">
        <v>80</v>
      </c>
      <c r="F162" t="inlineStr">
        <is>
          <t xml:space="preserve">Прямые: Страховые взносы</t>
        </is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>
      <c r="A163" t="inlineStr">
        <is>
          <t xml:space="preserve">4700134228</t>
        </is>
      </c>
      <c r="B163" t="inlineStr">
        <is>
          <t xml:space="preserve">Прогноз 2025 · источники требуют обновления</t>
        </is>
      </c>
      <c r="C163" s="2">
        <v>2025</v>
      </c>
      <c r="D163" t="inlineStr">
        <is>
          <t xml:space="preserve">USD</t>
        </is>
      </c>
      <c r="E163" s="2">
        <v>80</v>
      </c>
      <c r="F163" t="inlineStr">
        <is>
          <t xml:space="preserve">Прямые: Резерв на отпуска</t>
        </is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</row>
    <row r="164">
      <c r="A164" t="inlineStr">
        <is>
          <t xml:space="preserve">4700134228</t>
        </is>
      </c>
      <c r="B164" t="inlineStr">
        <is>
          <t xml:space="preserve">Прогноз 2025 · источники требуют обновления</t>
        </is>
      </c>
      <c r="C164" s="2">
        <v>2025</v>
      </c>
      <c r="D164" t="inlineStr">
        <is>
          <t xml:space="preserve">USD</t>
        </is>
      </c>
      <c r="E164" s="2">
        <v>80</v>
      </c>
      <c r="F164" t="inlineStr">
        <is>
          <t xml:space="preserve">Прямые: Субподряд</t>
        </is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</row>
    <row r="165">
      <c r="A165" t="inlineStr">
        <is>
          <t xml:space="preserve">4700134228</t>
        </is>
      </c>
      <c r="B165" t="inlineStr">
        <is>
          <t xml:space="preserve">Прогноз 2025 · источники требуют обновления</t>
        </is>
      </c>
      <c r="C165" s="2">
        <v>2025</v>
      </c>
      <c r="D165" t="inlineStr">
        <is>
          <t xml:space="preserve">USD</t>
        </is>
      </c>
      <c r="E165" s="2">
        <v>80</v>
      </c>
      <c r="F165" t="inlineStr">
        <is>
          <t xml:space="preserve">Прямые: Строительная техника</t>
        </is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>
      <c r="A166" t="inlineStr">
        <is>
          <t xml:space="preserve">4700134228</t>
        </is>
      </c>
      <c r="B166" t="inlineStr">
        <is>
          <t xml:space="preserve">Прогноз 2025 · источники требуют обновления</t>
        </is>
      </c>
      <c r="C166" s="2">
        <v>2025</v>
      </c>
      <c r="D166" t="inlineStr">
        <is>
          <t xml:space="preserve">USD</t>
        </is>
      </c>
      <c r="E166" s="2">
        <v>80</v>
      </c>
      <c r="F166" t="inlineStr">
        <is>
          <t xml:space="preserve">Прямые: Строительные леса</t>
        </is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>
      <c r="A167" t="inlineStr">
        <is>
          <t xml:space="preserve">4700134228</t>
        </is>
      </c>
      <c r="B167" t="inlineStr">
        <is>
          <t xml:space="preserve">Прогноз 2025 · источники требуют обновления</t>
        </is>
      </c>
      <c r="C167" s="2">
        <v>2025</v>
      </c>
      <c r="D167" t="inlineStr">
        <is>
          <t xml:space="preserve">USD</t>
        </is>
      </c>
      <c r="E167" s="2">
        <v>80</v>
      </c>
      <c r="F167" t="inlineStr">
        <is>
          <t xml:space="preserve">Прямые: Лесомонтаж</t>
        </is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</row>
    <row r="168">
      <c r="A168" t="inlineStr">
        <is>
          <t xml:space="preserve">4700134228</t>
        </is>
      </c>
      <c r="B168" t="inlineStr">
        <is>
          <t xml:space="preserve">Прогноз 2025 · источники требуют обновления</t>
        </is>
      </c>
      <c r="C168" s="2">
        <v>2025</v>
      </c>
      <c r="D168" t="inlineStr">
        <is>
          <t xml:space="preserve">USD</t>
        </is>
      </c>
      <c r="E168" s="2">
        <v>80</v>
      </c>
      <c r="F168" t="inlineStr">
        <is>
          <t xml:space="preserve">Прямые: Проектные материалы</t>
        </is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108293.69090909089</v>
      </c>
      <c r="S168" s="2">
        <v>108293.69090909089</v>
      </c>
    </row>
    <row r="169">
      <c r="A169" t="inlineStr">
        <is>
          <t xml:space="preserve">4700134228</t>
        </is>
      </c>
      <c r="B169" t="inlineStr">
        <is>
          <t xml:space="preserve">Прогноз 2025 · источники требуют обновления</t>
        </is>
      </c>
      <c r="C169" s="2">
        <v>2025</v>
      </c>
      <c r="D169" t="inlineStr">
        <is>
          <t xml:space="preserve">USD</t>
        </is>
      </c>
      <c r="E169" s="2">
        <v>80</v>
      </c>
      <c r="F169" t="inlineStr">
        <is>
          <t xml:space="preserve">Прямые: Расходные материалы</t>
        </is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</row>
    <row r="170">
      <c r="A170" t="inlineStr">
        <is>
          <t xml:space="preserve">4700134228</t>
        </is>
      </c>
      <c r="B170" t="inlineStr">
        <is>
          <t xml:space="preserve">Прогноз 2025 · источники требуют обновления</t>
        </is>
      </c>
      <c r="C170" s="2">
        <v>2025</v>
      </c>
      <c r="D170" t="inlineStr">
        <is>
          <t xml:space="preserve">USD</t>
        </is>
      </c>
      <c r="E170" s="2">
        <v>80</v>
      </c>
      <c r="F170" t="inlineStr">
        <is>
          <t xml:space="preserve">Прямые: НРК</t>
        </is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>
      <c r="A171" t="inlineStr">
        <is>
          <t xml:space="preserve">4700134228</t>
        </is>
      </c>
      <c r="B171" t="inlineStr">
        <is>
          <t xml:space="preserve">Прогноз 2025 · источники требуют обновления</t>
        </is>
      </c>
      <c r="C171" s="2">
        <v>2025</v>
      </c>
      <c r="D171" t="inlineStr">
        <is>
          <t xml:space="preserve">USD</t>
        </is>
      </c>
      <c r="E171" s="2">
        <v>80</v>
      </c>
      <c r="F171" t="inlineStr">
        <is>
          <t xml:space="preserve">Прямые: Прочие прямые</t>
        </is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</row>
    <row r="172">
      <c r="A172" t="inlineStr">
        <is>
          <t xml:space="preserve">4700134228</t>
        </is>
      </c>
      <c r="B172" t="inlineStr">
        <is>
          <t xml:space="preserve">Прогноз 2025 · источники требуют обновления</t>
        </is>
      </c>
      <c r="C172" s="2">
        <v>2025</v>
      </c>
      <c r="D172" t="inlineStr">
        <is>
          <t xml:space="preserve">USD</t>
        </is>
      </c>
      <c r="E172" s="2">
        <v>80</v>
      </c>
      <c r="F172" t="inlineStr">
        <is>
          <t xml:space="preserve">Косвенные: Заработная плата</t>
        </is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</row>
    <row r="173">
      <c r="A173" t="inlineStr">
        <is>
          <t xml:space="preserve">4700134228</t>
        </is>
      </c>
      <c r="B173" t="inlineStr">
        <is>
          <t xml:space="preserve">Прогноз 2025 · источники требуют обновления</t>
        </is>
      </c>
      <c r="C173" s="2">
        <v>2025</v>
      </c>
      <c r="D173" t="inlineStr">
        <is>
          <t xml:space="preserve">USD</t>
        </is>
      </c>
      <c r="E173" s="2">
        <v>80</v>
      </c>
      <c r="F173" t="inlineStr">
        <is>
          <t xml:space="preserve">Косвенные: НДФЛ</t>
        </is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</row>
    <row r="174">
      <c r="A174" t="inlineStr">
        <is>
          <t xml:space="preserve">4700134228</t>
        </is>
      </c>
      <c r="B174" t="inlineStr">
        <is>
          <t xml:space="preserve">Прогноз 2025 · источники требуют обновления</t>
        </is>
      </c>
      <c r="C174" s="2">
        <v>2025</v>
      </c>
      <c r="D174" t="inlineStr">
        <is>
          <t xml:space="preserve">USD</t>
        </is>
      </c>
      <c r="E174" s="2">
        <v>80</v>
      </c>
      <c r="F174" t="inlineStr">
        <is>
          <t xml:space="preserve">Косвенные: Страховые взносы</t>
        </is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</row>
    <row r="175">
      <c r="A175" t="inlineStr">
        <is>
          <t xml:space="preserve">4700134228</t>
        </is>
      </c>
      <c r="B175" t="inlineStr">
        <is>
          <t xml:space="preserve">Прогноз 2025 · источники требуют обновления</t>
        </is>
      </c>
      <c r="C175" s="2">
        <v>2025</v>
      </c>
      <c r="D175" t="inlineStr">
        <is>
          <t xml:space="preserve">USD</t>
        </is>
      </c>
      <c r="E175" s="2">
        <v>80</v>
      </c>
      <c r="F175" t="inlineStr">
        <is>
          <t xml:space="preserve">Косвенные: Резерв на отпуска</t>
        </is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>
      <c r="A176" t="inlineStr">
        <is>
          <t xml:space="preserve">4700134228</t>
        </is>
      </c>
      <c r="B176" t="inlineStr">
        <is>
          <t xml:space="preserve">Прогноз 2025 · источники требуют обновления</t>
        </is>
      </c>
      <c r="C176" s="2">
        <v>2025</v>
      </c>
      <c r="D176" t="inlineStr">
        <is>
          <t xml:space="preserve">USD</t>
        </is>
      </c>
      <c r="E176" s="2">
        <v>80</v>
      </c>
      <c r="F176" t="inlineStr">
        <is>
          <t xml:space="preserve">Косвенные: Питание</t>
        </is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</row>
    <row r="177">
      <c r="A177" t="inlineStr">
        <is>
          <t xml:space="preserve">4700134228</t>
        </is>
      </c>
      <c r="B177" t="inlineStr">
        <is>
          <t xml:space="preserve">Прогноз 2025 · источники требуют обновления</t>
        </is>
      </c>
      <c r="C177" s="2">
        <v>2025</v>
      </c>
      <c r="D177" t="inlineStr">
        <is>
          <t xml:space="preserve">USD</t>
        </is>
      </c>
      <c r="E177" s="2">
        <v>80</v>
      </c>
      <c r="F177" t="inlineStr">
        <is>
          <t xml:space="preserve">Косвенные: Проживание</t>
        </is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</row>
    <row r="178">
      <c r="A178" t="inlineStr">
        <is>
          <t xml:space="preserve">4700134228</t>
        </is>
      </c>
      <c r="B178" t="inlineStr">
        <is>
          <t xml:space="preserve">Прогноз 2025 · источники требуют обновления</t>
        </is>
      </c>
      <c r="C178" s="2">
        <v>2025</v>
      </c>
      <c r="D178" t="inlineStr">
        <is>
          <t xml:space="preserve">USD</t>
        </is>
      </c>
      <c r="E178" s="2">
        <v>80</v>
      </c>
      <c r="F178" t="inlineStr">
        <is>
          <t xml:space="preserve">Косвенные: Аренда автобусов</t>
        </is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</row>
    <row r="179">
      <c r="A179" t="inlineStr">
        <is>
          <t xml:space="preserve">4700134228</t>
        </is>
      </c>
      <c r="B179" t="inlineStr">
        <is>
          <t xml:space="preserve">Прогноз 2025 · источники требуют обновления</t>
        </is>
      </c>
      <c r="C179" s="2">
        <v>2025</v>
      </c>
      <c r="D179" t="inlineStr">
        <is>
          <t xml:space="preserve">USD</t>
        </is>
      </c>
      <c r="E179" s="2">
        <v>80</v>
      </c>
      <c r="F179" t="inlineStr">
        <is>
          <t xml:space="preserve">Косвенные: Аренда автомобиля</t>
        </is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>
      <c r="A180" t="inlineStr">
        <is>
          <t xml:space="preserve">4700134228</t>
        </is>
      </c>
      <c r="B180" t="inlineStr">
        <is>
          <t xml:space="preserve">Прогноз 2025 · источники требуют обновления</t>
        </is>
      </c>
      <c r="C180" s="2">
        <v>2025</v>
      </c>
      <c r="D180" t="inlineStr">
        <is>
          <t xml:space="preserve">USD</t>
        </is>
      </c>
      <c r="E180" s="2">
        <v>80</v>
      </c>
      <c r="F180" t="inlineStr">
        <is>
          <t xml:space="preserve">Косвенные: Аренда опалубки</t>
        </is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>
      <c r="A181" t="inlineStr">
        <is>
          <t xml:space="preserve">4700134228</t>
        </is>
      </c>
      <c r="B181" t="inlineStr">
        <is>
          <t xml:space="preserve">Прогноз 2025 · источники требуют обновления</t>
        </is>
      </c>
      <c r="C181" s="2">
        <v>2025</v>
      </c>
      <c r="D181" t="inlineStr">
        <is>
          <t xml:space="preserve">USD</t>
        </is>
      </c>
      <c r="E181" s="2">
        <v>80</v>
      </c>
      <c r="F181" t="inlineStr">
        <is>
          <t xml:space="preserve">Косвенные: СИЗы</t>
        </is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</row>
    <row r="182">
      <c r="A182" t="inlineStr">
        <is>
          <t xml:space="preserve">4700134228</t>
        </is>
      </c>
      <c r="B182" t="inlineStr">
        <is>
          <t xml:space="preserve">Прогноз 2025 · источники требуют обновления</t>
        </is>
      </c>
      <c r="C182" s="2">
        <v>2025</v>
      </c>
      <c r="D182" t="inlineStr">
        <is>
          <t xml:space="preserve">USD</t>
        </is>
      </c>
      <c r="E182" s="2">
        <v>80</v>
      </c>
      <c r="F182" t="inlineStr">
        <is>
          <t xml:space="preserve">Косвенные: Приобретение билетов</t>
        </is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</row>
    <row r="183">
      <c r="A183" t="inlineStr">
        <is>
          <t xml:space="preserve">4700134228</t>
        </is>
      </c>
      <c r="B183" t="inlineStr">
        <is>
          <t xml:space="preserve">Прогноз 2025 · источники требуют обновления</t>
        </is>
      </c>
      <c r="C183" s="2">
        <v>2025</v>
      </c>
      <c r="D183" t="inlineStr">
        <is>
          <t xml:space="preserve">USD</t>
        </is>
      </c>
      <c r="E183" s="2">
        <v>80</v>
      </c>
      <c r="F183" t="inlineStr">
        <is>
          <t xml:space="preserve">Косвенные: Разрешение на работу</t>
        </is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</row>
    <row r="184">
      <c r="A184" t="inlineStr">
        <is>
          <t xml:space="preserve">4700134228</t>
        </is>
      </c>
      <c r="B184" t="inlineStr">
        <is>
          <t xml:space="preserve">Прогноз 2025 · источники требуют обновления</t>
        </is>
      </c>
      <c r="C184" s="2">
        <v>2025</v>
      </c>
      <c r="D184" t="inlineStr">
        <is>
          <t xml:space="preserve">USD</t>
        </is>
      </c>
      <c r="E184" s="2">
        <v>80</v>
      </c>
      <c r="F184" t="inlineStr">
        <is>
          <t xml:space="preserve">Косвенные: Медицинские услуги</t>
        </is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</row>
    <row r="185">
      <c r="A185" t="inlineStr">
        <is>
          <t xml:space="preserve">4700134228</t>
        </is>
      </c>
      <c r="B185" t="inlineStr">
        <is>
          <t xml:space="preserve">Прогноз 2025 · источники требуют обновления</t>
        </is>
      </c>
      <c r="C185" s="2">
        <v>2025</v>
      </c>
      <c r="D185" t="inlineStr">
        <is>
          <t xml:space="preserve">USD</t>
        </is>
      </c>
      <c r="E185" s="2">
        <v>80</v>
      </c>
      <c r="F185" t="inlineStr">
        <is>
          <t xml:space="preserve">Косвенные: ВЗиС для ОР</t>
        </is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</row>
    <row r="186">
      <c r="A186" t="inlineStr">
        <is>
          <t xml:space="preserve">4700134228</t>
        </is>
      </c>
      <c r="B186" t="inlineStr">
        <is>
          <t xml:space="preserve">Прогноз 2025 · источники требуют обновления</t>
        </is>
      </c>
      <c r="C186" s="2">
        <v>2025</v>
      </c>
      <c r="D186" t="inlineStr">
        <is>
          <t xml:space="preserve">USD</t>
        </is>
      </c>
      <c r="E186" s="2">
        <v>80</v>
      </c>
      <c r="F186" t="inlineStr">
        <is>
          <t xml:space="preserve">Косвенные: Аренда офиса</t>
        </is>
      </c>
      <c r="G186" s="2">
        <v>7500</v>
      </c>
      <c r="H186" s="2">
        <v>7500</v>
      </c>
      <c r="I186" s="2">
        <v>7500</v>
      </c>
      <c r="J186" s="2">
        <v>7500</v>
      </c>
      <c r="K186" s="2">
        <v>7500</v>
      </c>
      <c r="L186" s="2">
        <v>7500</v>
      </c>
      <c r="M186" s="2">
        <v>7500</v>
      </c>
      <c r="N186" s="2">
        <v>7500</v>
      </c>
      <c r="O186" s="2">
        <v>7500</v>
      </c>
      <c r="P186" s="2">
        <v>7500</v>
      </c>
      <c r="Q186" s="2">
        <v>7500</v>
      </c>
      <c r="R186" s="2">
        <v>7500</v>
      </c>
      <c r="S186" s="2">
        <v>90000</v>
      </c>
    </row>
    <row r="187">
      <c r="A187" t="inlineStr">
        <is>
          <t xml:space="preserve">4700134228</t>
        </is>
      </c>
      <c r="B187" t="inlineStr">
        <is>
          <t xml:space="preserve">Прогноз 2025 · источники требуют обновления</t>
        </is>
      </c>
      <c r="C187" s="2">
        <v>2025</v>
      </c>
      <c r="D187" t="inlineStr">
        <is>
          <t xml:space="preserve">USD</t>
        </is>
      </c>
      <c r="E187" s="2">
        <v>80</v>
      </c>
      <c r="F187" t="inlineStr">
        <is>
          <t xml:space="preserve">Косвенные: Аренда склада</t>
        </is>
      </c>
      <c r="G187" s="2">
        <v>20000</v>
      </c>
      <c r="H187" s="2">
        <v>20000</v>
      </c>
      <c r="I187" s="2">
        <v>20000</v>
      </c>
      <c r="J187" s="2">
        <v>20000</v>
      </c>
      <c r="K187" s="2">
        <v>20000</v>
      </c>
      <c r="L187" s="2">
        <v>20000</v>
      </c>
      <c r="M187" s="2">
        <v>20000</v>
      </c>
      <c r="N187" s="2">
        <v>20000</v>
      </c>
      <c r="O187" s="2">
        <v>20000</v>
      </c>
      <c r="P187" s="2">
        <v>20000</v>
      </c>
      <c r="Q187" s="2">
        <v>20000</v>
      </c>
      <c r="R187" s="2">
        <v>20000</v>
      </c>
      <c r="S187" s="2">
        <v>240000</v>
      </c>
    </row>
    <row r="188">
      <c r="A188" t="inlineStr">
        <is>
          <t xml:space="preserve">4700134228</t>
        </is>
      </c>
      <c r="B188" t="inlineStr">
        <is>
          <t xml:space="preserve">Прогноз 2025 · источники требуют обновления</t>
        </is>
      </c>
      <c r="C188" s="2">
        <v>2025</v>
      </c>
      <c r="D188" t="inlineStr">
        <is>
          <t xml:space="preserve">USD</t>
        </is>
      </c>
      <c r="E188" s="2">
        <v>80</v>
      </c>
      <c r="F188" t="inlineStr">
        <is>
          <t xml:space="preserve">Косвенные: Интернет</t>
        </is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>
      <c r="A189" t="inlineStr">
        <is>
          <t xml:space="preserve">4700134228</t>
        </is>
      </c>
      <c r="B189" t="inlineStr">
        <is>
          <t xml:space="preserve">Прогноз 2025 · источники требуют обновления</t>
        </is>
      </c>
      <c r="C189" s="2">
        <v>2025</v>
      </c>
      <c r="D189" t="inlineStr">
        <is>
          <t xml:space="preserve">USD</t>
        </is>
      </c>
      <c r="E189" s="2">
        <v>80</v>
      </c>
      <c r="F189" t="inlineStr">
        <is>
          <t xml:space="preserve">Косвенные: Обращение с ТБО и ЖБО</t>
        </is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</row>
    <row r="190">
      <c r="A190" t="inlineStr">
        <is>
          <t xml:space="preserve">4700134228</t>
        </is>
      </c>
      <c r="B190" t="inlineStr">
        <is>
          <t xml:space="preserve">Прогноз 2025 · источники требуют обновления</t>
        </is>
      </c>
      <c r="C190" s="2">
        <v>2025</v>
      </c>
      <c r="D190" t="inlineStr">
        <is>
          <t xml:space="preserve">USD</t>
        </is>
      </c>
      <c r="E190" s="2">
        <v>80</v>
      </c>
      <c r="F190" t="inlineStr">
        <is>
          <t xml:space="preserve">Косвенные: Охрана труда</t>
        </is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</row>
    <row r="191">
      <c r="A191" t="inlineStr">
        <is>
          <t xml:space="preserve">4700134228</t>
        </is>
      </c>
      <c r="B191" t="inlineStr">
        <is>
          <t xml:space="preserve">Прогноз 2025 · источники требуют обновления</t>
        </is>
      </c>
      <c r="C191" s="2">
        <v>2025</v>
      </c>
      <c r="D191" t="inlineStr">
        <is>
          <t xml:space="preserve">USD</t>
        </is>
      </c>
      <c r="E191" s="2">
        <v>80</v>
      </c>
      <c r="F191" t="inlineStr">
        <is>
          <t xml:space="preserve">Косвенные: Страхование от НС</t>
        </is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</row>
    <row r="192">
      <c r="A192" t="inlineStr">
        <is>
          <t xml:space="preserve">4700134228</t>
        </is>
      </c>
      <c r="B192" t="inlineStr">
        <is>
          <t xml:space="preserve">Прогноз 2025 · источники требуют обновления</t>
        </is>
      </c>
      <c r="C192" s="2">
        <v>2025</v>
      </c>
      <c r="D192" t="inlineStr">
        <is>
          <t xml:space="preserve">USD</t>
        </is>
      </c>
      <c r="E192" s="2">
        <v>80</v>
      </c>
      <c r="F192" t="inlineStr">
        <is>
          <t xml:space="preserve">Косвенные: IT-материалы</t>
        </is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>
      <c r="A193" t="inlineStr">
        <is>
          <t xml:space="preserve">4700134228</t>
        </is>
      </c>
      <c r="B193" t="inlineStr">
        <is>
          <t xml:space="preserve">Прогноз 2025 · источники требуют обновления</t>
        </is>
      </c>
      <c r="C193" s="2">
        <v>2025</v>
      </c>
      <c r="D193" t="inlineStr">
        <is>
          <t xml:space="preserve">USD</t>
        </is>
      </c>
      <c r="E193" s="2">
        <v>80</v>
      </c>
      <c r="F193" t="inlineStr">
        <is>
          <t xml:space="preserve">Косвенные: Приобретение контейнеров</t>
        </is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</row>
    <row r="194">
      <c r="A194" t="inlineStr">
        <is>
          <t xml:space="preserve">4700134228</t>
        </is>
      </c>
      <c r="B194" t="inlineStr">
        <is>
          <t xml:space="preserve">Прогноз 2025 · источники требуют обновления</t>
        </is>
      </c>
      <c r="C194" s="2">
        <v>2025</v>
      </c>
      <c r="D194" t="inlineStr">
        <is>
          <t xml:space="preserve">USD</t>
        </is>
      </c>
      <c r="E194" s="2">
        <v>80</v>
      </c>
      <c r="F194" t="inlineStr">
        <is>
          <t xml:space="preserve">Косвенные: Приобретение модульного офиса</t>
        </is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>
      <c r="A195" t="inlineStr">
        <is>
          <t xml:space="preserve">4700134228</t>
        </is>
      </c>
      <c r="B195" t="inlineStr">
        <is>
          <t xml:space="preserve">Прогноз 2025 · источники требуют обновления</t>
        </is>
      </c>
      <c r="C195" s="2">
        <v>2025</v>
      </c>
      <c r="D195" t="inlineStr">
        <is>
          <t xml:space="preserve">USD</t>
        </is>
      </c>
      <c r="E195" s="2">
        <v>80</v>
      </c>
      <c r="F195" t="inlineStr">
        <is>
          <t xml:space="preserve">Косвенные: Транспортные услуги</t>
        </is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>
      <c r="A196" t="inlineStr">
        <is>
          <t xml:space="preserve">4700134228</t>
        </is>
      </c>
      <c r="B196" t="inlineStr">
        <is>
          <t xml:space="preserve">Прогноз 2025 · источники требуют обновления</t>
        </is>
      </c>
      <c r="C196" s="2">
        <v>2025</v>
      </c>
      <c r="D196" t="inlineStr">
        <is>
          <t xml:space="preserve">USD</t>
        </is>
      </c>
      <c r="E196" s="2">
        <v>80</v>
      </c>
      <c r="F196" t="inlineStr">
        <is>
          <t xml:space="preserve">Косвенные: Прочие косвенные расходы</t>
        </is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cols>
    <col min="1" max="2" width="5" customWidth="1"/>
    <col min="3" max="3" width="43" customWidth="1"/>
    <col min="4" max="8" width="5" customWidth="1"/>
    <col min="9" max="24" width="18" customWidth="1"/>
  </cols>
  <sheetData>
    <row r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>Детальная модель договоров подрядчика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>Денежные показатели в миллионах валюты договора; натуральные — в единицах</t>
        </is>
      </c>
    </row>
    <row r="3"/>
    <row r="4">
      <c r="A4" s="1" t="inlineStr">
        <is>
          <t xml:space="preserve"/>
        </is>
      </c>
      <c r="B4" s="1" t="inlineStr">
        <is>
          <t xml:space="preserve"/>
        </is>
      </c>
      <c r="C4" s="1" t="inlineStr">
        <is>
          <t xml:space="preserve">Договор 4700134228 · Без исходных данных · 2026 · USD</t>
        </is>
      </c>
    </row>
    <row r="5">
      <c r="A5" s="1" t="inlineStr">
        <is>
          <t xml:space="preserve"/>
        </is>
      </c>
      <c r="B5" s="1" t="inlineStr">
        <is>
          <t xml:space="preserve"/>
        </is>
      </c>
      <c r="C5" s="1" t="inlineStr">
        <is>
          <t xml:space="preserve">Статья</t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  <c r="H5" s="1" t="inlineStr">
        <is>
          <t xml:space="preserve"/>
        </is>
      </c>
      <c r="I5" s="1" t="inlineStr">
        <is>
          <t xml:space="preserve">ИТОГО</t>
        </is>
      </c>
      <c r="J5" s="1" t="inlineStr">
        <is>
          <t xml:space="preserve">ФАКТ</t>
        </is>
      </c>
      <c r="K5" s="1" t="inlineStr">
        <is>
          <t xml:space="preserve">ПРОГНОЗ</t>
        </is>
      </c>
      <c r="L5" s="1" t="inlineStr">
        <is>
          <t xml:space="preserve"/>
        </is>
      </c>
      <c r="M5" s="1" t="inlineStr">
        <is>
          <t xml:space="preserve">Янв 2026</t>
        </is>
      </c>
      <c r="N5" s="1" t="inlineStr">
        <is>
          <t xml:space="preserve">Фев 2026</t>
        </is>
      </c>
      <c r="O5" s="1" t="inlineStr">
        <is>
          <t xml:space="preserve">Мар 2026</t>
        </is>
      </c>
      <c r="P5" s="1" t="inlineStr">
        <is>
          <t xml:space="preserve">Апр 2026</t>
        </is>
      </c>
      <c r="Q5" s="1" t="inlineStr">
        <is>
          <t xml:space="preserve">Май 2026</t>
        </is>
      </c>
      <c r="R5" s="1" t="inlineStr">
        <is>
          <t xml:space="preserve">Июн 2026</t>
        </is>
      </c>
      <c r="S5" s="1" t="inlineStr">
        <is>
          <t xml:space="preserve">Июл 2026</t>
        </is>
      </c>
      <c r="T5" s="1" t="inlineStr">
        <is>
          <t xml:space="preserve">Авг 2026</t>
        </is>
      </c>
      <c r="U5" s="1" t="inlineStr">
        <is>
          <t xml:space="preserve">Сен 2026</t>
        </is>
      </c>
      <c r="V5" s="1" t="inlineStr">
        <is>
          <t xml:space="preserve">Окт 2026</t>
        </is>
      </c>
      <c r="W5" s="1" t="inlineStr">
        <is>
          <t xml:space="preserve">Ноя 2026</t>
        </is>
      </c>
      <c r="X5" s="1" t="inlineStr">
        <is>
          <t xml:space="preserve">Дек 2026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>Физический объём, ед.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s="2">
        <f>SUM(M6:X6)</f>
        <v>201119.7</v>
      </c>
      <c r="J6" t="inlineStr">
        <is>
          <t xml:space="preserve"/>
        </is>
      </c>
      <c r="K6" s="2">
        <f>I6</f>
        <v>201119.7</v>
      </c>
      <c r="L6" t="inlineStr">
        <is>
          <t xml:space="preserve"/>
        </is>
      </c>
      <c r="M6" s="2">
        <v>8880.160000000002</v>
      </c>
      <c r="N6" s="2">
        <v>7032.24</v>
      </c>
      <c r="O6" s="2">
        <v>10582.28</v>
      </c>
      <c r="P6" s="2">
        <v>9278.360000000002</v>
      </c>
      <c r="Q6" s="2">
        <v>4727.799999999999</v>
      </c>
      <c r="R6" s="2">
        <v>6371.719999999999</v>
      </c>
      <c r="S6" s="2">
        <v>2176.54</v>
      </c>
      <c r="T6" s="2">
        <v>7165.499999999999</v>
      </c>
      <c r="U6" s="2">
        <v>6542.160000000001</v>
      </c>
      <c r="V6" s="2">
        <v>19045.679999999997</v>
      </c>
      <c r="W6" s="2">
        <v>59445.10000000001</v>
      </c>
      <c r="X6" s="2">
        <v>59872.15999999999</v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>Основной персонал, FTE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s="2">
        <f>SUM(M7:X7)</f>
        <v>5468.660061443933</v>
      </c>
      <c r="J7" t="inlineStr">
        <is>
          <t xml:space="preserve"/>
        </is>
      </c>
      <c r="K7" s="2">
        <f>I7</f>
        <v>5468.660061443933</v>
      </c>
      <c r="L7" t="inlineStr">
        <is>
          <t xml:space="preserve"/>
        </is>
      </c>
      <c r="M7" s="2">
        <v>170.06451612903226</v>
      </c>
      <c r="N7" s="2">
        <v>237.64285714285714</v>
      </c>
      <c r="O7" s="2">
        <v>259.5483870967742</v>
      </c>
      <c r="P7" s="2">
        <v>281.8</v>
      </c>
      <c r="Q7" s="2">
        <v>351.48387096774195</v>
      </c>
      <c r="R7" s="2">
        <v>376.6</v>
      </c>
      <c r="S7" s="2">
        <v>527.9354838709677</v>
      </c>
      <c r="T7" s="2">
        <v>572.3225806451613</v>
      </c>
      <c r="U7" s="2">
        <v>600.2666666666667</v>
      </c>
      <c r="V7" s="2">
        <v>633.8064516129032</v>
      </c>
      <c r="W7" s="2">
        <v>674.8666666666667</v>
      </c>
      <c r="X7" s="2">
        <v>782.3225806451613</v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Косвенный персонал, FTE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s="2">
        <f>SUM(M8:X8)</f>
        <v>3007.9181259600614</v>
      </c>
      <c r="J8" t="inlineStr">
        <is>
          <t xml:space="preserve"/>
        </is>
      </c>
      <c r="K8" s="2">
        <f>I8</f>
        <v>3007.9181259600614</v>
      </c>
      <c r="L8" t="inlineStr">
        <is>
          <t xml:space="preserve"/>
        </is>
      </c>
      <c r="M8" s="2">
        <v>140.6451612903226</v>
      </c>
      <c r="N8" s="2">
        <v>168.64285714285714</v>
      </c>
      <c r="O8" s="2">
        <v>195.41935483870967</v>
      </c>
      <c r="P8" s="2">
        <v>212.66666666666666</v>
      </c>
      <c r="Q8" s="2">
        <v>257.61290322580646</v>
      </c>
      <c r="R8" s="2">
        <v>261.53333333333336</v>
      </c>
      <c r="S8" s="2">
        <v>316.7741935483871</v>
      </c>
      <c r="T8" s="2">
        <v>298.1290322580645</v>
      </c>
      <c r="U8" s="2">
        <v>269.46666666666664</v>
      </c>
      <c r="V8" s="2">
        <v>280.7096774193548</v>
      </c>
      <c r="W8" s="2">
        <v>299.8666666666667</v>
      </c>
      <c r="X8" s="2">
        <v>306.4516129032258</v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Техника, маш.-ч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s="2">
        <f>SUM(M9:X9)</f>
        <v>642.4298003072197</v>
      </c>
      <c r="J9" t="inlineStr">
        <is>
          <t xml:space="preserve"/>
        </is>
      </c>
      <c r="K9" s="2">
        <f>I9</f>
        <v>642.4298003072197</v>
      </c>
      <c r="L9" t="inlineStr">
        <is>
          <t xml:space="preserve"/>
        </is>
      </c>
      <c r="M9" s="2">
        <v>33.483870967741936</v>
      </c>
      <c r="N9" s="2">
        <v>38.285714285714285</v>
      </c>
      <c r="O9" s="2">
        <v>45.935483870967744</v>
      </c>
      <c r="P9" s="2">
        <v>51.733333333333334</v>
      </c>
      <c r="Q9" s="2">
        <v>48.83870967741935</v>
      </c>
      <c r="R9" s="2">
        <v>53.13333333333333</v>
      </c>
      <c r="S9" s="2">
        <v>71.80645161290323</v>
      </c>
      <c r="T9" s="2">
        <v>68.12903225806451</v>
      </c>
      <c r="U9" s="2">
        <v>60.733333333333334</v>
      </c>
      <c r="V9" s="2">
        <v>51.935483870967744</v>
      </c>
      <c r="W9" s="2">
        <v>54.86666666666667</v>
      </c>
      <c r="X9" s="2">
        <v>63.5483870967742</v>
      </c>
    </row>
    <row r="10">
      <c r="A10" s="3" t="inlineStr">
        <is>
          <t xml:space="preserve"/>
        </is>
      </c>
      <c r="B10" s="3" t="inlineStr">
        <is>
          <t xml:space="preserve"/>
        </is>
      </c>
      <c r="C10" s="3" t="inlineStr">
        <is>
          <t xml:space="preserve">Выручка</t>
        </is>
      </c>
      <c r="D10" s="3" t="inlineStr">
        <is>
          <t xml:space="preserve"/>
        </is>
      </c>
      <c r="E10" s="3" t="inlineStr">
        <is>
          <t xml:space="preserve"/>
        </is>
      </c>
      <c r="F10" s="3" t="inlineStr">
        <is>
          <t xml:space="preserve"/>
        </is>
      </c>
      <c r="G10" s="3" t="inlineStr">
        <is>
          <t xml:space="preserve"/>
        </is>
      </c>
      <c r="H10" s="3" t="inlineStr">
        <is>
          <t xml:space="preserve"/>
        </is>
      </c>
      <c r="I10" s="3">
        <f>SUM(M10:X10)</f>
        <v>102.55036642199138</v>
      </c>
      <c r="J10" s="3" t="inlineStr">
        <is>
          <t xml:space="preserve"/>
        </is>
      </c>
      <c r="K10" s="3">
        <f>I10</f>
        <v>102.55036642199138</v>
      </c>
      <c r="L10" s="3" t="inlineStr">
        <is>
          <t xml:space="preserve"/>
        </is>
      </c>
      <c r="M10" s="3">
        <v>6.009188245655865</v>
      </c>
      <c r="N10" s="3">
        <v>6.326310065261915</v>
      </c>
      <c r="O10" s="3">
        <v>7.192962040909068</v>
      </c>
      <c r="P10" s="3">
        <v>7.719049553621542</v>
      </c>
      <c r="Q10" s="3">
        <v>5.5058215534245685</v>
      </c>
      <c r="R10" s="3">
        <v>9.98782364153884</v>
      </c>
      <c r="S10" s="3">
        <v>6.691447283210083</v>
      </c>
      <c r="T10" s="3">
        <v>5.821714106633727</v>
      </c>
      <c r="U10" s="3">
        <v>7.166557134399284</v>
      </c>
      <c r="V10" s="3">
        <v>10.354368854407902</v>
      </c>
      <c r="W10" s="3">
        <v>15.683364331498714</v>
      </c>
      <c r="X10" s="3">
        <v>14.091759611429863</v>
      </c>
    </row>
    <row r="11">
      <c r="A11" s="3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>Прямые расходы</t>
        </is>
      </c>
      <c r="D11" s="3" t="inlineStr">
        <is>
          <t xml:space="preserve"/>
        </is>
      </c>
      <c r="E11" s="3" t="inlineStr">
        <is>
          <t xml:space="preserve"/>
        </is>
      </c>
      <c r="F11" s="3" t="inlineStr">
        <is>
          <t xml:space="preserve"/>
        </is>
      </c>
      <c r="G11" s="3" t="inlineStr">
        <is>
          <t xml:space="preserve"/>
        </is>
      </c>
      <c r="H11" s="3" t="inlineStr">
        <is>
          <t xml:space="preserve"/>
        </is>
      </c>
      <c r="I11" s="3">
        <f>SUM(M11:X11)</f>
        <v>90.82795236801138</v>
      </c>
      <c r="J11" s="3" t="inlineStr">
        <is>
          <t xml:space="preserve"/>
        </is>
      </c>
      <c r="K11" s="3">
        <f>I11</f>
        <v>90.82795236801138</v>
      </c>
      <c r="L11" s="3" t="inlineStr">
        <is>
          <t xml:space="preserve"/>
        </is>
      </c>
      <c r="M11" s="3">
        <v>6.076675425195886</v>
      </c>
      <c r="N11" s="3">
        <v>6.12699775748891</v>
      </c>
      <c r="O11" s="3">
        <v>6.560266449339884</v>
      </c>
      <c r="P11" s="3">
        <v>6.513537007253054</v>
      </c>
      <c r="Q11" s="3">
        <v>6.381747183256359</v>
      </c>
      <c r="R11" s="3">
        <v>6.836011376469355</v>
      </c>
      <c r="S11" s="3">
        <v>8.11919434975904</v>
      </c>
      <c r="T11" s="3">
        <v>8.234585240489142</v>
      </c>
      <c r="U11" s="3">
        <v>8.316139584583254</v>
      </c>
      <c r="V11" s="3">
        <v>8.503727547760352</v>
      </c>
      <c r="W11" s="3">
        <v>9.311558385502792</v>
      </c>
      <c r="X11" s="3">
        <v>9.847512060913353</v>
      </c>
    </row>
    <row r="12">
      <c r="A12" s="3" t="inlineStr">
        <is>
          <t xml:space="preserve"/>
        </is>
      </c>
      <c r="B12" s="3" t="inlineStr">
        <is>
          <t xml:space="preserve"/>
        </is>
      </c>
      <c r="C12" s="3" t="inlineStr">
        <is>
          <t xml:space="preserve">Косвенные расходы</t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  <c r="G12" s="3" t="inlineStr">
        <is>
          <t xml:space="preserve"/>
        </is>
      </c>
      <c r="H12" s="3" t="inlineStr">
        <is>
          <t xml:space="preserve"/>
        </is>
      </c>
      <c r="I12" s="3">
        <f>SUM(M12:X12)</f>
        <v>62.32991521904246</v>
      </c>
      <c r="J12" s="3" t="inlineStr">
        <is>
          <t xml:space="preserve"/>
        </is>
      </c>
      <c r="K12" s="3">
        <f>I12</f>
        <v>62.32991521904246</v>
      </c>
      <c r="L12" s="3" t="inlineStr">
        <is>
          <t xml:space="preserve"/>
        </is>
      </c>
      <c r="M12" s="3">
        <v>3.493745965165209</v>
      </c>
      <c r="N12" s="3">
        <v>3.888801084562517</v>
      </c>
      <c r="O12" s="3">
        <v>4.217895424912022</v>
      </c>
      <c r="P12" s="3">
        <v>4.425592452636954</v>
      </c>
      <c r="Q12" s="3">
        <v>5.01617921168887</v>
      </c>
      <c r="R12" s="3">
        <v>5.1013344125588596</v>
      </c>
      <c r="S12" s="3">
        <v>5.989693834124041</v>
      </c>
      <c r="T12" s="3">
        <v>5.921963827407408</v>
      </c>
      <c r="U12" s="3">
        <v>5.70248305741471</v>
      </c>
      <c r="V12" s="3">
        <v>5.916342155032113</v>
      </c>
      <c r="W12" s="3">
        <v>6.150221480064041</v>
      </c>
      <c r="X12" s="3">
        <v>6.5056623134757166</v>
      </c>
    </row>
    <row r="13">
      <c r="A13" s="3" t="inlineStr">
        <is>
          <t xml:space="preserve"/>
        </is>
      </c>
      <c r="B13" s="3" t="inlineStr">
        <is>
          <t xml:space="preserve"/>
        </is>
      </c>
      <c r="C13" s="3" t="inlineStr">
        <is>
          <t xml:space="preserve">Расходы</t>
        </is>
      </c>
      <c r="D13" s="3" t="inlineStr">
        <is>
          <t xml:space="preserve"/>
        </is>
      </c>
      <c r="E13" s="3" t="inlineStr">
        <is>
          <t xml:space="preserve"/>
        </is>
      </c>
      <c r="F13" s="3" t="inlineStr">
        <is>
          <t xml:space="preserve"/>
        </is>
      </c>
      <c r="G13" s="3" t="inlineStr">
        <is>
          <t xml:space="preserve"/>
        </is>
      </c>
      <c r="H13" s="3" t="inlineStr">
        <is>
          <t xml:space="preserve"/>
        </is>
      </c>
      <c r="I13" s="3">
        <f>SUM(M13:X13)</f>
        <v>153.15786758705386</v>
      </c>
      <c r="J13" s="3" t="inlineStr">
        <is>
          <t xml:space="preserve"/>
        </is>
      </c>
      <c r="K13" s="3">
        <f>I13</f>
        <v>153.15786758705386</v>
      </c>
      <c r="L13" s="3" t="inlineStr">
        <is>
          <t xml:space="preserve"/>
        </is>
      </c>
      <c r="M13" s="3">
        <f>M11+M12</f>
        <v>9.570421390361098</v>
      </c>
      <c r="N13" s="3">
        <f>N11+N12</f>
        <v>10.015798842051428</v>
      </c>
      <c r="O13" s="3">
        <f>O11+O12</f>
        <v>10.778161874251907</v>
      </c>
      <c r="P13" s="3">
        <f>P11+P12</f>
        <v>10.939129459890006</v>
      </c>
      <c r="Q13" s="3">
        <f>Q11+Q12</f>
        <v>11.397926394945232</v>
      </c>
      <c r="R13" s="3">
        <f>R11+R12</f>
        <v>11.937345789028218</v>
      </c>
      <c r="S13" s="3">
        <f>S11+S12</f>
        <v>14.108888183883076</v>
      </c>
      <c r="T13" s="3">
        <f>T11+T12</f>
        <v>14.156549067896556</v>
      </c>
      <c r="U13" s="3">
        <f>U11+U12</f>
        <v>14.018622641997963</v>
      </c>
      <c r="V13" s="3">
        <f>V11+V12</f>
        <v>14.420069702792466</v>
      </c>
      <c r="W13" s="3">
        <f>W11+W12</f>
        <v>15.461779865566834</v>
      </c>
      <c r="X13" s="3">
        <f>X11+X12</f>
        <v>16.353174374389074</v>
      </c>
    </row>
    <row r="14">
      <c r="A14" s="3" t="inlineStr">
        <is>
          <t xml:space="preserve"/>
        </is>
      </c>
      <c r="B14" s="3" t="inlineStr">
        <is>
          <t xml:space="preserve"/>
        </is>
      </c>
      <c r="C14" s="3" t="inlineStr">
        <is>
          <t xml:space="preserve">Финансовый результат</t>
        </is>
      </c>
      <c r="D14" s="3" t="inlineStr">
        <is>
          <t xml:space="preserve"/>
        </is>
      </c>
      <c r="E14" s="3" t="inlineStr">
        <is>
          <t xml:space="preserve"/>
        </is>
      </c>
      <c r="F14" s="3" t="inlineStr">
        <is>
          <t xml:space="preserve"/>
        </is>
      </c>
      <c r="G14" s="3" t="inlineStr">
        <is>
          <t xml:space="preserve"/>
        </is>
      </c>
      <c r="H14" s="3" t="inlineStr">
        <is>
          <t xml:space="preserve"/>
        </is>
      </c>
      <c r="I14" s="5">
        <f>SUM(M14:X14)</f>
        <v>-50.607501165062494</v>
      </c>
      <c r="J14" s="3" t="inlineStr">
        <is>
          <t xml:space="preserve"/>
        </is>
      </c>
      <c r="K14" s="5">
        <f>I14</f>
        <v>-50.607501165062494</v>
      </c>
      <c r="L14" s="3" t="inlineStr">
        <is>
          <t xml:space="preserve"/>
        </is>
      </c>
      <c r="M14" s="5">
        <f>M10-M13</f>
        <v>-3.5612331447052332</v>
      </c>
      <c r="N14" s="5">
        <f>N10-N13</f>
        <v>-3.6894887767895126</v>
      </c>
      <c r="O14" s="5">
        <f>O10-O13</f>
        <v>-3.58519983334284</v>
      </c>
      <c r="P14" s="5">
        <f>P10-P13</f>
        <v>-3.2200799062684635</v>
      </c>
      <c r="Q14" s="5">
        <f>Q10-Q13</f>
        <v>-5.892104841520664</v>
      </c>
      <c r="R14" s="5">
        <f>R10-R13</f>
        <v>-1.9495221474893782</v>
      </c>
      <c r="S14" s="5">
        <f>S10-S13</f>
        <v>-7.417440900672994</v>
      </c>
      <c r="T14" s="5">
        <f>T10-T13</f>
        <v>-8.33483496126283</v>
      </c>
      <c r="U14" s="5">
        <f>U10-U13</f>
        <v>-6.852065507598679</v>
      </c>
      <c r="V14" s="5">
        <f>V10-V13</f>
        <v>-4.065700848384565</v>
      </c>
      <c r="W14" s="3">
        <f>W10-W13</f>
        <v>0.22158446593187936</v>
      </c>
      <c r="X14" s="5">
        <f>X10-X13</f>
        <v>-2.261414762959212</v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>Подписано КС по первичке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s="2">
        <f>SUM(M15:X15)</f>
        <v>0</v>
      </c>
      <c r="J15" t="inlineStr">
        <is>
          <t xml:space="preserve"/>
        </is>
      </c>
      <c r="K15" s="2">
        <f>I15</f>
        <v>0</v>
      </c>
      <c r="L15" t="inlineStr">
        <is>
          <t xml:space="preserve"/>
        </is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>
      <c r="A16" s="3" t="inlineStr">
        <is>
          <t xml:space="preserve"/>
        </is>
      </c>
      <c r="B16" s="3" t="inlineStr">
        <is>
          <t xml:space="preserve"/>
        </is>
      </c>
      <c r="C16" s="3" t="inlineStr">
        <is>
          <t xml:space="preserve">Поступления</t>
        </is>
      </c>
      <c r="D16" s="3" t="inlineStr">
        <is>
          <t xml:space="preserve"/>
        </is>
      </c>
      <c r="E16" s="3" t="inlineStr">
        <is>
          <t xml:space="preserve"/>
        </is>
      </c>
      <c r="F16" s="3" t="inlineStr">
        <is>
          <t xml:space="preserve"/>
        </is>
      </c>
      <c r="G16" s="3" t="inlineStr">
        <is>
          <t xml:space="preserve"/>
        </is>
      </c>
      <c r="H16" s="3" t="inlineStr">
        <is>
          <t xml:space="preserve"/>
        </is>
      </c>
      <c r="I16" s="3">
        <f>SUM(M16:X16)</f>
        <v>83.42387725896296</v>
      </c>
      <c r="J16" s="3" t="inlineStr">
        <is>
          <t xml:space="preserve"/>
        </is>
      </c>
      <c r="K16" s="3">
        <f>I16</f>
        <v>83.42387725896296</v>
      </c>
      <c r="L16" s="3" t="inlineStr">
        <is>
          <t xml:space="preserve"/>
        </is>
      </c>
      <c r="M16" s="3">
        <f>M17+M18+M19</f>
        <v>0.790308360379701</v>
      </c>
      <c r="N16" s="3">
        <f>N17+N18+N19</f>
        <v>5.2256679900779535</v>
      </c>
      <c r="O16" s="3">
        <f>O17+O18+O19</f>
        <v>5.979867989136245</v>
      </c>
      <c r="P16" s="3">
        <f>P17+P18+P19</f>
        <v>6.750982001177136</v>
      </c>
      <c r="Q16" s="3">
        <f>Q17+Q18+Q19</f>
        <v>7.283118762232781</v>
      </c>
      <c r="R16" s="3">
        <f>R17+R18+R19</f>
        <v>5.440787135772054</v>
      </c>
      <c r="S16" s="3">
        <f>S17+S18+S19</f>
        <v>9.06264226109104</v>
      </c>
      <c r="T16" s="3">
        <f>T17+T18+T19</f>
        <v>6.67003067309081</v>
      </c>
      <c r="U16" s="3">
        <f>U17+U18+U19</f>
        <v>5.613253053076795</v>
      </c>
      <c r="V16" s="3">
        <f>V17+V18+V19</f>
        <v>6.680469190041592</v>
      </c>
      <c r="W16" s="3">
        <f>W17+W18+W19</f>
        <v>9.533808298286688</v>
      </c>
      <c r="X16" s="3">
        <f>X17+X18+X19</f>
        <v>14.392941544600152</v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>Оплата за работы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s="2">
        <f>SUM(M17:X17)</f>
        <v>0</v>
      </c>
      <c r="J17" t="inlineStr">
        <is>
          <t xml:space="preserve"/>
        </is>
      </c>
      <c r="K17" s="2">
        <f>I17</f>
        <v>0</v>
      </c>
      <c r="L17" t="inlineStr">
        <is>
          <t xml:space="preserve"/>
        </is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>Авансы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s="2">
        <f>SUM(M18:X18)</f>
        <v>0</v>
      </c>
      <c r="J18" t="inlineStr">
        <is>
          <t xml:space="preserve"/>
        </is>
      </c>
      <c r="K18" s="2">
        <f>I18</f>
        <v>0</v>
      </c>
      <c r="L18" t="inlineStr">
        <is>
          <t xml:space="preserve"/>
        </is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>Факторинг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s="2">
        <f>SUM(M19:X19)</f>
        <v>0</v>
      </c>
      <c r="J19" t="inlineStr">
        <is>
          <t xml:space="preserve"/>
        </is>
      </c>
      <c r="K19" s="2">
        <f>I19</f>
        <v>0</v>
      </c>
      <c r="L19" t="inlineStr">
        <is>
          <t xml:space="preserve"/>
        </is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>Выплаты по статьям расходов</t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s="2">
        <f>SUM(M20:X20)</f>
        <v>112.34522718526813</v>
      </c>
      <c r="J20" t="inlineStr">
        <is>
          <t xml:space="preserve"/>
        </is>
      </c>
      <c r="K20" s="2">
        <f>I20</f>
        <v>112.34522718526813</v>
      </c>
      <c r="L20" t="inlineStr">
        <is>
          <t xml:space="preserve"/>
        </is>
      </c>
      <c r="M20" s="2">
        <v>6.16936802354562</v>
      </c>
      <c r="N20" s="2">
        <v>6.61474547523595</v>
      </c>
      <c r="O20" s="2">
        <v>7.377108507436432</v>
      </c>
      <c r="P20" s="2">
        <v>7.538076093074532</v>
      </c>
      <c r="Q20" s="2">
        <v>7.996873028129753</v>
      </c>
      <c r="R20" s="2">
        <v>8.536292422212739</v>
      </c>
      <c r="S20" s="2">
        <v>10.707834817067601</v>
      </c>
      <c r="T20" s="2">
        <v>10.755495701081081</v>
      </c>
      <c r="U20" s="2">
        <v>10.617569275182488</v>
      </c>
      <c r="V20" s="2">
        <v>11.019016335976987</v>
      </c>
      <c r="W20" s="2">
        <v>12.060726498751357</v>
      </c>
      <c r="X20" s="2">
        <v>12.952121007573597</v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>НДС к выплате</t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s="2">
        <f>SUM(M21:X21)</f>
        <v>0</v>
      </c>
      <c r="J21" t="inlineStr">
        <is>
          <t xml:space="preserve"/>
        </is>
      </c>
      <c r="K21" s="2">
        <f>I21</f>
        <v>0</v>
      </c>
      <c r="L21" t="inlineStr">
        <is>
          <t xml:space="preserve"/>
        </is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>
      <c r="A22" s="3" t="inlineStr">
        <is>
          <t xml:space="preserve"/>
        </is>
      </c>
      <c r="B22" s="3" t="inlineStr">
        <is>
          <t xml:space="preserve"/>
        </is>
      </c>
      <c r="C22" s="3" t="inlineStr">
        <is>
          <t xml:space="preserve">CF за период</t>
        </is>
      </c>
      <c r="D22" s="3" t="inlineStr">
        <is>
          <t xml:space="preserve"/>
        </is>
      </c>
      <c r="E22" s="3" t="inlineStr">
        <is>
          <t xml:space="preserve"/>
        </is>
      </c>
      <c r="F22" s="3" t="inlineStr">
        <is>
          <t xml:space="preserve"/>
        </is>
      </c>
      <c r="G22" s="3" t="inlineStr">
        <is>
          <t xml:space="preserve"/>
        </is>
      </c>
      <c r="H22" s="3" t="inlineStr">
        <is>
          <t xml:space="preserve"/>
        </is>
      </c>
      <c r="I22" s="5">
        <f>SUM(M22:X22)</f>
        <v>-28.921349926305194</v>
      </c>
      <c r="J22" s="3" t="inlineStr">
        <is>
          <t xml:space="preserve"/>
        </is>
      </c>
      <c r="K22" s="5">
        <f>I22</f>
        <v>-28.921349926305194</v>
      </c>
      <c r="L22" s="3" t="inlineStr">
        <is>
          <t xml:space="preserve"/>
        </is>
      </c>
      <c r="M22" s="5">
        <f>M16-M20-M21</f>
        <v>-5.379059663165919</v>
      </c>
      <c r="N22" s="5">
        <f>N16-N20-N21</f>
        <v>-1.3890774851579963</v>
      </c>
      <c r="O22" s="5">
        <f>O16-O20-O21</f>
        <v>-1.3972405183001868</v>
      </c>
      <c r="P22" s="5">
        <f>P16-P20-P21</f>
        <v>-0.7870940918973963</v>
      </c>
      <c r="Q22" s="5">
        <f>Q16-Q20-Q21</f>
        <v>-0.7137542658969722</v>
      </c>
      <c r="R22" s="5">
        <f>R16-R20-R21</f>
        <v>-3.0955052864406847</v>
      </c>
      <c r="S22" s="5">
        <f>S16-S20-S21</f>
        <v>-1.6451925559765603</v>
      </c>
      <c r="T22" s="5">
        <f>T16-T20-T21</f>
        <v>-4.085465027990271</v>
      </c>
      <c r="U22" s="5">
        <f>U16-U20-U21</f>
        <v>-5.004316222105693</v>
      </c>
      <c r="V22" s="5">
        <f>V16-V20-V21</f>
        <v>-4.338547145935396</v>
      </c>
      <c r="W22" s="5">
        <f>W16-W20-W21</f>
        <v>-2.5269182004646695</v>
      </c>
      <c r="X22" s="3">
        <f>X16-X20-X21</f>
        <v>1.4408205370265543</v>
      </c>
    </row>
    <row r="23">
      <c r="A23" s="3" t="inlineStr">
        <is>
          <t xml:space="preserve"/>
        </is>
      </c>
      <c r="B23" s="3" t="inlineStr">
        <is>
          <t xml:space="preserve"/>
        </is>
      </c>
      <c r="C23" s="3" t="inlineStr">
        <is>
          <t xml:space="preserve">CF накопительно</t>
        </is>
      </c>
      <c r="D23" s="3" t="inlineStr">
        <is>
          <t xml:space="preserve"/>
        </is>
      </c>
      <c r="E23" s="3" t="inlineStr">
        <is>
          <t xml:space="preserve"/>
        </is>
      </c>
      <c r="F23" s="3" t="inlineStr">
        <is>
          <t xml:space="preserve"/>
        </is>
      </c>
      <c r="G23" s="3" t="inlineStr">
        <is>
          <t xml:space="preserve"/>
        </is>
      </c>
      <c r="H23" s="3" t="inlineStr">
        <is>
          <t xml:space="preserve"/>
        </is>
      </c>
      <c r="I23" s="5">
        <f>X23</f>
        <v>-29.35964361721428</v>
      </c>
      <c r="J23" s="3" t="inlineStr">
        <is>
          <t xml:space="preserve"/>
        </is>
      </c>
      <c r="K23" s="5">
        <f>I23</f>
        <v>-29.35964361721428</v>
      </c>
      <c r="L23" s="3" t="inlineStr">
        <is>
          <t xml:space="preserve"/>
        </is>
      </c>
      <c r="M23" s="5">
        <f>M22+-0.43829369090909137</f>
        <v>-5.817353354075011</v>
      </c>
      <c r="N23" s="5">
        <f>M23+N22</f>
        <v>-7.206430839233008</v>
      </c>
      <c r="O23" s="5">
        <f>N23+O22</f>
        <v>-8.603671357533194</v>
      </c>
      <c r="P23" s="5">
        <f>O23+P22</f>
        <v>-9.39076544943059</v>
      </c>
      <c r="Q23" s="5">
        <f>P23+Q22</f>
        <v>-10.104519715327562</v>
      </c>
      <c r="R23" s="5">
        <f>Q23+R22</f>
        <v>-13.200025001768246</v>
      </c>
      <c r="S23" s="5">
        <f>R23+S22</f>
        <v>-14.845217557744807</v>
      </c>
      <c r="T23" s="5">
        <f>S23+T22</f>
        <v>-18.930682585735074</v>
      </c>
      <c r="U23" s="5">
        <f>T23+U22</f>
        <v>-23.934998807840767</v>
      </c>
      <c r="V23" s="5">
        <f>U23+V22</f>
        <v>-28.273545953776164</v>
      </c>
      <c r="W23" s="5">
        <f>V23+W22</f>
        <v>-30.800464154240835</v>
      </c>
      <c r="X23" s="5">
        <f>W23+X22</f>
        <v>-29.35964361721428</v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>Прямые: Заработная плата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s="2">
        <f>SUM(M24:X24)</f>
        <v>20.507475230414748</v>
      </c>
      <c r="J24" t="inlineStr">
        <is>
          <t xml:space="preserve"/>
        </is>
      </c>
      <c r="K24" s="2">
        <f>I24</f>
        <v>20.507475230414748</v>
      </c>
      <c r="L24" t="inlineStr">
        <is>
          <t xml:space="preserve"/>
        </is>
      </c>
      <c r="M24" s="2">
        <v>0.6377419354838709</v>
      </c>
      <c r="N24" s="2">
        <v>0.8911607142857143</v>
      </c>
      <c r="O24" s="2">
        <v>0.9733064516129033</v>
      </c>
      <c r="P24" s="2">
        <v>1.05675</v>
      </c>
      <c r="Q24" s="2">
        <v>1.3180645161290323</v>
      </c>
      <c r="R24" s="2">
        <v>1.41225</v>
      </c>
      <c r="S24" s="2">
        <v>1.9797580645161288</v>
      </c>
      <c r="T24" s="2">
        <v>2.146209677419355</v>
      </c>
      <c r="U24" s="2">
        <v>2.251</v>
      </c>
      <c r="V24" s="2">
        <v>2.376774193548387</v>
      </c>
      <c r="W24" s="2">
        <v>2.53075</v>
      </c>
      <c r="X24" s="2">
        <v>2.933709677419355</v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>Прямые: НДФЛ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s="2">
        <f>SUM(M25:X25)</f>
        <v>3.064335379257376</v>
      </c>
      <c r="J25" t="inlineStr">
        <is>
          <t xml:space="preserve"/>
        </is>
      </c>
      <c r="K25" s="2">
        <f>I25</f>
        <v>3.064335379257376</v>
      </c>
      <c r="L25" t="inlineStr">
        <is>
          <t xml:space="preserve"/>
        </is>
      </c>
      <c r="M25" s="2">
        <v>0.09529477196885427</v>
      </c>
      <c r="N25" s="2">
        <v>0.13316194581280788</v>
      </c>
      <c r="O25" s="2">
        <v>0.14543659621802002</v>
      </c>
      <c r="P25" s="2">
        <v>0.15790517241379312</v>
      </c>
      <c r="Q25" s="2">
        <v>0.19695216907675195</v>
      </c>
      <c r="R25" s="2">
        <v>0.21102586206896554</v>
      </c>
      <c r="S25" s="2">
        <v>0.2958259176863181</v>
      </c>
      <c r="T25" s="2">
        <v>0.32069799777530594</v>
      </c>
      <c r="U25" s="2">
        <v>0.3363563218390805</v>
      </c>
      <c r="V25" s="2">
        <v>0.35515016685205786</v>
      </c>
      <c r="W25" s="2">
        <v>0.37815804597701147</v>
      </c>
      <c r="X25" s="2">
        <v>0.4383704115684094</v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>Прямые: Страховые взносы</t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s="2">
        <f>SUM(M26:X26)</f>
        <v>7.283689478388686</v>
      </c>
      <c r="J26" t="inlineStr">
        <is>
          <t xml:space="preserve"/>
        </is>
      </c>
      <c r="K26" s="2">
        <f>I26</f>
        <v>7.283689478388686</v>
      </c>
      <c r="L26" t="inlineStr">
        <is>
          <t xml:space="preserve"/>
        </is>
      </c>
      <c r="M26" s="2">
        <v>0.22650834260289207</v>
      </c>
      <c r="N26" s="2">
        <v>0.3165157019704434</v>
      </c>
      <c r="O26" s="2">
        <v>0.3456916017797553</v>
      </c>
      <c r="P26" s="2">
        <v>0.37532844827586204</v>
      </c>
      <c r="Q26" s="2">
        <v>0.4681401557285873</v>
      </c>
      <c r="R26" s="2">
        <v>0.5015922413793104</v>
      </c>
      <c r="S26" s="2">
        <v>0.7031554505005561</v>
      </c>
      <c r="T26" s="2">
        <v>0.7622744716351503</v>
      </c>
      <c r="U26" s="2">
        <v>0.799493103448276</v>
      </c>
      <c r="V26" s="2">
        <v>0.8441646273637373</v>
      </c>
      <c r="W26" s="2">
        <v>0.8988525862068965</v>
      </c>
      <c r="X26" s="2">
        <v>1.0419727474972191</v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>Прямые: Резерв на отпуска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s="2">
        <f>SUM(M27:X27)</f>
        <v>22.704704719387756</v>
      </c>
      <c r="J27" t="inlineStr">
        <is>
          <t xml:space="preserve"/>
        </is>
      </c>
      <c r="K27" s="2">
        <f>I27</f>
        <v>22.704704719387756</v>
      </c>
      <c r="L27" t="inlineStr">
        <is>
          <t xml:space="preserve"/>
        </is>
      </c>
      <c r="M27" s="2">
        <v>1.8920587266156463</v>
      </c>
      <c r="N27" s="2">
        <v>1.8920587266156463</v>
      </c>
      <c r="O27" s="2">
        <v>1.8920587266156463</v>
      </c>
      <c r="P27" s="2">
        <v>1.8920587266156463</v>
      </c>
      <c r="Q27" s="2">
        <v>1.8920587266156463</v>
      </c>
      <c r="R27" s="2">
        <v>1.8920587266156463</v>
      </c>
      <c r="S27" s="2">
        <v>1.8920587266156463</v>
      </c>
      <c r="T27" s="2">
        <v>1.8920587266156463</v>
      </c>
      <c r="U27" s="2">
        <v>1.8920587266156463</v>
      </c>
      <c r="V27" s="2">
        <v>1.8920587266156463</v>
      </c>
      <c r="W27" s="2">
        <v>1.8920587266156463</v>
      </c>
      <c r="X27" s="2">
        <v>1.8920587266156463</v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>Прямые: Субподряд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s="2">
        <f>SUM(M28:X28)</f>
        <v>0</v>
      </c>
      <c r="J28" t="inlineStr">
        <is>
          <t xml:space="preserve"/>
        </is>
      </c>
      <c r="K28" s="2">
        <f>I28</f>
        <v>0</v>
      </c>
      <c r="L28" t="inlineStr">
        <is>
          <t xml:space="preserve"/>
        </is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>Прямые: Строительная техника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s="2">
        <f>SUM(M29:X29)</f>
        <v>20.87896850998464</v>
      </c>
      <c r="J29" t="inlineStr">
        <is>
          <t xml:space="preserve"/>
        </is>
      </c>
      <c r="K29" s="2">
        <f>I29</f>
        <v>20.87896850998464</v>
      </c>
      <c r="L29" t="inlineStr">
        <is>
          <t xml:space="preserve"/>
        </is>
      </c>
      <c r="M29" s="2">
        <v>1.0882258064516128</v>
      </c>
      <c r="N29" s="2">
        <v>1.2442857142857142</v>
      </c>
      <c r="O29" s="2">
        <v>1.4929032258064516</v>
      </c>
      <c r="P29" s="2">
        <v>1.6813333333333333</v>
      </c>
      <c r="Q29" s="2">
        <v>1.587258064516129</v>
      </c>
      <c r="R29" s="2">
        <v>1.7268333333333332</v>
      </c>
      <c r="S29" s="2">
        <v>2.333709677419355</v>
      </c>
      <c r="T29" s="2">
        <v>2.214193548387097</v>
      </c>
      <c r="U29" s="2">
        <v>1.9738333333333333</v>
      </c>
      <c r="V29" s="2">
        <v>1.6879032258064517</v>
      </c>
      <c r="W29" s="2">
        <v>1.7831666666666668</v>
      </c>
      <c r="X29" s="2">
        <v>2.0653225806451614</v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>Прямые: Строительные леса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s="2">
        <f>SUM(M30:X30)</f>
        <v>0</v>
      </c>
      <c r="J30" t="inlineStr">
        <is>
          <t xml:space="preserve"/>
        </is>
      </c>
      <c r="K30" s="2">
        <f>I30</f>
        <v>0</v>
      </c>
      <c r="L30" t="inlineStr">
        <is>
          <t xml:space="preserve"/>
        </is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>Прямые: Лесомонтаж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s="2">
        <f>SUM(M31:X31)</f>
        <v>2.665971779953917</v>
      </c>
      <c r="J31" t="inlineStr">
        <is>
          <t xml:space="preserve"/>
        </is>
      </c>
      <c r="K31" s="2">
        <f>I31</f>
        <v>2.665971779953917</v>
      </c>
      <c r="L31" t="inlineStr">
        <is>
          <t xml:space="preserve"/>
        </is>
      </c>
      <c r="M31" s="2">
        <v>0.08290645161290322</v>
      </c>
      <c r="N31" s="2">
        <v>0.11585089285714287</v>
      </c>
      <c r="O31" s="2">
        <v>0.12652983870967743</v>
      </c>
      <c r="P31" s="2">
        <v>0.13737750000000004</v>
      </c>
      <c r="Q31" s="2">
        <v>0.1713483870967742</v>
      </c>
      <c r="R31" s="2">
        <v>0.1835925</v>
      </c>
      <c r="S31" s="2">
        <v>0.2573685483870968</v>
      </c>
      <c r="T31" s="2">
        <v>0.2790072580645162</v>
      </c>
      <c r="U31" s="2">
        <v>0.29263</v>
      </c>
      <c r="V31" s="2">
        <v>0.30898064516129026</v>
      </c>
      <c r="W31" s="2">
        <v>0.3289975</v>
      </c>
      <c r="X31" s="2">
        <v>0.3813822580645162</v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>Прямые: Проектные материалы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s="2">
        <f>SUM(M32:X32)</f>
        <v>10.637257261818181</v>
      </c>
      <c r="J32" t="inlineStr">
        <is>
          <t xml:space="preserve"/>
        </is>
      </c>
      <c r="K32" s="2">
        <f>I32</f>
        <v>10.637257261818181</v>
      </c>
      <c r="L32" t="inlineStr">
        <is>
          <t xml:space="preserve"/>
        </is>
      </c>
      <c r="M32" s="2">
        <v>1.9579848854545452</v>
      </c>
      <c r="N32" s="2">
        <v>1.399880225454545</v>
      </c>
      <c r="O32" s="2">
        <v>1.4378965436363635</v>
      </c>
      <c r="P32" s="2">
        <v>1.0537854645454543</v>
      </c>
      <c r="Q32" s="2">
        <v>0.54960948</v>
      </c>
      <c r="R32" s="2">
        <v>0.6961719027272726</v>
      </c>
      <c r="S32" s="2">
        <v>0.3594440213636363</v>
      </c>
      <c r="T32" s="2">
        <v>0.2972253459090909</v>
      </c>
      <c r="U32" s="2">
        <v>0.43208315681818166</v>
      </c>
      <c r="V32" s="2">
        <v>0.6810870636363635</v>
      </c>
      <c r="W32" s="2">
        <v>1.1187987968181814</v>
      </c>
      <c r="X32" s="2">
        <v>0.6532903754545454</v>
      </c>
    </row>
    <row r="33">
      <c r="A33" t="inlineStr">
        <is>
          <t xml:space="preserve"/>
        </is>
      </c>
      <c r="B33" t="inlineStr">
        <is>
          <t xml:space="preserve"/>
        </is>
      </c>
      <c r="C33" t="inlineStr">
        <is>
          <t xml:space="preserve">Прямые: Расходные материалы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s="2">
        <f>SUM(M33:X33)</f>
        <v>3.0855500088060808</v>
      </c>
      <c r="J33" t="inlineStr">
        <is>
          <t xml:space="preserve"/>
        </is>
      </c>
      <c r="K33" s="2">
        <f>I33</f>
        <v>3.0855500088060808</v>
      </c>
      <c r="L33" t="inlineStr">
        <is>
          <t xml:space="preserve"/>
        </is>
      </c>
      <c r="M33" s="2">
        <v>0.09595450500556173</v>
      </c>
      <c r="N33" s="2">
        <v>0.13408383620689657</v>
      </c>
      <c r="O33" s="2">
        <v>0.14644346496106786</v>
      </c>
      <c r="P33" s="2">
        <v>0.1589983620689655</v>
      </c>
      <c r="Q33" s="2">
        <v>0.19831568409343717</v>
      </c>
      <c r="R33" s="2">
        <v>0.21248681034482758</v>
      </c>
      <c r="S33" s="2">
        <v>0.29787394327030037</v>
      </c>
      <c r="T33" s="2">
        <v>0.32291821468298115</v>
      </c>
      <c r="U33" s="2">
        <v>0.33868494252873566</v>
      </c>
      <c r="V33" s="2">
        <v>0.35760889877641816</v>
      </c>
      <c r="W33" s="2">
        <v>0.3807760632183908</v>
      </c>
      <c r="X33" s="2">
        <v>0.44140528364849835</v>
      </c>
    </row>
    <row r="34">
      <c r="A34" t="inlineStr">
        <is>
          <t xml:space="preserve"/>
        </is>
      </c>
      <c r="B34" t="inlineStr">
        <is>
          <t xml:space="preserve"/>
        </is>
      </c>
      <c r="C34" t="inlineStr">
        <is>
          <t xml:space="preserve">Прямые: НРК</t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s="2">
        <f>SUM(M34:X34)</f>
        <v>0</v>
      </c>
      <c r="J34" t="inlineStr">
        <is>
          <t xml:space="preserve"/>
        </is>
      </c>
      <c r="K34" s="2">
        <f>I34</f>
        <v>0</v>
      </c>
      <c r="L34" t="inlineStr">
        <is>
          <t xml:space="preserve"/>
        </is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>Прямые: Прочие прямые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s="2">
        <f>SUM(M35:X35)</f>
        <v>0</v>
      </c>
      <c r="J35" t="inlineStr">
        <is>
          <t xml:space="preserve"/>
        </is>
      </c>
      <c r="K35" s="2">
        <f>I35</f>
        <v>0</v>
      </c>
      <c r="L35" t="inlineStr">
        <is>
          <t xml:space="preserve"/>
        </is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>
      <c r="A36" t="inlineStr">
        <is>
          <t xml:space="preserve"/>
        </is>
      </c>
      <c r="B36" t="inlineStr">
        <is>
          <t xml:space="preserve"/>
        </is>
      </c>
      <c r="C36" t="inlineStr">
        <is>
          <t xml:space="preserve">Косвенные: Заработная плата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s="2">
        <f>SUM(M36:X36)</f>
        <v>16.355554809907833</v>
      </c>
      <c r="J36" t="inlineStr">
        <is>
          <t xml:space="preserve"/>
        </is>
      </c>
      <c r="K36" s="2">
        <f>I36</f>
        <v>16.355554809907833</v>
      </c>
      <c r="L36" t="inlineStr">
        <is>
          <t xml:space="preserve"/>
        </is>
      </c>
      <c r="M36" s="2">
        <v>0.764758064516129</v>
      </c>
      <c r="N36" s="2">
        <v>0.9169955357142857</v>
      </c>
      <c r="O36" s="2">
        <v>1.062592741935484</v>
      </c>
      <c r="P36" s="2">
        <v>1.156375</v>
      </c>
      <c r="Q36" s="2">
        <v>1.4007701612903227</v>
      </c>
      <c r="R36" s="2">
        <v>1.4220875000000002</v>
      </c>
      <c r="S36" s="2">
        <v>1.7224596774193546</v>
      </c>
      <c r="T36" s="2">
        <v>1.6210766129032257</v>
      </c>
      <c r="U36" s="2">
        <v>1.4652249999999998</v>
      </c>
      <c r="V36" s="2">
        <v>1.5263588709677418</v>
      </c>
      <c r="W36" s="2">
        <v>1.630525</v>
      </c>
      <c r="X36" s="2">
        <v>1.6663306451612903</v>
      </c>
    </row>
    <row r="37">
      <c r="A37" t="inlineStr">
        <is>
          <t xml:space="preserve"/>
        </is>
      </c>
      <c r="B37" t="inlineStr">
        <is>
          <t xml:space="preserve"/>
        </is>
      </c>
      <c r="C37" t="inlineStr">
        <is>
          <t xml:space="preserve">Косвенные: НДФЛ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s="2">
        <f>SUM(M37:X37)</f>
        <v>2.44393347734255</v>
      </c>
      <c r="J37" t="inlineStr">
        <is>
          <t xml:space="preserve"/>
        </is>
      </c>
      <c r="K37" s="2">
        <f>I37</f>
        <v>2.44393347734255</v>
      </c>
      <c r="L37" t="inlineStr">
        <is>
          <t xml:space="preserve"/>
        </is>
      </c>
      <c r="M37" s="2">
        <v>0.11427419354838712</v>
      </c>
      <c r="N37" s="2">
        <v>0.13702232142857143</v>
      </c>
      <c r="O37" s="2">
        <v>0.15877822580645162</v>
      </c>
      <c r="P37" s="2">
        <v>0.17279166666666668</v>
      </c>
      <c r="Q37" s="2">
        <v>0.20931048387096776</v>
      </c>
      <c r="R37" s="2">
        <v>0.2124958333333334</v>
      </c>
      <c r="S37" s="2">
        <v>0.25737903225806447</v>
      </c>
      <c r="T37" s="2">
        <v>0.2422298387096774</v>
      </c>
      <c r="U37" s="2">
        <v>0.21894166666666665</v>
      </c>
      <c r="V37" s="2">
        <v>0.22807661290322578</v>
      </c>
      <c r="W37" s="2">
        <v>0.24364166666666667</v>
      </c>
      <c r="X37" s="2">
        <v>0.24899193548387097</v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>Косвенные: Страховые взносы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s="2">
        <f>SUM(M38:X38)</f>
        <v>5.809041880760369</v>
      </c>
      <c r="J38" t="inlineStr">
        <is>
          <t xml:space="preserve"/>
        </is>
      </c>
      <c r="K38" s="2">
        <f>I38</f>
        <v>5.809041880760369</v>
      </c>
      <c r="L38" t="inlineStr">
        <is>
          <t xml:space="preserve"/>
        </is>
      </c>
      <c r="M38" s="2">
        <v>0.2716209677419355</v>
      </c>
      <c r="N38" s="2">
        <v>0.3256915178571428</v>
      </c>
      <c r="O38" s="2">
        <v>0.3774036290322581</v>
      </c>
      <c r="P38" s="2">
        <v>0.4107125</v>
      </c>
      <c r="Q38" s="2">
        <v>0.4975149193548387</v>
      </c>
      <c r="R38" s="2">
        <v>0.5050862500000001</v>
      </c>
      <c r="S38" s="2">
        <v>0.6117701612903225</v>
      </c>
      <c r="T38" s="2">
        <v>0.575761693548387</v>
      </c>
      <c r="U38" s="2">
        <v>0.5204074999999999</v>
      </c>
      <c r="V38" s="2">
        <v>0.542120564516129</v>
      </c>
      <c r="W38" s="2">
        <v>0.5791175</v>
      </c>
      <c r="X38" s="2">
        <v>0.5918346774193548</v>
      </c>
    </row>
    <row r="39">
      <c r="A39" t="inlineStr">
        <is>
          <t xml:space="preserve"/>
        </is>
      </c>
      <c r="B39" t="inlineStr">
        <is>
          <t xml:space="preserve"/>
        </is>
      </c>
      <c r="C39" t="inlineStr">
        <is>
          <t xml:space="preserve">Косвенные: Резерв на отпуска</t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s="2">
        <f>SUM(M39:X39)</f>
        <v>18.107935682397954</v>
      </c>
      <c r="J39" t="inlineStr">
        <is>
          <t xml:space="preserve"/>
        </is>
      </c>
      <c r="K39" s="2">
        <f>I39</f>
        <v>18.107935682397954</v>
      </c>
      <c r="L39" t="inlineStr">
        <is>
          <t xml:space="preserve"/>
        </is>
      </c>
      <c r="M39" s="2">
        <v>1.5089946401998298</v>
      </c>
      <c r="N39" s="2">
        <v>1.5089946401998298</v>
      </c>
      <c r="O39" s="2">
        <v>1.5089946401998298</v>
      </c>
      <c r="P39" s="2">
        <v>1.5089946401998298</v>
      </c>
      <c r="Q39" s="2">
        <v>1.5089946401998298</v>
      </c>
      <c r="R39" s="2">
        <v>1.5089946401998298</v>
      </c>
      <c r="S39" s="2">
        <v>1.5089946401998298</v>
      </c>
      <c r="T39" s="2">
        <v>1.5089946401998298</v>
      </c>
      <c r="U39" s="2">
        <v>1.5089946401998298</v>
      </c>
      <c r="V39" s="2">
        <v>1.5089946401998298</v>
      </c>
      <c r="W39" s="2">
        <v>1.5089946401998298</v>
      </c>
      <c r="X39" s="2">
        <v>1.5089946401998298</v>
      </c>
    </row>
    <row r="40">
      <c r="A40" t="inlineStr">
        <is>
          <t xml:space="preserve"/>
        </is>
      </c>
      <c r="B40" t="inlineStr">
        <is>
          <t xml:space="preserve"/>
        </is>
      </c>
      <c r="C40" t="inlineStr">
        <is>
          <t xml:space="preserve">Косвенные: Питание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s="2">
        <f>SUM(M40:X40)</f>
        <v>4.2018925</v>
      </c>
      <c r="J40" t="inlineStr">
        <is>
          <t xml:space="preserve"/>
        </is>
      </c>
      <c r="K40" s="2">
        <f>I40</f>
        <v>4.2018925</v>
      </c>
      <c r="L40" t="inlineStr">
        <is>
          <t xml:space="preserve"/>
        </is>
      </c>
      <c r="M40" s="2">
        <v>0.15652000000000002</v>
      </c>
      <c r="N40" s="2">
        <v>0.18486</v>
      </c>
      <c r="O40" s="2">
        <v>0.22919</v>
      </c>
      <c r="P40" s="2">
        <v>0.2410525</v>
      </c>
      <c r="Q40" s="2">
        <v>0.3068325</v>
      </c>
      <c r="R40" s="2">
        <v>0.31109000000000003</v>
      </c>
      <c r="S40" s="2">
        <v>0.4255224999999999</v>
      </c>
      <c r="T40" s="2">
        <v>0.43849</v>
      </c>
      <c r="U40" s="2">
        <v>0.423995</v>
      </c>
      <c r="V40" s="2">
        <v>0.4606875</v>
      </c>
      <c r="W40" s="2">
        <v>0.4751825</v>
      </c>
      <c r="X40" s="2">
        <v>0.54847</v>
      </c>
    </row>
    <row r="41">
      <c r="A41" t="inlineStr">
        <is>
          <t xml:space="preserve"/>
        </is>
      </c>
      <c r="B41" t="inlineStr">
        <is>
          <t xml:space="preserve"/>
        </is>
      </c>
      <c r="C41" t="inlineStr">
        <is>
          <t xml:space="preserve">Косвенные: Проживание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s="2">
        <f>SUM(M41:X41)</f>
        <v>3.232225</v>
      </c>
      <c r="J41" t="inlineStr">
        <is>
          <t xml:space="preserve"/>
        </is>
      </c>
      <c r="K41" s="2">
        <f>I41</f>
        <v>3.232225</v>
      </c>
      <c r="L41" t="inlineStr">
        <is>
          <t xml:space="preserve"/>
        </is>
      </c>
      <c r="M41" s="2">
        <v>0.12040000000000003</v>
      </c>
      <c r="N41" s="2">
        <v>0.1422</v>
      </c>
      <c r="O41" s="2">
        <v>0.1763</v>
      </c>
      <c r="P41" s="2">
        <v>0.185425</v>
      </c>
      <c r="Q41" s="2">
        <v>0.236025</v>
      </c>
      <c r="R41" s="2">
        <v>0.23930000000000007</v>
      </c>
      <c r="S41" s="2">
        <v>0.3273249999999999</v>
      </c>
      <c r="T41" s="2">
        <v>0.3373</v>
      </c>
      <c r="U41" s="2">
        <v>0.32615</v>
      </c>
      <c r="V41" s="2">
        <v>0.354375</v>
      </c>
      <c r="W41" s="2">
        <v>0.365525</v>
      </c>
      <c r="X41" s="2">
        <v>0.4219</v>
      </c>
    </row>
    <row r="42">
      <c r="A42" t="inlineStr">
        <is>
          <t xml:space="preserve"/>
        </is>
      </c>
      <c r="B42" t="inlineStr">
        <is>
          <t xml:space="preserve"/>
        </is>
      </c>
      <c r="C42" t="inlineStr">
        <is>
          <t xml:space="preserve">Косвенные: Аренда автобусов</t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s="2">
        <f>SUM(M42:X42)</f>
        <v>2.0299180327868855</v>
      </c>
      <c r="J42" t="inlineStr">
        <is>
          <t xml:space="preserve"/>
        </is>
      </c>
      <c r="K42" s="2">
        <f>I42</f>
        <v>2.0299180327868855</v>
      </c>
      <c r="L42" t="inlineStr">
        <is>
          <t xml:space="preserve"/>
        </is>
      </c>
      <c r="M42" s="2">
        <v>0.0639344262295082</v>
      </c>
      <c r="N42" s="2">
        <v>0.09590163934426231</v>
      </c>
      <c r="O42" s="2">
        <v>0.09590163934426231</v>
      </c>
      <c r="P42" s="2">
        <v>0.11188524590163935</v>
      </c>
      <c r="Q42" s="2">
        <v>0.1278688524590164</v>
      </c>
      <c r="R42" s="2">
        <v>0.14385245901639346</v>
      </c>
      <c r="S42" s="2">
        <v>0.19180327868852462</v>
      </c>
      <c r="T42" s="2">
        <v>0.20778688524590164</v>
      </c>
      <c r="U42" s="2">
        <v>0.2237704918032787</v>
      </c>
      <c r="V42" s="2">
        <v>0.23975409836065575</v>
      </c>
      <c r="W42" s="2">
        <v>0.23975409836065575</v>
      </c>
      <c r="X42" s="2">
        <v>0.2877049180327869</v>
      </c>
    </row>
    <row r="43">
      <c r="A43" t="inlineStr">
        <is>
          <t xml:space="preserve"/>
        </is>
      </c>
      <c r="B43" t="inlineStr">
        <is>
          <t xml:space="preserve"/>
        </is>
      </c>
      <c r="C43" t="inlineStr">
        <is>
          <t xml:space="preserve">Косвенные: Аренда автомобиля</t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s="2">
        <f>SUM(M43:X43)</f>
        <v>0.5754098360655738</v>
      </c>
      <c r="J43" t="inlineStr">
        <is>
          <t xml:space="preserve"/>
        </is>
      </c>
      <c r="K43" s="2">
        <f>I43</f>
        <v>0.5754098360655738</v>
      </c>
      <c r="L43" t="inlineStr">
        <is>
          <t xml:space="preserve"/>
        </is>
      </c>
      <c r="M43" s="2">
        <v>0.047950819672131155</v>
      </c>
      <c r="N43" s="2">
        <v>0.047950819672131155</v>
      </c>
      <c r="O43" s="2">
        <v>0.047950819672131155</v>
      </c>
      <c r="P43" s="2">
        <v>0.047950819672131155</v>
      </c>
      <c r="Q43" s="2">
        <v>0.047950819672131155</v>
      </c>
      <c r="R43" s="2">
        <v>0.047950819672131155</v>
      </c>
      <c r="S43" s="2">
        <v>0.047950819672131155</v>
      </c>
      <c r="T43" s="2">
        <v>0.047950819672131155</v>
      </c>
      <c r="U43" s="2">
        <v>0.047950819672131155</v>
      </c>
      <c r="V43" s="2">
        <v>0.047950819672131155</v>
      </c>
      <c r="W43" s="2">
        <v>0.047950819672131155</v>
      </c>
      <c r="X43" s="2">
        <v>0.047950819672131155</v>
      </c>
    </row>
    <row r="44">
      <c r="A44" t="inlineStr">
        <is>
          <t xml:space="preserve"/>
        </is>
      </c>
      <c r="B44" t="inlineStr">
        <is>
          <t xml:space="preserve"/>
        </is>
      </c>
      <c r="C44" t="inlineStr">
        <is>
          <t xml:space="preserve">Косвенные: Аренда опалубки</t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s="2">
        <f>SUM(M44:X44)</f>
        <v>0</v>
      </c>
      <c r="J44" t="inlineStr">
        <is>
          <t xml:space="preserve"/>
        </is>
      </c>
      <c r="K44" s="2">
        <f>I44</f>
        <v>0</v>
      </c>
      <c r="L44" t="inlineStr">
        <is>
          <t xml:space="preserve"/>
        </is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>
      <c r="A45" t="inlineStr">
        <is>
          <t xml:space="preserve"/>
        </is>
      </c>
      <c r="B45" t="inlineStr">
        <is>
          <t xml:space="preserve"/>
        </is>
      </c>
      <c r="C45" t="inlineStr">
        <is>
          <t xml:space="preserve">Косвенные: СИЗы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s="2">
        <f>SUM(M45:X45)</f>
        <v>0.3417912538402458</v>
      </c>
      <c r="J45" t="inlineStr">
        <is>
          <t xml:space="preserve"/>
        </is>
      </c>
      <c r="K45" s="2">
        <f>I45</f>
        <v>0.3417912538402458</v>
      </c>
      <c r="L45" t="inlineStr">
        <is>
          <t xml:space="preserve"/>
        </is>
      </c>
      <c r="M45" s="2">
        <v>0.010629032258064518</v>
      </c>
      <c r="N45" s="2">
        <v>0.01485267857142857</v>
      </c>
      <c r="O45" s="2">
        <v>0.016221774193548387</v>
      </c>
      <c r="P45" s="2">
        <v>0.0176125</v>
      </c>
      <c r="Q45" s="2">
        <v>0.021967741935483873</v>
      </c>
      <c r="R45" s="2">
        <v>0.0235375</v>
      </c>
      <c r="S45" s="2">
        <v>0.03299596774193548</v>
      </c>
      <c r="T45" s="2">
        <v>0.03577016129032258</v>
      </c>
      <c r="U45" s="2">
        <v>0.03751666666666666</v>
      </c>
      <c r="V45" s="2">
        <v>0.03961290322580645</v>
      </c>
      <c r="W45" s="2">
        <v>0.04217916666666666</v>
      </c>
      <c r="X45" s="2">
        <v>0.048895161290322585</v>
      </c>
    </row>
    <row r="46">
      <c r="A46" t="inlineStr">
        <is>
          <t xml:space="preserve"/>
        </is>
      </c>
      <c r="B46" t="inlineStr">
        <is>
          <t xml:space="preserve"/>
        </is>
      </c>
      <c r="C46" t="inlineStr">
        <is>
          <t xml:space="preserve">Косвенные: Приобретение билетов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s="2">
        <f>SUM(M46:X46)</f>
        <v>1.8484319155145927</v>
      </c>
      <c r="J46" t="inlineStr">
        <is>
          <t xml:space="preserve"/>
        </is>
      </c>
      <c r="K46" s="2">
        <f>I46</f>
        <v>1.8484319155145927</v>
      </c>
      <c r="L46" t="inlineStr">
        <is>
          <t xml:space="preserve"/>
        </is>
      </c>
      <c r="M46" s="2">
        <v>0.06501935483870967</v>
      </c>
      <c r="N46" s="2">
        <v>0.08639357142857142</v>
      </c>
      <c r="O46" s="2">
        <v>0.09615419354838711</v>
      </c>
      <c r="P46" s="2">
        <v>0.10447666666666666</v>
      </c>
      <c r="Q46" s="2">
        <v>0.1290890322580645</v>
      </c>
      <c r="R46" s="2">
        <v>0.13599533333333333</v>
      </c>
      <c r="S46" s="2">
        <v>0.18266774193548385</v>
      </c>
      <c r="T46" s="2">
        <v>0.19078129032258068</v>
      </c>
      <c r="U46" s="2">
        <v>0.19318133333333332</v>
      </c>
      <c r="V46" s="2">
        <v>0.20336516129032256</v>
      </c>
      <c r="W46" s="2">
        <v>0.21669533333333335</v>
      </c>
      <c r="X46" s="2">
        <v>0.24461290322580645</v>
      </c>
    </row>
    <row r="47">
      <c r="A47" t="inlineStr">
        <is>
          <t xml:space="preserve"/>
        </is>
      </c>
      <c r="B47" t="inlineStr">
        <is>
          <t xml:space="preserve"/>
        </is>
      </c>
      <c r="C47" t="inlineStr">
        <is>
          <t xml:space="preserve">Косвенные: Разрешение на работу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s="2">
        <f>SUM(M47:X47)</f>
        <v>0.16405980184331798</v>
      </c>
      <c r="J47" t="inlineStr">
        <is>
          <t xml:space="preserve"/>
        </is>
      </c>
      <c r="K47" s="2">
        <f>I47</f>
        <v>0.16405980184331798</v>
      </c>
      <c r="L47" t="inlineStr">
        <is>
          <t xml:space="preserve"/>
        </is>
      </c>
      <c r="M47" s="2">
        <v>0.005101935483870968</v>
      </c>
      <c r="N47" s="2">
        <v>0.007129285714285715</v>
      </c>
      <c r="O47" s="2">
        <v>0.007786451612903225</v>
      </c>
      <c r="P47" s="2">
        <v>0.008454</v>
      </c>
      <c r="Q47" s="2">
        <v>0.01054451612903226</v>
      </c>
      <c r="R47" s="2">
        <v>0.011298</v>
      </c>
      <c r="S47" s="2">
        <v>0.015838064516129027</v>
      </c>
      <c r="T47" s="2">
        <v>0.01716967741935484</v>
      </c>
      <c r="U47" s="2">
        <v>0.018008</v>
      </c>
      <c r="V47" s="2">
        <v>0.019014193548387095</v>
      </c>
      <c r="W47" s="2">
        <v>0.020246</v>
      </c>
      <c r="X47" s="2">
        <v>0.023469677419354837</v>
      </c>
    </row>
    <row r="48">
      <c r="A48" t="inlineStr">
        <is>
          <t xml:space="preserve"/>
        </is>
      </c>
      <c r="B48" t="inlineStr">
        <is>
          <t xml:space="preserve"/>
        </is>
      </c>
      <c r="C48" t="inlineStr">
        <is>
          <t xml:space="preserve">Косвенные: Медицинские услуги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s="2">
        <f>SUM(M48:X48)</f>
        <v>0.6357433640552994</v>
      </c>
      <c r="J48" t="inlineStr">
        <is>
          <t xml:space="preserve"/>
        </is>
      </c>
      <c r="K48" s="2">
        <f>I48</f>
        <v>0.6357433640552994</v>
      </c>
      <c r="L48" t="inlineStr">
        <is>
          <t xml:space="preserve"/>
        </is>
      </c>
      <c r="M48" s="2">
        <v>0.023303225806451618</v>
      </c>
      <c r="N48" s="2">
        <v>0.030471428571428573</v>
      </c>
      <c r="O48" s="2">
        <v>0.03412258064516129</v>
      </c>
      <c r="P48" s="2">
        <v>0.037085</v>
      </c>
      <c r="Q48" s="2">
        <v>0.04568225806451613</v>
      </c>
      <c r="R48" s="2">
        <v>0.04786000000000001</v>
      </c>
      <c r="S48" s="2">
        <v>0.06335322580645161</v>
      </c>
      <c r="T48" s="2">
        <v>0.06528387096774194</v>
      </c>
      <c r="U48" s="2">
        <v>0.06523</v>
      </c>
      <c r="V48" s="2">
        <v>0.06858870967741935</v>
      </c>
      <c r="W48" s="2">
        <v>0.073105</v>
      </c>
      <c r="X48" s="2">
        <v>0.08165806451612903</v>
      </c>
    </row>
    <row r="49">
      <c r="A49" t="inlineStr">
        <is>
          <t xml:space="preserve"/>
        </is>
      </c>
      <c r="B49" t="inlineStr">
        <is>
          <t xml:space="preserve"/>
        </is>
      </c>
      <c r="C49" t="inlineStr">
        <is>
          <t xml:space="preserve">Косвенные: ВЗиС для ОР</t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s="2">
        <f>SUM(M49:X49)</f>
        <v>0.029432563150708312</v>
      </c>
      <c r="J49" t="inlineStr">
        <is>
          <t xml:space="preserve"/>
        </is>
      </c>
      <c r="K49" s="2">
        <f>I49</f>
        <v>0.029432563150708312</v>
      </c>
      <c r="L49" t="inlineStr">
        <is>
          <t xml:space="preserve"/>
        </is>
      </c>
      <c r="M49" s="2">
        <v>0.0010788530465949823</v>
      </c>
      <c r="N49" s="2">
        <v>0.0014107142857142858</v>
      </c>
      <c r="O49" s="2">
        <v>0.0015797491039426525</v>
      </c>
      <c r="P49" s="2">
        <v>0.0017168981481481482</v>
      </c>
      <c r="Q49" s="2">
        <v>0.00211491935483871</v>
      </c>
      <c r="R49" s="2">
        <v>0.002215740740740741</v>
      </c>
      <c r="S49" s="2">
        <v>0.002933019713261649</v>
      </c>
      <c r="T49" s="2">
        <v>0.003022401433691757</v>
      </c>
      <c r="U49" s="2">
        <v>0.0030199074074074073</v>
      </c>
      <c r="V49" s="2">
        <v>0.003175403225806452</v>
      </c>
      <c r="W49" s="2">
        <v>0.003384490740740741</v>
      </c>
      <c r="X49" s="2">
        <v>0.003780465949820789</v>
      </c>
    </row>
    <row r="50">
      <c r="A50" t="inlineStr">
        <is>
          <t xml:space="preserve"/>
        </is>
      </c>
      <c r="B50" t="inlineStr">
        <is>
          <t xml:space="preserve"/>
        </is>
      </c>
      <c r="C50" t="inlineStr">
        <is>
          <t xml:space="preserve">Косвенные: Аренда офиса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s="2">
        <f>SUM(M50:X50)</f>
        <v>0.09</v>
      </c>
      <c r="J50" t="inlineStr">
        <is>
          <t xml:space="preserve"/>
        </is>
      </c>
      <c r="K50" s="2">
        <f>I50</f>
        <v>0.09</v>
      </c>
      <c r="L50" t="inlineStr">
        <is>
          <t xml:space="preserve"/>
        </is>
      </c>
      <c r="M50" s="2">
        <v>0.0075</v>
      </c>
      <c r="N50" s="2">
        <v>0.0075</v>
      </c>
      <c r="O50" s="2">
        <v>0.0075</v>
      </c>
      <c r="P50" s="2">
        <v>0.0075</v>
      </c>
      <c r="Q50" s="2">
        <v>0.0075</v>
      </c>
      <c r="R50" s="2">
        <v>0.0075</v>
      </c>
      <c r="S50" s="2">
        <v>0.0075</v>
      </c>
      <c r="T50" s="2">
        <v>0.0075</v>
      </c>
      <c r="U50" s="2">
        <v>0.0075</v>
      </c>
      <c r="V50" s="2">
        <v>0.0075</v>
      </c>
      <c r="W50" s="2">
        <v>0.0075</v>
      </c>
      <c r="X50" s="2">
        <v>0.0075</v>
      </c>
    </row>
    <row r="51">
      <c r="A51" t="inlineStr">
        <is>
          <t xml:space="preserve"/>
        </is>
      </c>
      <c r="B51" t="inlineStr">
        <is>
          <t xml:space="preserve"/>
        </is>
      </c>
      <c r="C51" t="inlineStr">
        <is>
          <t xml:space="preserve">Косвенные: Аренда склада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s="2">
        <f>SUM(M51:X51)</f>
        <v>0.24</v>
      </c>
      <c r="J51" t="inlineStr">
        <is>
          <t xml:space="preserve"/>
        </is>
      </c>
      <c r="K51" s="2">
        <f>I51</f>
        <v>0.24</v>
      </c>
      <c r="L51" t="inlineStr">
        <is>
          <t xml:space="preserve"/>
        </is>
      </c>
      <c r="M51" s="2">
        <v>0.02</v>
      </c>
      <c r="N51" s="2">
        <v>0.02</v>
      </c>
      <c r="O51" s="2">
        <v>0.02</v>
      </c>
      <c r="P51" s="2">
        <v>0.02</v>
      </c>
      <c r="Q51" s="2">
        <v>0.02</v>
      </c>
      <c r="R51" s="2">
        <v>0.02</v>
      </c>
      <c r="S51" s="2">
        <v>0.02</v>
      </c>
      <c r="T51" s="2">
        <v>0.02</v>
      </c>
      <c r="U51" s="2">
        <v>0.02</v>
      </c>
      <c r="V51" s="2">
        <v>0.02</v>
      </c>
      <c r="W51" s="2">
        <v>0.02</v>
      </c>
      <c r="X51" s="2">
        <v>0.02</v>
      </c>
    </row>
    <row r="52">
      <c r="A52" t="inlineStr">
        <is>
          <t xml:space="preserve"/>
        </is>
      </c>
      <c r="B52" t="inlineStr">
        <is>
          <t xml:space="preserve"/>
        </is>
      </c>
      <c r="C52" t="inlineStr">
        <is>
          <t xml:space="preserve">Косвенные: Интернет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s="2">
        <f>SUM(M52:X52)</f>
        <v>0</v>
      </c>
      <c r="J52" t="inlineStr">
        <is>
          <t xml:space="preserve"/>
        </is>
      </c>
      <c r="K52" s="2">
        <f>I52</f>
        <v>0</v>
      </c>
      <c r="L52" t="inlineStr">
        <is>
          <t xml:space="preserve"/>
        </is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>
      <c r="A53" t="inlineStr">
        <is>
          <t xml:space="preserve"/>
        </is>
      </c>
      <c r="B53" t="inlineStr">
        <is>
          <t xml:space="preserve"/>
        </is>
      </c>
      <c r="C53" t="inlineStr">
        <is>
          <t xml:space="preserve">Косвенные: Обращение с ТБО и ЖБО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s="2">
        <f>SUM(M53:X53)</f>
        <v>0</v>
      </c>
      <c r="J53" t="inlineStr">
        <is>
          <t xml:space="preserve"/>
        </is>
      </c>
      <c r="K53" s="2">
        <f>I53</f>
        <v>0</v>
      </c>
      <c r="L53" t="inlineStr">
        <is>
          <t xml:space="preserve"/>
        </is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>
      <c r="A54" t="inlineStr">
        <is>
          <t xml:space="preserve"/>
        </is>
      </c>
      <c r="B54" t="inlineStr">
        <is>
          <t xml:space="preserve"/>
        </is>
      </c>
      <c r="C54" t="inlineStr">
        <is>
          <t xml:space="preserve">Косвенные: Охрана труда</t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s="2">
        <f>SUM(M54:X54)</f>
        <v>0.20507475230414746</v>
      </c>
      <c r="J54" t="inlineStr">
        <is>
          <t xml:space="preserve"/>
        </is>
      </c>
      <c r="K54" s="2">
        <f>I54</f>
        <v>0.20507475230414746</v>
      </c>
      <c r="L54" t="inlineStr">
        <is>
          <t xml:space="preserve"/>
        </is>
      </c>
      <c r="M54" s="2">
        <v>0.006377419354838709</v>
      </c>
      <c r="N54" s="2">
        <v>0.008911607142857143</v>
      </c>
      <c r="O54" s="2">
        <v>0.009733064516129031</v>
      </c>
      <c r="P54" s="2">
        <v>0.0105675</v>
      </c>
      <c r="Q54" s="2">
        <v>0.013180645161290323</v>
      </c>
      <c r="R54" s="2">
        <v>0.0141225</v>
      </c>
      <c r="S54" s="2">
        <v>0.019797580645161288</v>
      </c>
      <c r="T54" s="2">
        <v>0.021462096774193553</v>
      </c>
      <c r="U54" s="2">
        <v>0.02251</v>
      </c>
      <c r="V54" s="2">
        <v>0.023767741935483866</v>
      </c>
      <c r="W54" s="2">
        <v>0.0253075</v>
      </c>
      <c r="X54" s="2">
        <v>0.029337096774193553</v>
      </c>
    </row>
    <row r="55">
      <c r="A55" t="inlineStr">
        <is>
          <t xml:space="preserve"/>
        </is>
      </c>
      <c r="B55" t="inlineStr">
        <is>
          <t xml:space="preserve"/>
        </is>
      </c>
      <c r="C55" t="inlineStr">
        <is>
          <t xml:space="preserve">Косвенные: Страхование от НС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s="2">
        <f>SUM(M55:X55)</f>
        <v>0.08829768945212493</v>
      </c>
      <c r="J55" t="inlineStr">
        <is>
          <t xml:space="preserve"/>
        </is>
      </c>
      <c r="K55" s="2">
        <f>I55</f>
        <v>0.08829768945212493</v>
      </c>
      <c r="L55" t="inlineStr">
        <is>
          <t xml:space="preserve"/>
        </is>
      </c>
      <c r="M55" s="2">
        <v>0.003236559139784946</v>
      </c>
      <c r="N55" s="2">
        <v>0.004232142857142857</v>
      </c>
      <c r="O55" s="2">
        <v>0.004739247311827957</v>
      </c>
      <c r="P55" s="2">
        <v>0.005150694444444445</v>
      </c>
      <c r="Q55" s="2">
        <v>0.006344758064516128</v>
      </c>
      <c r="R55" s="2">
        <v>0.006647222222222224</v>
      </c>
      <c r="S55" s="2">
        <v>0.008799059139784945</v>
      </c>
      <c r="T55" s="2">
        <v>0.00906720430107527</v>
      </c>
      <c r="U55" s="2">
        <v>0.009059722222222222</v>
      </c>
      <c r="V55" s="2">
        <v>0.009526209677419354</v>
      </c>
      <c r="W55" s="2">
        <v>0.010153472222222223</v>
      </c>
      <c r="X55" s="2">
        <v>0.011341397849462366</v>
      </c>
    </row>
    <row r="56">
      <c r="A56" t="inlineStr">
        <is>
          <t xml:space="preserve"/>
        </is>
      </c>
      <c r="B56" t="inlineStr">
        <is>
          <t xml:space="preserve"/>
        </is>
      </c>
      <c r="C56" t="inlineStr">
        <is>
          <t xml:space="preserve">Косвенные: IT-материалы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s="2">
        <f>SUM(M56:X56)</f>
        <v>0</v>
      </c>
      <c r="J56" t="inlineStr">
        <is>
          <t xml:space="preserve"/>
        </is>
      </c>
      <c r="K56" s="2">
        <f>I56</f>
        <v>0</v>
      </c>
      <c r="L56" t="inlineStr">
        <is>
          <t xml:space="preserve"/>
        </is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>
      <c r="A57" t="inlineStr">
        <is>
          <t xml:space="preserve"/>
        </is>
      </c>
      <c r="B57" t="inlineStr">
        <is>
          <t xml:space="preserve"/>
        </is>
      </c>
      <c r="C57" t="inlineStr">
        <is>
          <t xml:space="preserve">Косвенные: Приобретение контейнеров</t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s="2">
        <f>SUM(M57:X57)</f>
        <v>0</v>
      </c>
      <c r="J57" t="inlineStr">
        <is>
          <t xml:space="preserve"/>
        </is>
      </c>
      <c r="K57" s="2">
        <f>I57</f>
        <v>0</v>
      </c>
      <c r="L57" t="inlineStr">
        <is>
          <t xml:space="preserve"/>
        </is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>
      <c r="A58" t="inlineStr">
        <is>
          <t xml:space="preserve"/>
        </is>
      </c>
      <c r="B58" t="inlineStr">
        <is>
          <t xml:space="preserve"/>
        </is>
      </c>
      <c r="C58" t="inlineStr">
        <is>
          <t xml:space="preserve">Косвенные: Приобретение модульного офиса</t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s="2">
        <f>SUM(M58:X58)</f>
        <v>0</v>
      </c>
      <c r="J58" t="inlineStr">
        <is>
          <t xml:space="preserve"/>
        </is>
      </c>
      <c r="K58" s="2">
        <f>I58</f>
        <v>0</v>
      </c>
      <c r="L58" t="inlineStr">
        <is>
          <t xml:space="preserve"/>
        </is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>
      <c r="A59" t="inlineStr">
        <is>
          <t xml:space="preserve"/>
        </is>
      </c>
      <c r="B59" t="inlineStr">
        <is>
          <t xml:space="preserve"/>
        </is>
      </c>
      <c r="C59" t="inlineStr">
        <is>
          <t xml:space="preserve">Косвенные: Транспортные услуги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s="2">
        <f>SUM(M59:X59)</f>
        <v>0</v>
      </c>
      <c r="J59" t="inlineStr">
        <is>
          <t xml:space="preserve"/>
        </is>
      </c>
      <c r="K59" s="2">
        <f>I59</f>
        <v>0</v>
      </c>
      <c r="L59" t="inlineStr">
        <is>
          <t xml:space="preserve"/>
        </is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>
      <c r="A60" t="inlineStr">
        <is>
          <t xml:space="preserve"/>
        </is>
      </c>
      <c r="B60" t="inlineStr">
        <is>
          <t xml:space="preserve"/>
        </is>
      </c>
      <c r="C60" t="inlineStr">
        <is>
          <t xml:space="preserve">Косвенные: Прочие косвенные расходы</t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s="2">
        <f>SUM(M60:X60)</f>
        <v>5.931172659620857</v>
      </c>
      <c r="J60" t="inlineStr">
        <is>
          <t xml:space="preserve"/>
        </is>
      </c>
      <c r="K60" s="2">
        <f>I60</f>
        <v>5.931172659620857</v>
      </c>
      <c r="L60" t="inlineStr">
        <is>
          <t xml:space="preserve"/>
        </is>
      </c>
      <c r="M60" s="2">
        <v>0.30304647332897283</v>
      </c>
      <c r="N60" s="2">
        <v>0.3482831817748651</v>
      </c>
      <c r="O60" s="2">
        <v>0.362946667989707</v>
      </c>
      <c r="P60" s="2">
        <v>0.3778418209374267</v>
      </c>
      <c r="Q60" s="2">
        <v>0.42448796387402293</v>
      </c>
      <c r="R60" s="2">
        <v>0.441300614040875</v>
      </c>
      <c r="S60" s="2">
        <v>0.5426040650976047</v>
      </c>
      <c r="T60" s="2">
        <v>0.5723166346192955</v>
      </c>
      <c r="U60" s="2">
        <v>0.5910223094431739</v>
      </c>
      <c r="V60" s="2">
        <v>0.6134737258317539</v>
      </c>
      <c r="W60" s="2">
        <v>0.6409592922017946</v>
      </c>
      <c r="X60" s="2">
        <v>0.7128899104813645</v>
      </c>
    </row>
    <row r="61"/>
    <row r="62">
      <c r="A62" s="1" t="inlineStr">
        <is>
          <t xml:space="preserve"/>
        </is>
      </c>
      <c r="B62" s="1" t="inlineStr">
        <is>
          <t xml:space="preserve"/>
        </is>
      </c>
      <c r="C62" s="1" t="inlineStr">
        <is>
          <t xml:space="preserve">Договор 4700134228 · Прогноз 2027 · копия 2026 · 2027 · USD</t>
        </is>
      </c>
    </row>
    <row r="63">
      <c r="A63" s="1" t="inlineStr">
        <is>
          <t xml:space="preserve"/>
        </is>
      </c>
      <c r="B63" s="1" t="inlineStr">
        <is>
          <t xml:space="preserve"/>
        </is>
      </c>
      <c r="C63" s="1" t="inlineStr">
        <is>
          <t xml:space="preserve">Статья</t>
        </is>
      </c>
      <c r="D63" s="1" t="inlineStr">
        <is>
          <t xml:space="preserve"/>
        </is>
      </c>
      <c r="E63" s="1" t="inlineStr">
        <is>
          <t xml:space="preserve"/>
        </is>
      </c>
      <c r="F63" s="1" t="inlineStr">
        <is>
          <t xml:space="preserve"/>
        </is>
      </c>
      <c r="G63" s="1" t="inlineStr">
        <is>
          <t xml:space="preserve"/>
        </is>
      </c>
      <c r="H63" s="1" t="inlineStr">
        <is>
          <t xml:space="preserve"/>
        </is>
      </c>
      <c r="I63" s="1" t="inlineStr">
        <is>
          <t xml:space="preserve">ИТОГО</t>
        </is>
      </c>
      <c r="J63" s="1" t="inlineStr">
        <is>
          <t xml:space="preserve">ФАКТ</t>
        </is>
      </c>
      <c r="K63" s="1" t="inlineStr">
        <is>
          <t xml:space="preserve">ПРОГНОЗ</t>
        </is>
      </c>
      <c r="L63" s="1" t="inlineStr">
        <is>
          <t xml:space="preserve"/>
        </is>
      </c>
      <c r="M63" s="1" t="inlineStr">
        <is>
          <t xml:space="preserve">Янв 2027</t>
        </is>
      </c>
      <c r="N63" s="1" t="inlineStr">
        <is>
          <t xml:space="preserve">Фев 2027</t>
        </is>
      </c>
      <c r="O63" s="1" t="inlineStr">
        <is>
          <t xml:space="preserve">Мар 2027</t>
        </is>
      </c>
      <c r="P63" s="1" t="inlineStr">
        <is>
          <t xml:space="preserve">Апр 2027</t>
        </is>
      </c>
      <c r="Q63" s="1" t="inlineStr">
        <is>
          <t xml:space="preserve">Май 2027</t>
        </is>
      </c>
      <c r="R63" s="1" t="inlineStr">
        <is>
          <t xml:space="preserve">Июн 2027</t>
        </is>
      </c>
      <c r="S63" s="1" t="inlineStr">
        <is>
          <t xml:space="preserve">Июл 2027</t>
        </is>
      </c>
      <c r="T63" s="1" t="inlineStr">
        <is>
          <t xml:space="preserve">Авг 2027</t>
        </is>
      </c>
      <c r="U63" s="1" t="inlineStr">
        <is>
          <t xml:space="preserve">Сен 2027</t>
        </is>
      </c>
      <c r="V63" s="1" t="inlineStr">
        <is>
          <t xml:space="preserve">Окт 2027</t>
        </is>
      </c>
      <c r="W63" s="1" t="inlineStr">
        <is>
          <t xml:space="preserve">Ноя 2027</t>
        </is>
      </c>
      <c r="X63" s="1" t="inlineStr">
        <is>
          <t xml:space="preserve">Дек 2027</t>
        </is>
      </c>
    </row>
    <row r="64">
      <c r="A64" t="inlineStr">
        <is>
          <t xml:space="preserve"/>
        </is>
      </c>
      <c r="B64" t="inlineStr">
        <is>
          <t xml:space="preserve"/>
        </is>
      </c>
      <c r="C64" t="inlineStr">
        <is>
          <t xml:space="preserve">Физический объём, ед.</t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s="2">
        <f>SUM(M64:X64)</f>
        <v>1452384.465</v>
      </c>
      <c r="J64" t="inlineStr">
        <is>
          <t xml:space="preserve"/>
        </is>
      </c>
      <c r="K64" s="2">
        <f>I64</f>
        <v>1452384.465</v>
      </c>
      <c r="L64" t="inlineStr">
        <is>
          <t xml:space="preserve"/>
        </is>
      </c>
      <c r="M64" s="2">
        <v>153647.26499999998</v>
      </c>
      <c r="N64" s="2">
        <v>298682.02666666656</v>
      </c>
      <c r="O64" s="2">
        <v>252029.73333333337</v>
      </c>
      <c r="P64" s="2">
        <v>227176.685</v>
      </c>
      <c r="Q64" s="2">
        <v>218159.655</v>
      </c>
      <c r="R64" s="2">
        <v>116751.49999999999</v>
      </c>
      <c r="S64" s="2">
        <v>56389.76</v>
      </c>
      <c r="T64" s="2">
        <v>67210.24</v>
      </c>
      <c r="U64" s="2">
        <v>52088.70000000001</v>
      </c>
      <c r="V64" s="2">
        <v>9676.559999999998</v>
      </c>
      <c r="W64" s="2">
        <v>572.34</v>
      </c>
      <c r="X64" s="2">
        <v>0</v>
      </c>
    </row>
    <row r="65">
      <c r="A65" t="inlineStr">
        <is>
          <t xml:space="preserve"/>
        </is>
      </c>
      <c r="B65" t="inlineStr">
        <is>
          <t xml:space="preserve"/>
        </is>
      </c>
      <c r="C65" t="inlineStr">
        <is>
          <t xml:space="preserve">Основной персонал, FTE</t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s="2">
        <f>SUM(M65:X65)</f>
        <v>0</v>
      </c>
      <c r="J65" t="inlineStr">
        <is>
          <t xml:space="preserve"/>
        </is>
      </c>
      <c r="K65" s="2">
        <f>I65</f>
        <v>0</v>
      </c>
      <c r="L65" t="inlineStr">
        <is>
          <t xml:space="preserve"/>
        </is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</row>
    <row r="66">
      <c r="A66" t="inlineStr">
        <is>
          <t xml:space="preserve"/>
        </is>
      </c>
      <c r="B66" t="inlineStr">
        <is>
          <t xml:space="preserve"/>
        </is>
      </c>
      <c r="C66" t="inlineStr">
        <is>
          <t xml:space="preserve">Косвенный персонал, FTE</t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s="2">
        <f>SUM(M66:X66)</f>
        <v>0</v>
      </c>
      <c r="J66" t="inlineStr">
        <is>
          <t xml:space="preserve"/>
        </is>
      </c>
      <c r="K66" s="2">
        <f>I66</f>
        <v>0</v>
      </c>
      <c r="L66" t="inlineStr">
        <is>
          <t xml:space="preserve"/>
        </is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</row>
    <row r="67">
      <c r="A67" t="inlineStr">
        <is>
          <t xml:space="preserve"/>
        </is>
      </c>
      <c r="B67" t="inlineStr">
        <is>
          <t xml:space="preserve"/>
        </is>
      </c>
      <c r="C67" t="inlineStr">
        <is>
          <t xml:space="preserve">Техника, маш.-ч</t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s="2">
        <f>SUM(M67:X67)</f>
        <v>0</v>
      </c>
      <c r="J67" t="inlineStr">
        <is>
          <t xml:space="preserve"/>
        </is>
      </c>
      <c r="K67" s="2">
        <f>I67</f>
        <v>0</v>
      </c>
      <c r="L67" t="inlineStr">
        <is>
          <t xml:space="preserve"/>
        </is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</row>
    <row r="68">
      <c r="A68" s="3" t="inlineStr">
        <is>
          <t xml:space="preserve"/>
        </is>
      </c>
      <c r="B68" s="3" t="inlineStr">
        <is>
          <t xml:space="preserve"/>
        </is>
      </c>
      <c r="C68" s="3" t="inlineStr">
        <is>
          <t xml:space="preserve">Выручка</t>
        </is>
      </c>
      <c r="D68" s="3" t="inlineStr">
        <is>
          <t xml:space="preserve"/>
        </is>
      </c>
      <c r="E68" s="3" t="inlineStr">
        <is>
          <t xml:space="preserve"/>
        </is>
      </c>
      <c r="F68" s="3" t="inlineStr">
        <is>
          <t xml:space="preserve"/>
        </is>
      </c>
      <c r="G68" s="3" t="inlineStr">
        <is>
          <t xml:space="preserve"/>
        </is>
      </c>
      <c r="H68" s="3" t="inlineStr">
        <is>
          <t xml:space="preserve"/>
        </is>
      </c>
      <c r="I68" s="3">
        <f>SUM(M68:X68)</f>
        <v>211.96862305149367</v>
      </c>
      <c r="J68" s="3" t="inlineStr">
        <is>
          <t xml:space="preserve"/>
        </is>
      </c>
      <c r="K68" s="3">
        <f>I68</f>
        <v>211.96862305149367</v>
      </c>
      <c r="L68" s="3" t="inlineStr">
        <is>
          <t xml:space="preserve"/>
        </is>
      </c>
      <c r="M68" s="3">
        <v>20.242225527375197</v>
      </c>
      <c r="N68" s="3">
        <v>29.473234546490303</v>
      </c>
      <c r="O68" s="3">
        <v>33.44333745232979</v>
      </c>
      <c r="P68" s="3">
        <v>31.351778106655164</v>
      </c>
      <c r="Q68" s="3">
        <v>30.02052542517193</v>
      </c>
      <c r="R68" s="3">
        <v>23.514089089892686</v>
      </c>
      <c r="S68" s="3">
        <v>14.116856812717339</v>
      </c>
      <c r="T68" s="3">
        <v>11.497826412429765</v>
      </c>
      <c r="U68" s="3">
        <v>10.27769677452835</v>
      </c>
      <c r="V68" s="3">
        <v>5.502333643633766</v>
      </c>
      <c r="W68" s="3">
        <v>2.0645208761449245</v>
      </c>
      <c r="X68" s="3">
        <v>0.46419838412445186</v>
      </c>
    </row>
    <row r="69">
      <c r="A69" s="3" t="inlineStr">
        <is>
          <t xml:space="preserve"/>
        </is>
      </c>
      <c r="B69" s="3" t="inlineStr">
        <is>
          <t xml:space="preserve"/>
        </is>
      </c>
      <c r="C69" s="3" t="inlineStr">
        <is>
          <t xml:space="preserve">Прямые расходы</t>
        </is>
      </c>
      <c r="D69" s="3" t="inlineStr">
        <is>
          <t xml:space="preserve"/>
        </is>
      </c>
      <c r="E69" s="3" t="inlineStr">
        <is>
          <t xml:space="preserve"/>
        </is>
      </c>
      <c r="F69" s="3" t="inlineStr">
        <is>
          <t xml:space="preserve"/>
        </is>
      </c>
      <c r="G69" s="3" t="inlineStr">
        <is>
          <t xml:space="preserve"/>
        </is>
      </c>
      <c r="H69" s="3" t="inlineStr">
        <is>
          <t xml:space="preserve"/>
        </is>
      </c>
      <c r="I69" s="3">
        <f>SUM(M69:X69)</f>
        <v>11.808759197272725</v>
      </c>
      <c r="J69" s="3" t="inlineStr">
        <is>
          <t xml:space="preserve"/>
        </is>
      </c>
      <c r="K69" s="3">
        <f>I69</f>
        <v>11.808759197272725</v>
      </c>
      <c r="L69" s="3" t="inlineStr">
        <is>
          <t xml:space="preserve"/>
        </is>
      </c>
      <c r="M69" s="3">
        <v>1.1100220601515147</v>
      </c>
      <c r="N69" s="3">
        <v>1.8599092106060602</v>
      </c>
      <c r="O69" s="3">
        <v>2.0140989622727266</v>
      </c>
      <c r="P69" s="3">
        <v>1.1294681637878787</v>
      </c>
      <c r="Q69" s="3">
        <v>0.6984225286363636</v>
      </c>
      <c r="R69" s="3">
        <v>0.4376864709090909</v>
      </c>
      <c r="S69" s="3">
        <v>0.9060045099999999</v>
      </c>
      <c r="T69" s="3">
        <v>0.981717832272727</v>
      </c>
      <c r="U69" s="3">
        <v>1.260963565</v>
      </c>
      <c r="V69" s="3">
        <v>0.9252747845454545</v>
      </c>
      <c r="W69" s="3">
        <v>0.37209861454545456</v>
      </c>
      <c r="X69" s="3">
        <v>0.11309249454545454</v>
      </c>
    </row>
    <row r="70">
      <c r="A70" s="3" t="inlineStr">
        <is>
          <t xml:space="preserve"/>
        </is>
      </c>
      <c r="B70" s="3" t="inlineStr">
        <is>
          <t xml:space="preserve"/>
        </is>
      </c>
      <c r="C70" s="3" t="inlineStr">
        <is>
          <t xml:space="preserve">Косвенные расходы</t>
        </is>
      </c>
      <c r="D70" s="3" t="inlineStr">
        <is>
          <t xml:space="preserve"/>
        </is>
      </c>
      <c r="E70" s="3" t="inlineStr">
        <is>
          <t xml:space="preserve"/>
        </is>
      </c>
      <c r="F70" s="3" t="inlineStr">
        <is>
          <t xml:space="preserve"/>
        </is>
      </c>
      <c r="G70" s="3" t="inlineStr">
        <is>
          <t xml:space="preserve"/>
        </is>
      </c>
      <c r="H70" s="3" t="inlineStr">
        <is>
          <t xml:space="preserve"/>
        </is>
      </c>
      <c r="I70" s="3">
        <f>SUM(M70:X70)</f>
        <v>0.33</v>
      </c>
      <c r="J70" s="3" t="inlineStr">
        <is>
          <t xml:space="preserve"/>
        </is>
      </c>
      <c r="K70" s="3">
        <f>I70</f>
        <v>0.33</v>
      </c>
      <c r="L70" s="3" t="inlineStr">
        <is>
          <t xml:space="preserve"/>
        </is>
      </c>
      <c r="M70" s="3">
        <v>0.0275</v>
      </c>
      <c r="N70" s="3">
        <v>0.0275</v>
      </c>
      <c r="O70" s="3">
        <v>0.0275</v>
      </c>
      <c r="P70" s="3">
        <v>0.0275</v>
      </c>
      <c r="Q70" s="3">
        <v>0.0275</v>
      </c>
      <c r="R70" s="3">
        <v>0.0275</v>
      </c>
      <c r="S70" s="3">
        <v>0.0275</v>
      </c>
      <c r="T70" s="3">
        <v>0.0275</v>
      </c>
      <c r="U70" s="3">
        <v>0.0275</v>
      </c>
      <c r="V70" s="3">
        <v>0.0275</v>
      </c>
      <c r="W70" s="3">
        <v>0.0275</v>
      </c>
      <c r="X70" s="3">
        <v>0.0275</v>
      </c>
    </row>
    <row r="71">
      <c r="A71" s="3" t="inlineStr">
        <is>
          <t xml:space="preserve"/>
        </is>
      </c>
      <c r="B71" s="3" t="inlineStr">
        <is>
          <t xml:space="preserve"/>
        </is>
      </c>
      <c r="C71" s="3" t="inlineStr">
        <is>
          <t xml:space="preserve">Расходы</t>
        </is>
      </c>
      <c r="D71" s="3" t="inlineStr">
        <is>
          <t xml:space="preserve"/>
        </is>
      </c>
      <c r="E71" s="3" t="inlineStr">
        <is>
          <t xml:space="preserve"/>
        </is>
      </c>
      <c r="F71" s="3" t="inlineStr">
        <is>
          <t xml:space="preserve"/>
        </is>
      </c>
      <c r="G71" s="3" t="inlineStr">
        <is>
          <t xml:space="preserve"/>
        </is>
      </c>
      <c r="H71" s="3" t="inlineStr">
        <is>
          <t xml:space="preserve"/>
        </is>
      </c>
      <c r="I71" s="3">
        <f>SUM(M71:X71)</f>
        <v>12.138759197272725</v>
      </c>
      <c r="J71" s="3" t="inlineStr">
        <is>
          <t xml:space="preserve"/>
        </is>
      </c>
      <c r="K71" s="3">
        <f>I71</f>
        <v>12.138759197272725</v>
      </c>
      <c r="L71" s="3" t="inlineStr">
        <is>
          <t xml:space="preserve"/>
        </is>
      </c>
      <c r="M71" s="3">
        <f>M69+M70</f>
        <v>1.1375220601515148</v>
      </c>
      <c r="N71" s="3">
        <f>N69+N70</f>
        <v>1.8874092106060603</v>
      </c>
      <c r="O71" s="3">
        <f>O69+O70</f>
        <v>2.041598962272727</v>
      </c>
      <c r="P71" s="3">
        <f>P69+P70</f>
        <v>1.1569681637878788</v>
      </c>
      <c r="Q71" s="3">
        <f>Q69+Q70</f>
        <v>0.7259225286363635</v>
      </c>
      <c r="R71" s="3">
        <f>R69+R70</f>
        <v>0.4651864709090909</v>
      </c>
      <c r="S71" s="3">
        <f>S69+S70</f>
        <v>0.9335045099999999</v>
      </c>
      <c r="T71" s="3">
        <f>T69+T70</f>
        <v>1.009217832272727</v>
      </c>
      <c r="U71" s="3">
        <f>U69+U70</f>
        <v>1.288463565</v>
      </c>
      <c r="V71" s="3">
        <f>V69+V70</f>
        <v>0.9527747845454545</v>
      </c>
      <c r="W71" s="3">
        <f>W69+W70</f>
        <v>0.3995986145454546</v>
      </c>
      <c r="X71" s="3">
        <f>X69+X70</f>
        <v>0.14059249454545453</v>
      </c>
    </row>
    <row r="72">
      <c r="A72" s="3" t="inlineStr">
        <is>
          <t xml:space="preserve"/>
        </is>
      </c>
      <c r="B72" s="3" t="inlineStr">
        <is>
          <t xml:space="preserve"/>
        </is>
      </c>
      <c r="C72" s="3" t="inlineStr">
        <is>
          <t xml:space="preserve">Финансовый результат</t>
        </is>
      </c>
      <c r="D72" s="3" t="inlineStr">
        <is>
          <t xml:space="preserve"/>
        </is>
      </c>
      <c r="E72" s="3" t="inlineStr">
        <is>
          <t xml:space="preserve"/>
        </is>
      </c>
      <c r="F72" s="3" t="inlineStr">
        <is>
          <t xml:space="preserve"/>
        </is>
      </c>
      <c r="G72" s="3" t="inlineStr">
        <is>
          <t xml:space="preserve"/>
        </is>
      </c>
      <c r="H72" s="3" t="inlineStr">
        <is>
          <t xml:space="preserve"/>
        </is>
      </c>
      <c r="I72" s="3">
        <f>SUM(M72:X72)</f>
        <v>199.82986385422095</v>
      </c>
      <c r="J72" s="3" t="inlineStr">
        <is>
          <t xml:space="preserve"/>
        </is>
      </c>
      <c r="K72" s="3">
        <f>I72</f>
        <v>199.82986385422095</v>
      </c>
      <c r="L72" s="3" t="inlineStr">
        <is>
          <t xml:space="preserve"/>
        </is>
      </c>
      <c r="M72" s="3">
        <f>M68-M71</f>
        <v>19.104703467223686</v>
      </c>
      <c r="N72" s="3">
        <f>N68-N71</f>
        <v>27.585825335884245</v>
      </c>
      <c r="O72" s="3">
        <f>O68-O71</f>
        <v>31.401738490057067</v>
      </c>
      <c r="P72" s="3">
        <f>P68-P71</f>
        <v>30.194809942867288</v>
      </c>
      <c r="Q72" s="3">
        <f>Q68-Q71</f>
        <v>29.29460289653557</v>
      </c>
      <c r="R72" s="3">
        <f>R68-R71</f>
        <v>23.048902618983593</v>
      </c>
      <c r="S72" s="3">
        <f>S68-S71</f>
        <v>13.183352302717338</v>
      </c>
      <c r="T72" s="3">
        <f>T68-T71</f>
        <v>10.488608580157038</v>
      </c>
      <c r="U72" s="3">
        <f>U68-U71</f>
        <v>8.989233209528349</v>
      </c>
      <c r="V72" s="3">
        <f>V68-V71</f>
        <v>4.549558859088312</v>
      </c>
      <c r="W72" s="3">
        <f>W68-W71</f>
        <v>1.66492226159947</v>
      </c>
      <c r="X72" s="3">
        <f>X68-X71</f>
        <v>0.3236058895789973</v>
      </c>
    </row>
    <row r="73">
      <c r="A73" t="inlineStr">
        <is>
          <t xml:space="preserve"/>
        </is>
      </c>
      <c r="B73" t="inlineStr">
        <is>
          <t xml:space="preserve"/>
        </is>
      </c>
      <c r="C73" t="inlineStr">
        <is>
          <t xml:space="preserve">Подписано КС по первичке</t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s="2">
        <f>SUM(M73:X73)</f>
        <v>0</v>
      </c>
      <c r="J73" t="inlineStr">
        <is>
          <t xml:space="preserve"/>
        </is>
      </c>
      <c r="K73" s="2">
        <f>I73</f>
        <v>0</v>
      </c>
      <c r="L73" t="inlineStr">
        <is>
          <t xml:space="preserve"/>
        </is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</row>
    <row r="74">
      <c r="A74" s="3" t="inlineStr">
        <is>
          <t xml:space="preserve"/>
        </is>
      </c>
      <c r="B74" s="3" t="inlineStr">
        <is>
          <t xml:space="preserve"/>
        </is>
      </c>
      <c r="C74" s="3" t="inlineStr">
        <is>
          <t xml:space="preserve">Поступления</t>
        </is>
      </c>
      <c r="D74" s="3" t="inlineStr">
        <is>
          <t xml:space="preserve"/>
        </is>
      </c>
      <c r="E74" s="3" t="inlineStr">
        <is>
          <t xml:space="preserve"/>
        </is>
      </c>
      <c r="F74" s="3" t="inlineStr">
        <is>
          <t xml:space="preserve"/>
        </is>
      </c>
      <c r="G74" s="3" t="inlineStr">
        <is>
          <t xml:space="preserve"/>
        </is>
      </c>
      <c r="H74" s="3" t="inlineStr">
        <is>
          <t xml:space="preserve"/>
        </is>
      </c>
      <c r="I74" s="3">
        <f>SUM(M74:X74)</f>
        <v>215.4857339086686</v>
      </c>
      <c r="J74" s="3" t="inlineStr">
        <is>
          <t xml:space="preserve"/>
        </is>
      </c>
      <c r="K74" s="3">
        <f>I74</f>
        <v>215.4857339086686</v>
      </c>
      <c r="L74" s="3" t="inlineStr">
        <is>
          <t xml:space="preserve"/>
        </is>
      </c>
      <c r="M74" s="3">
        <f>M75+M76+M77</f>
        <v>13.424315396044607</v>
      </c>
      <c r="N74" s="3">
        <f>N75+N76+N77</f>
        <v>18.635447387762824</v>
      </c>
      <c r="O74" s="3">
        <f>O75+O76+O77</f>
        <v>27.122626962349855</v>
      </c>
      <c r="P74" s="3">
        <f>P75+P76+P77</f>
        <v>31.394010803658553</v>
      </c>
      <c r="Q74" s="3">
        <f>Q75+Q76+Q77</f>
        <v>29.9828873391615</v>
      </c>
      <c r="R74" s="3">
        <f>R75+R76+R77</f>
        <v>28.64596815865424</v>
      </c>
      <c r="S74" s="3">
        <f>S75+S76+S77</f>
        <v>22.956496087249576</v>
      </c>
      <c r="T74" s="3">
        <f>T75+T76+T77</f>
        <v>14.303751038413132</v>
      </c>
      <c r="U74" s="3">
        <f>U75+U76+U77</f>
        <v>11.171742979835598</v>
      </c>
      <c r="V74" s="3">
        <f>V75+V76+V77</f>
        <v>9.879724251402568</v>
      </c>
      <c r="W74" s="3">
        <f>W75+W76+W77</f>
        <v>5.680876458887063</v>
      </c>
      <c r="X74" s="3">
        <f>X75+X76+X77</f>
        <v>2.2878870452491187</v>
      </c>
    </row>
    <row r="75">
      <c r="A75" t="inlineStr">
        <is>
          <t xml:space="preserve"/>
        </is>
      </c>
      <c r="B75" t="inlineStr">
        <is>
          <t xml:space="preserve"/>
        </is>
      </c>
      <c r="C75" t="inlineStr">
        <is>
          <t xml:space="preserve">Оплата за работы</t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s="2">
        <f>SUM(M75:X75)</f>
        <v>0</v>
      </c>
      <c r="J75" t="inlineStr">
        <is>
          <t xml:space="preserve"/>
        </is>
      </c>
      <c r="K75" s="2">
        <f>I75</f>
        <v>0</v>
      </c>
      <c r="L75" t="inlineStr">
        <is>
          <t xml:space="preserve"/>
        </is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</row>
    <row r="76">
      <c r="A76" t="inlineStr">
        <is>
          <t xml:space="preserve"/>
        </is>
      </c>
      <c r="B76" t="inlineStr">
        <is>
          <t xml:space="preserve"/>
        </is>
      </c>
      <c r="C76" t="inlineStr">
        <is>
          <t xml:space="preserve">Авансы</t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s="2">
        <f>SUM(M76:X76)</f>
        <v>0</v>
      </c>
      <c r="J76" t="inlineStr">
        <is>
          <t xml:space="preserve"/>
        </is>
      </c>
      <c r="K76" s="2">
        <f>I76</f>
        <v>0</v>
      </c>
      <c r="L76" t="inlineStr">
        <is>
          <t xml:space="preserve"/>
        </is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</row>
    <row r="77">
      <c r="A77" t="inlineStr">
        <is>
          <t xml:space="preserve"/>
        </is>
      </c>
      <c r="B77" t="inlineStr">
        <is>
          <t xml:space="preserve"/>
        </is>
      </c>
      <c r="C77" t="inlineStr">
        <is>
          <t xml:space="preserve">Факторинг</t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s="2">
        <f>SUM(M77:X77)</f>
        <v>0</v>
      </c>
      <c r="J77" t="inlineStr">
        <is>
          <t xml:space="preserve"/>
        </is>
      </c>
      <c r="K77" s="2">
        <f>I77</f>
        <v>0</v>
      </c>
      <c r="L77" t="inlineStr">
        <is>
          <t xml:space="preserve"/>
        </is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</row>
    <row r="78">
      <c r="A78" t="inlineStr">
        <is>
          <t xml:space="preserve"/>
        </is>
      </c>
      <c r="B78" t="inlineStr">
        <is>
          <t xml:space="preserve"/>
        </is>
      </c>
      <c r="C78" t="inlineStr">
        <is>
          <t xml:space="preserve">Выплаты по статьям расходов</t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s="2">
        <f>SUM(M78:X78)</f>
        <v>12.138759197272725</v>
      </c>
      <c r="J78" t="inlineStr">
        <is>
          <t xml:space="preserve"/>
        </is>
      </c>
      <c r="K78" s="2">
        <f>I78</f>
        <v>12.138759197272725</v>
      </c>
      <c r="L78" t="inlineStr">
        <is>
          <t xml:space="preserve"/>
        </is>
      </c>
      <c r="M78" s="2">
        <v>1.1375220601515148</v>
      </c>
      <c r="N78" s="2">
        <v>1.8874092106060603</v>
      </c>
      <c r="O78" s="2">
        <v>2.041598962272727</v>
      </c>
      <c r="P78" s="2">
        <v>1.1569681637878788</v>
      </c>
      <c r="Q78" s="2">
        <v>0.7259225286363635</v>
      </c>
      <c r="R78" s="2">
        <v>0.4651864709090909</v>
      </c>
      <c r="S78" s="2">
        <v>0.9335045099999999</v>
      </c>
      <c r="T78" s="2">
        <v>1.009217832272727</v>
      </c>
      <c r="U78" s="2">
        <v>1.288463565</v>
      </c>
      <c r="V78" s="2">
        <v>0.9527747845454545</v>
      </c>
      <c r="W78" s="2">
        <v>0.3995986145454546</v>
      </c>
      <c r="X78" s="2">
        <v>0.14059249454545453</v>
      </c>
    </row>
    <row r="79">
      <c r="A79" t="inlineStr">
        <is>
          <t xml:space="preserve"/>
        </is>
      </c>
      <c r="B79" t="inlineStr">
        <is>
          <t xml:space="preserve"/>
        </is>
      </c>
      <c r="C79" t="inlineStr">
        <is>
          <t xml:space="preserve">НДС к выплате</t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s="2">
        <f>SUM(M79:X79)</f>
        <v>0</v>
      </c>
      <c r="J79" t="inlineStr">
        <is>
          <t xml:space="preserve"/>
        </is>
      </c>
      <c r="K79" s="2">
        <f>I79</f>
        <v>0</v>
      </c>
      <c r="L79" t="inlineStr">
        <is>
          <t xml:space="preserve"/>
        </is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</row>
    <row r="80">
      <c r="A80" s="3" t="inlineStr">
        <is>
          <t xml:space="preserve"/>
        </is>
      </c>
      <c r="B80" s="3" t="inlineStr">
        <is>
          <t xml:space="preserve"/>
        </is>
      </c>
      <c r="C80" s="3" t="inlineStr">
        <is>
          <t xml:space="preserve">CF за период</t>
        </is>
      </c>
      <c r="D80" s="3" t="inlineStr">
        <is>
          <t xml:space="preserve"/>
        </is>
      </c>
      <c r="E80" s="3" t="inlineStr">
        <is>
          <t xml:space="preserve"/>
        </is>
      </c>
      <c r="F80" s="3" t="inlineStr">
        <is>
          <t xml:space="preserve"/>
        </is>
      </c>
      <c r="G80" s="3" t="inlineStr">
        <is>
          <t xml:space="preserve"/>
        </is>
      </c>
      <c r="H80" s="3" t="inlineStr">
        <is>
          <t xml:space="preserve"/>
        </is>
      </c>
      <c r="I80" s="3">
        <f>SUM(M80:X80)</f>
        <v>203.34697471139592</v>
      </c>
      <c r="J80" s="3" t="inlineStr">
        <is>
          <t xml:space="preserve"/>
        </is>
      </c>
      <c r="K80" s="3">
        <f>I80</f>
        <v>203.34697471139592</v>
      </c>
      <c r="L80" s="3" t="inlineStr">
        <is>
          <t xml:space="preserve"/>
        </is>
      </c>
      <c r="M80" s="3">
        <f>M74-M78-M79</f>
        <v>12.28679333589309</v>
      </c>
      <c r="N80" s="3">
        <f>N74-N78-N79</f>
        <v>16.74803817715676</v>
      </c>
      <c r="O80" s="3">
        <f>O74-O78-O79</f>
        <v>25.08102800007713</v>
      </c>
      <c r="P80" s="3">
        <f>P74-P78-P79</f>
        <v>30.237042639870673</v>
      </c>
      <c r="Q80" s="3">
        <f>Q74-Q78-Q79</f>
        <v>29.256964810525137</v>
      </c>
      <c r="R80" s="3">
        <f>R74-R78-R79</f>
        <v>28.18078168774515</v>
      </c>
      <c r="S80" s="3">
        <f>S74-S78-S79</f>
        <v>22.022991577249574</v>
      </c>
      <c r="T80" s="3">
        <f>T74-T78-T79</f>
        <v>13.294533206140404</v>
      </c>
      <c r="U80" s="3">
        <f>U74-U78-U79</f>
        <v>9.883279414835599</v>
      </c>
      <c r="V80" s="3">
        <f>V74-V78-V79</f>
        <v>8.926949466857113</v>
      </c>
      <c r="W80" s="3">
        <f>W74-W78-W79</f>
        <v>5.281277844341608</v>
      </c>
      <c r="X80" s="3">
        <f>X74-X78-X79</f>
        <v>2.147294550703664</v>
      </c>
    </row>
    <row r="81">
      <c r="A81" s="3" t="inlineStr">
        <is>
          <t xml:space="preserve"/>
        </is>
      </c>
      <c r="B81" s="3" t="inlineStr">
        <is>
          <t xml:space="preserve"/>
        </is>
      </c>
      <c r="C81" s="3" t="inlineStr">
        <is>
          <t xml:space="preserve">CF накопительно</t>
        </is>
      </c>
      <c r="D81" s="3" t="inlineStr">
        <is>
          <t xml:space="preserve"/>
        </is>
      </c>
      <c r="E81" s="3" t="inlineStr">
        <is>
          <t xml:space="preserve"/>
        </is>
      </c>
      <c r="F81" s="3" t="inlineStr">
        <is>
          <t xml:space="preserve"/>
        </is>
      </c>
      <c r="G81" s="3" t="inlineStr">
        <is>
          <t xml:space="preserve"/>
        </is>
      </c>
      <c r="H81" s="3" t="inlineStr">
        <is>
          <t xml:space="preserve"/>
        </is>
      </c>
      <c r="I81" s="3">
        <f>X81</f>
        <v>173.98733109418163</v>
      </c>
      <c r="J81" s="3" t="inlineStr">
        <is>
          <t xml:space="preserve"/>
        </is>
      </c>
      <c r="K81" s="3">
        <f>I81</f>
        <v>173.98733109418163</v>
      </c>
      <c r="L81" s="3" t="inlineStr">
        <is>
          <t xml:space="preserve"/>
        </is>
      </c>
      <c r="M81" s="5">
        <f>M80+-29.35964361721428</f>
        <v>-17.07285028132119</v>
      </c>
      <c r="N81" s="5">
        <f>M81+N80</f>
        <v>-0.324812104164429</v>
      </c>
      <c r="O81" s="3">
        <f>N81+O80</f>
        <v>24.7562158959127</v>
      </c>
      <c r="P81" s="3">
        <f>O81+P80</f>
        <v>54.993258535783376</v>
      </c>
      <c r="Q81" s="3">
        <f>P81+Q80</f>
        <v>84.25022334630852</v>
      </c>
      <c r="R81" s="3">
        <f>Q81+R80</f>
        <v>112.43100503405367</v>
      </c>
      <c r="S81" s="3">
        <f>R81+S80</f>
        <v>134.45399661130324</v>
      </c>
      <c r="T81" s="3">
        <f>S81+T80</f>
        <v>147.74852981744363</v>
      </c>
      <c r="U81" s="3">
        <f>T81+U80</f>
        <v>157.63180923227924</v>
      </c>
      <c r="V81" s="3">
        <f>U81+V80</f>
        <v>166.55875869913635</v>
      </c>
      <c r="W81" s="3">
        <f>V81+W80</f>
        <v>171.84003654347796</v>
      </c>
      <c r="X81" s="3">
        <f>W81+X80</f>
        <v>173.98733109418163</v>
      </c>
    </row>
    <row r="82">
      <c r="A82" t="inlineStr">
        <is>
          <t xml:space="preserve"/>
        </is>
      </c>
      <c r="B82" t="inlineStr">
        <is>
          <t xml:space="preserve"/>
        </is>
      </c>
      <c r="C82" t="inlineStr">
        <is>
          <t xml:space="preserve">Прямые: Заработная плата</t>
        </is>
      </c>
      <c r="D82" t="inlineStr">
        <is>
          <t xml:space="preserve"/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s="2">
        <f>SUM(M82:X82)</f>
        <v>0</v>
      </c>
      <c r="J82" t="inlineStr">
        <is>
          <t xml:space="preserve"/>
        </is>
      </c>
      <c r="K82" s="2">
        <f>I82</f>
        <v>0</v>
      </c>
      <c r="L82" t="inlineStr">
        <is>
          <t xml:space="preserve"/>
        </is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</row>
    <row r="83">
      <c r="A83" t="inlineStr">
        <is>
          <t xml:space="preserve"/>
        </is>
      </c>
      <c r="B83" t="inlineStr">
        <is>
          <t xml:space="preserve"/>
        </is>
      </c>
      <c r="C83" t="inlineStr">
        <is>
          <t xml:space="preserve">Прямые: НДФЛ</t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s="2">
        <f>SUM(M83:X83)</f>
        <v>0</v>
      </c>
      <c r="J83" t="inlineStr">
        <is>
          <t xml:space="preserve"/>
        </is>
      </c>
      <c r="K83" s="2">
        <f>I83</f>
        <v>0</v>
      </c>
      <c r="L83" t="inlineStr">
        <is>
          <t xml:space="preserve"/>
        </is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</row>
    <row r="84">
      <c r="A84" t="inlineStr">
        <is>
          <t xml:space="preserve"/>
        </is>
      </c>
      <c r="B84" t="inlineStr">
        <is>
          <t xml:space="preserve"/>
        </is>
      </c>
      <c r="C84" t="inlineStr">
        <is>
          <t xml:space="preserve">Прямые: Страховые взносы</t>
        </is>
      </c>
      <c r="D84" t="inlineStr">
        <is>
          <t xml:space="preserve"/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/>
        </is>
      </c>
      <c r="I84" s="2">
        <f>SUM(M84:X84)</f>
        <v>0</v>
      </c>
      <c r="J84" t="inlineStr">
        <is>
          <t xml:space="preserve"/>
        </is>
      </c>
      <c r="K84" s="2">
        <f>I84</f>
        <v>0</v>
      </c>
      <c r="L84" t="inlineStr">
        <is>
          <t xml:space="preserve"/>
        </is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</row>
    <row r="85">
      <c r="A85" t="inlineStr">
        <is>
          <t xml:space="preserve"/>
        </is>
      </c>
      <c r="B85" t="inlineStr">
        <is>
          <t xml:space="preserve"/>
        </is>
      </c>
      <c r="C85" t="inlineStr">
        <is>
          <t xml:space="preserve">Прямые: Резерв на отпуска</t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s="2">
        <f>SUM(M85:X85)</f>
        <v>0</v>
      </c>
      <c r="J85" t="inlineStr">
        <is>
          <t xml:space="preserve"/>
        </is>
      </c>
      <c r="K85" s="2">
        <f>I85</f>
        <v>0</v>
      </c>
      <c r="L85" t="inlineStr">
        <is>
          <t xml:space="preserve"/>
        </is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</row>
    <row r="86">
      <c r="A86" t="inlineStr">
        <is>
          <t xml:space="preserve"/>
        </is>
      </c>
      <c r="B86" t="inlineStr">
        <is>
          <t xml:space="preserve"/>
        </is>
      </c>
      <c r="C86" t="inlineStr">
        <is>
          <t xml:space="preserve">Прямые: Субподряд</t>
        </is>
      </c>
      <c r="D86" t="inlineStr">
        <is>
          <t xml:space="preserve"/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/>
        </is>
      </c>
      <c r="I86" s="2">
        <f>SUM(M86:X86)</f>
        <v>0</v>
      </c>
      <c r="J86" t="inlineStr">
        <is>
          <t xml:space="preserve"/>
        </is>
      </c>
      <c r="K86" s="2">
        <f>I86</f>
        <v>0</v>
      </c>
      <c r="L86" t="inlineStr">
        <is>
          <t xml:space="preserve"/>
        </is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</row>
    <row r="87">
      <c r="A87" t="inlineStr">
        <is>
          <t xml:space="preserve"/>
        </is>
      </c>
      <c r="B87" t="inlineStr">
        <is>
          <t xml:space="preserve"/>
        </is>
      </c>
      <c r="C87" t="inlineStr">
        <is>
          <t xml:space="preserve">Прямые: Строительная техника</t>
        </is>
      </c>
      <c r="D87" t="inlineStr">
        <is>
          <t xml:space="preserve"/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s="2">
        <f>SUM(M87:X87)</f>
        <v>0</v>
      </c>
      <c r="J87" t="inlineStr">
        <is>
          <t xml:space="preserve"/>
        </is>
      </c>
      <c r="K87" s="2">
        <f>I87</f>
        <v>0</v>
      </c>
      <c r="L87" t="inlineStr">
        <is>
          <t xml:space="preserve"/>
        </is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</row>
    <row r="88">
      <c r="A88" t="inlineStr">
        <is>
          <t xml:space="preserve"/>
        </is>
      </c>
      <c r="B88" t="inlineStr">
        <is>
          <t xml:space="preserve"/>
        </is>
      </c>
      <c r="C88" t="inlineStr">
        <is>
          <t xml:space="preserve">Прямые: Строительные леса</t>
        </is>
      </c>
      <c r="D88" t="inlineStr">
        <is>
          <t xml:space="preserve"/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/>
        </is>
      </c>
      <c r="H88" t="inlineStr">
        <is>
          <t xml:space="preserve"/>
        </is>
      </c>
      <c r="I88" s="2">
        <f>SUM(M88:X88)</f>
        <v>0</v>
      </c>
      <c r="J88" t="inlineStr">
        <is>
          <t xml:space="preserve"/>
        </is>
      </c>
      <c r="K88" s="2">
        <f>I88</f>
        <v>0</v>
      </c>
      <c r="L88" t="inlineStr">
        <is>
          <t xml:space="preserve"/>
        </is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</row>
    <row r="89">
      <c r="A89" t="inlineStr">
        <is>
          <t xml:space="preserve"/>
        </is>
      </c>
      <c r="B89" t="inlineStr">
        <is>
          <t xml:space="preserve"/>
        </is>
      </c>
      <c r="C89" t="inlineStr">
        <is>
          <t xml:space="preserve">Прямые: Лесомонтаж</t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/>
        </is>
      </c>
      <c r="I89" s="2">
        <f>SUM(M89:X89)</f>
        <v>0</v>
      </c>
      <c r="J89" t="inlineStr">
        <is>
          <t xml:space="preserve"/>
        </is>
      </c>
      <c r="K89" s="2">
        <f>I89</f>
        <v>0</v>
      </c>
      <c r="L89" t="inlineStr">
        <is>
          <t xml:space="preserve"/>
        </is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</row>
    <row r="90">
      <c r="A90" t="inlineStr">
        <is>
          <t xml:space="preserve"/>
        </is>
      </c>
      <c r="B90" t="inlineStr">
        <is>
          <t xml:space="preserve"/>
        </is>
      </c>
      <c r="C90" t="inlineStr">
        <is>
          <t xml:space="preserve">Прямые: Проектные материалы</t>
        </is>
      </c>
      <c r="D90" t="inlineStr">
        <is>
          <t xml:space="preserve"/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/>
        </is>
      </c>
      <c r="I90" s="2">
        <f>SUM(M90:X90)</f>
        <v>11.808759197272725</v>
      </c>
      <c r="J90" t="inlineStr">
        <is>
          <t xml:space="preserve"/>
        </is>
      </c>
      <c r="K90" s="2">
        <f>I90</f>
        <v>11.808759197272725</v>
      </c>
      <c r="L90" t="inlineStr">
        <is>
          <t xml:space="preserve"/>
        </is>
      </c>
      <c r="M90" s="2">
        <v>1.1100220601515147</v>
      </c>
      <c r="N90" s="2">
        <v>1.8599092106060602</v>
      </c>
      <c r="O90" s="2">
        <v>2.0140989622727266</v>
      </c>
      <c r="P90" s="2">
        <v>1.1294681637878787</v>
      </c>
      <c r="Q90" s="2">
        <v>0.6984225286363636</v>
      </c>
      <c r="R90" s="2">
        <v>0.4376864709090909</v>
      </c>
      <c r="S90" s="2">
        <v>0.9060045099999999</v>
      </c>
      <c r="T90" s="2">
        <v>0.981717832272727</v>
      </c>
      <c r="U90" s="2">
        <v>1.260963565</v>
      </c>
      <c r="V90" s="2">
        <v>0.9252747845454545</v>
      </c>
      <c r="W90" s="2">
        <v>0.37209861454545456</v>
      </c>
      <c r="X90" s="2">
        <v>0.11309249454545454</v>
      </c>
    </row>
    <row r="91">
      <c r="A91" t="inlineStr">
        <is>
          <t xml:space="preserve"/>
        </is>
      </c>
      <c r="B91" t="inlineStr">
        <is>
          <t xml:space="preserve"/>
        </is>
      </c>
      <c r="C91" t="inlineStr">
        <is>
          <t xml:space="preserve">Прямые: Расходные материалы</t>
        </is>
      </c>
      <c r="D91" t="inlineStr">
        <is>
          <t xml:space="preserve"/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/>
        </is>
      </c>
      <c r="I91" s="2">
        <f>SUM(M91:X91)</f>
        <v>0</v>
      </c>
      <c r="J91" t="inlineStr">
        <is>
          <t xml:space="preserve"/>
        </is>
      </c>
      <c r="K91" s="2">
        <f>I91</f>
        <v>0</v>
      </c>
      <c r="L91" t="inlineStr">
        <is>
          <t xml:space="preserve"/>
        </is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</row>
    <row r="92">
      <c r="A92" t="inlineStr">
        <is>
          <t xml:space="preserve"/>
        </is>
      </c>
      <c r="B92" t="inlineStr">
        <is>
          <t xml:space="preserve"/>
        </is>
      </c>
      <c r="C92" t="inlineStr">
        <is>
          <t xml:space="preserve">Прямые: НРК</t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s="2">
        <f>SUM(M92:X92)</f>
        <v>0</v>
      </c>
      <c r="J92" t="inlineStr">
        <is>
          <t xml:space="preserve"/>
        </is>
      </c>
      <c r="K92" s="2">
        <f>I92</f>
        <v>0</v>
      </c>
      <c r="L92" t="inlineStr">
        <is>
          <t xml:space="preserve"/>
        </is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</row>
    <row r="93">
      <c r="A93" t="inlineStr">
        <is>
          <t xml:space="preserve"/>
        </is>
      </c>
      <c r="B93" t="inlineStr">
        <is>
          <t xml:space="preserve"/>
        </is>
      </c>
      <c r="C93" t="inlineStr">
        <is>
          <t xml:space="preserve">Прямые: Прочие прямые</t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s="2">
        <f>SUM(M93:X93)</f>
        <v>0</v>
      </c>
      <c r="J93" t="inlineStr">
        <is>
          <t xml:space="preserve"/>
        </is>
      </c>
      <c r="K93" s="2">
        <f>I93</f>
        <v>0</v>
      </c>
      <c r="L93" t="inlineStr">
        <is>
          <t xml:space="preserve"/>
        </is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</row>
    <row r="94">
      <c r="A94" t="inlineStr">
        <is>
          <t xml:space="preserve"/>
        </is>
      </c>
      <c r="B94" t="inlineStr">
        <is>
          <t xml:space="preserve"/>
        </is>
      </c>
      <c r="C94" t="inlineStr">
        <is>
          <t xml:space="preserve">Косвенные: Заработная плата</t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s="2">
        <f>SUM(M94:X94)</f>
        <v>0</v>
      </c>
      <c r="J94" t="inlineStr">
        <is>
          <t xml:space="preserve"/>
        </is>
      </c>
      <c r="K94" s="2">
        <f>I94</f>
        <v>0</v>
      </c>
      <c r="L94" t="inlineStr">
        <is>
          <t xml:space="preserve"/>
        </is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</row>
    <row r="95">
      <c r="A95" t="inlineStr">
        <is>
          <t xml:space="preserve"/>
        </is>
      </c>
      <c r="B95" t="inlineStr">
        <is>
          <t xml:space="preserve"/>
        </is>
      </c>
      <c r="C95" t="inlineStr">
        <is>
          <t xml:space="preserve">Косвенные: НДФЛ</t>
        </is>
      </c>
      <c r="D95" t="inlineStr">
        <is>
          <t xml:space="preserve"/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s="2">
        <f>SUM(M95:X95)</f>
        <v>0</v>
      </c>
      <c r="J95" t="inlineStr">
        <is>
          <t xml:space="preserve"/>
        </is>
      </c>
      <c r="K95" s="2">
        <f>I95</f>
        <v>0</v>
      </c>
      <c r="L95" t="inlineStr">
        <is>
          <t xml:space="preserve"/>
        </is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</row>
    <row r="96">
      <c r="A96" t="inlineStr">
        <is>
          <t xml:space="preserve"/>
        </is>
      </c>
      <c r="B96" t="inlineStr">
        <is>
          <t xml:space="preserve"/>
        </is>
      </c>
      <c r="C96" t="inlineStr">
        <is>
          <t xml:space="preserve">Косвенные: Страховые взносы</t>
        </is>
      </c>
      <c r="D96" t="inlineStr">
        <is>
          <t xml:space="preserve"/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s="2">
        <f>SUM(M96:X96)</f>
        <v>0</v>
      </c>
      <c r="J96" t="inlineStr">
        <is>
          <t xml:space="preserve"/>
        </is>
      </c>
      <c r="K96" s="2">
        <f>I96</f>
        <v>0</v>
      </c>
      <c r="L96" t="inlineStr">
        <is>
          <t xml:space="preserve"/>
        </is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</row>
    <row r="97">
      <c r="A97" t="inlineStr">
        <is>
          <t xml:space="preserve"/>
        </is>
      </c>
      <c r="B97" t="inlineStr">
        <is>
          <t xml:space="preserve"/>
        </is>
      </c>
      <c r="C97" t="inlineStr">
        <is>
          <t xml:space="preserve">Косвенные: Резерв на отпуска</t>
        </is>
      </c>
      <c r="D97" t="inlineStr">
        <is>
          <t xml:space="preserve"/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s="2">
        <f>SUM(M97:X97)</f>
        <v>0</v>
      </c>
      <c r="J97" t="inlineStr">
        <is>
          <t xml:space="preserve"/>
        </is>
      </c>
      <c r="K97" s="2">
        <f>I97</f>
        <v>0</v>
      </c>
      <c r="L97" t="inlineStr">
        <is>
          <t xml:space="preserve"/>
        </is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</row>
    <row r="98">
      <c r="A98" t="inlineStr">
        <is>
          <t xml:space="preserve"/>
        </is>
      </c>
      <c r="B98" t="inlineStr">
        <is>
          <t xml:space="preserve"/>
        </is>
      </c>
      <c r="C98" t="inlineStr">
        <is>
          <t xml:space="preserve">Косвенные: Питание</t>
        </is>
      </c>
      <c r="D98" t="inlineStr">
        <is>
          <t xml:space="preserve"/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s="2">
        <f>SUM(M98:X98)</f>
        <v>0</v>
      </c>
      <c r="J98" t="inlineStr">
        <is>
          <t xml:space="preserve"/>
        </is>
      </c>
      <c r="K98" s="2">
        <f>I98</f>
        <v>0</v>
      </c>
      <c r="L98" t="inlineStr">
        <is>
          <t xml:space="preserve"/>
        </is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</row>
    <row r="99">
      <c r="A99" t="inlineStr">
        <is>
          <t xml:space="preserve"/>
        </is>
      </c>
      <c r="B99" t="inlineStr">
        <is>
          <t xml:space="preserve"/>
        </is>
      </c>
      <c r="C99" t="inlineStr">
        <is>
          <t xml:space="preserve">Косвенные: Проживание</t>
        </is>
      </c>
      <c r="D99" t="inlineStr">
        <is>
          <t xml:space="preserve"/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s="2">
        <f>SUM(M99:X99)</f>
        <v>0</v>
      </c>
      <c r="J99" t="inlineStr">
        <is>
          <t xml:space="preserve"/>
        </is>
      </c>
      <c r="K99" s="2">
        <f>I99</f>
        <v>0</v>
      </c>
      <c r="L99" t="inlineStr">
        <is>
          <t xml:space="preserve"/>
        </is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</row>
    <row r="100">
      <c r="A100" t="inlineStr">
        <is>
          <t xml:space="preserve"/>
        </is>
      </c>
      <c r="B100" t="inlineStr">
        <is>
          <t xml:space="preserve"/>
        </is>
      </c>
      <c r="C100" t="inlineStr">
        <is>
          <t xml:space="preserve">Косвенные: Аренда автобусов</t>
        </is>
      </c>
      <c r="D100" t="inlineStr">
        <is>
          <t xml:space="preserve"/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s="2">
        <f>SUM(M100:X100)</f>
        <v>0</v>
      </c>
      <c r="J100" t="inlineStr">
        <is>
          <t xml:space="preserve"/>
        </is>
      </c>
      <c r="K100" s="2">
        <f>I100</f>
        <v>0</v>
      </c>
      <c r="L100" t="inlineStr">
        <is>
          <t xml:space="preserve"/>
        </is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</row>
    <row r="101">
      <c r="A101" t="inlineStr">
        <is>
          <t xml:space="preserve"/>
        </is>
      </c>
      <c r="B101" t="inlineStr">
        <is>
          <t xml:space="preserve"/>
        </is>
      </c>
      <c r="C101" t="inlineStr">
        <is>
          <t xml:space="preserve">Косвенные: Аренда автомобиля</t>
        </is>
      </c>
      <c r="D101" t="inlineStr">
        <is>
          <t xml:space="preserve"/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s="2">
        <f>SUM(M101:X101)</f>
        <v>0</v>
      </c>
      <c r="J101" t="inlineStr">
        <is>
          <t xml:space="preserve"/>
        </is>
      </c>
      <c r="K101" s="2">
        <f>I101</f>
        <v>0</v>
      </c>
      <c r="L101" t="inlineStr">
        <is>
          <t xml:space="preserve"/>
        </is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</row>
    <row r="102">
      <c r="A102" t="inlineStr">
        <is>
          <t xml:space="preserve"/>
        </is>
      </c>
      <c r="B102" t="inlineStr">
        <is>
          <t xml:space="preserve"/>
        </is>
      </c>
      <c r="C102" t="inlineStr">
        <is>
          <t xml:space="preserve">Косвенные: Аренда опалубки</t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s="2">
        <f>SUM(M102:X102)</f>
        <v>0</v>
      </c>
      <c r="J102" t="inlineStr">
        <is>
          <t xml:space="preserve"/>
        </is>
      </c>
      <c r="K102" s="2">
        <f>I102</f>
        <v>0</v>
      </c>
      <c r="L102" t="inlineStr">
        <is>
          <t xml:space="preserve"/>
        </is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</row>
    <row r="103">
      <c r="A103" t="inlineStr">
        <is>
          <t xml:space="preserve"/>
        </is>
      </c>
      <c r="B103" t="inlineStr">
        <is>
          <t xml:space="preserve"/>
        </is>
      </c>
      <c r="C103" t="inlineStr">
        <is>
          <t xml:space="preserve">Косвенные: СИЗы</t>
        </is>
      </c>
      <c r="D103" t="inlineStr">
        <is>
          <t xml:space="preserve"/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s="2">
        <f>SUM(M103:X103)</f>
        <v>0</v>
      </c>
      <c r="J103" t="inlineStr">
        <is>
          <t xml:space="preserve"/>
        </is>
      </c>
      <c r="K103" s="2">
        <f>I103</f>
        <v>0</v>
      </c>
      <c r="L103" t="inlineStr">
        <is>
          <t xml:space="preserve"/>
        </is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</row>
    <row r="104">
      <c r="A104" t="inlineStr">
        <is>
          <t xml:space="preserve"/>
        </is>
      </c>
      <c r="B104" t="inlineStr">
        <is>
          <t xml:space="preserve"/>
        </is>
      </c>
      <c r="C104" t="inlineStr">
        <is>
          <t xml:space="preserve">Косвенные: Приобретение билетов</t>
        </is>
      </c>
      <c r="D104" t="inlineStr">
        <is>
          <t xml:space="preserve"/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s="2">
        <f>SUM(M104:X104)</f>
        <v>0</v>
      </c>
      <c r="J104" t="inlineStr">
        <is>
          <t xml:space="preserve"/>
        </is>
      </c>
      <c r="K104" s="2">
        <f>I104</f>
        <v>0</v>
      </c>
      <c r="L104" t="inlineStr">
        <is>
          <t xml:space="preserve"/>
        </is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</row>
    <row r="105">
      <c r="A105" t="inlineStr">
        <is>
          <t xml:space="preserve"/>
        </is>
      </c>
      <c r="B105" t="inlineStr">
        <is>
          <t xml:space="preserve"/>
        </is>
      </c>
      <c r="C105" t="inlineStr">
        <is>
          <t xml:space="preserve">Косвенные: Разрешение на работу</t>
        </is>
      </c>
      <c r="D105" t="inlineStr">
        <is>
          <t xml:space="preserve"/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/>
        </is>
      </c>
      <c r="I105" s="2">
        <f>SUM(M105:X105)</f>
        <v>0</v>
      </c>
      <c r="J105" t="inlineStr">
        <is>
          <t xml:space="preserve"/>
        </is>
      </c>
      <c r="K105" s="2">
        <f>I105</f>
        <v>0</v>
      </c>
      <c r="L105" t="inlineStr">
        <is>
          <t xml:space="preserve"/>
        </is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</row>
    <row r="106">
      <c r="A106" t="inlineStr">
        <is>
          <t xml:space="preserve"/>
        </is>
      </c>
      <c r="B106" t="inlineStr">
        <is>
          <t xml:space="preserve"/>
        </is>
      </c>
      <c r="C106" t="inlineStr">
        <is>
          <t xml:space="preserve">Косвенные: Медицинские услуги</t>
        </is>
      </c>
      <c r="D106" t="inlineStr">
        <is>
          <t xml:space="preserve"/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s="2">
        <f>SUM(M106:X106)</f>
        <v>0</v>
      </c>
      <c r="J106" t="inlineStr">
        <is>
          <t xml:space="preserve"/>
        </is>
      </c>
      <c r="K106" s="2">
        <f>I106</f>
        <v>0</v>
      </c>
      <c r="L106" t="inlineStr">
        <is>
          <t xml:space="preserve"/>
        </is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</row>
    <row r="107">
      <c r="A107" t="inlineStr">
        <is>
          <t xml:space="preserve"/>
        </is>
      </c>
      <c r="B107" t="inlineStr">
        <is>
          <t xml:space="preserve"/>
        </is>
      </c>
      <c r="C107" t="inlineStr">
        <is>
          <t xml:space="preserve">Косвенные: ВЗиС для ОР</t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s="2">
        <f>SUM(M107:X107)</f>
        <v>0</v>
      </c>
      <c r="J107" t="inlineStr">
        <is>
          <t xml:space="preserve"/>
        </is>
      </c>
      <c r="K107" s="2">
        <f>I107</f>
        <v>0</v>
      </c>
      <c r="L107" t="inlineStr">
        <is>
          <t xml:space="preserve"/>
        </is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</row>
    <row r="108">
      <c r="A108" t="inlineStr">
        <is>
          <t xml:space="preserve"/>
        </is>
      </c>
      <c r="B108" t="inlineStr">
        <is>
          <t xml:space="preserve"/>
        </is>
      </c>
      <c r="C108" t="inlineStr">
        <is>
          <t xml:space="preserve">Косвенные: Аренда офиса</t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/>
        </is>
      </c>
      <c r="I108" s="2">
        <f>SUM(M108:X108)</f>
        <v>0.09</v>
      </c>
      <c r="J108" t="inlineStr">
        <is>
          <t xml:space="preserve"/>
        </is>
      </c>
      <c r="K108" s="2">
        <f>I108</f>
        <v>0.09</v>
      </c>
      <c r="L108" t="inlineStr">
        <is>
          <t xml:space="preserve"/>
        </is>
      </c>
      <c r="M108" s="2">
        <v>0.0075</v>
      </c>
      <c r="N108" s="2">
        <v>0.0075</v>
      </c>
      <c r="O108" s="2">
        <v>0.0075</v>
      </c>
      <c r="P108" s="2">
        <v>0.0075</v>
      </c>
      <c r="Q108" s="2">
        <v>0.0075</v>
      </c>
      <c r="R108" s="2">
        <v>0.0075</v>
      </c>
      <c r="S108" s="2">
        <v>0.0075</v>
      </c>
      <c r="T108" s="2">
        <v>0.0075</v>
      </c>
      <c r="U108" s="2">
        <v>0.0075</v>
      </c>
      <c r="V108" s="2">
        <v>0.0075</v>
      </c>
      <c r="W108" s="2">
        <v>0.0075</v>
      </c>
      <c r="X108" s="2">
        <v>0.0075</v>
      </c>
    </row>
    <row r="109">
      <c r="A109" t="inlineStr">
        <is>
          <t xml:space="preserve"/>
        </is>
      </c>
      <c r="B109" t="inlineStr">
        <is>
          <t xml:space="preserve"/>
        </is>
      </c>
      <c r="C109" t="inlineStr">
        <is>
          <t xml:space="preserve">Косвенные: Аренда склада</t>
        </is>
      </c>
      <c r="D109" t="inlineStr">
        <is>
          <t xml:space="preserve"/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/>
        </is>
      </c>
      <c r="H109" t="inlineStr">
        <is>
          <t xml:space="preserve"/>
        </is>
      </c>
      <c r="I109" s="2">
        <f>SUM(M109:X109)</f>
        <v>0.24</v>
      </c>
      <c r="J109" t="inlineStr">
        <is>
          <t xml:space="preserve"/>
        </is>
      </c>
      <c r="K109" s="2">
        <f>I109</f>
        <v>0.24</v>
      </c>
      <c r="L109" t="inlineStr">
        <is>
          <t xml:space="preserve"/>
        </is>
      </c>
      <c r="M109" s="2">
        <v>0.02</v>
      </c>
      <c r="N109" s="2">
        <v>0.02</v>
      </c>
      <c r="O109" s="2">
        <v>0.02</v>
      </c>
      <c r="P109" s="2">
        <v>0.02</v>
      </c>
      <c r="Q109" s="2">
        <v>0.02</v>
      </c>
      <c r="R109" s="2">
        <v>0.02</v>
      </c>
      <c r="S109" s="2">
        <v>0.02</v>
      </c>
      <c r="T109" s="2">
        <v>0.02</v>
      </c>
      <c r="U109" s="2">
        <v>0.02</v>
      </c>
      <c r="V109" s="2">
        <v>0.02</v>
      </c>
      <c r="W109" s="2">
        <v>0.02</v>
      </c>
      <c r="X109" s="2">
        <v>0.02</v>
      </c>
    </row>
    <row r="110">
      <c r="A110" t="inlineStr">
        <is>
          <t xml:space="preserve"/>
        </is>
      </c>
      <c r="B110" t="inlineStr">
        <is>
          <t xml:space="preserve"/>
        </is>
      </c>
      <c r="C110" t="inlineStr">
        <is>
          <t xml:space="preserve">Косвенные: Интернет</t>
        </is>
      </c>
      <c r="D110" t="inlineStr">
        <is>
          <t xml:space="preserve"/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/>
        </is>
      </c>
      <c r="I110" s="2">
        <f>SUM(M110:X110)</f>
        <v>0</v>
      </c>
      <c r="J110" t="inlineStr">
        <is>
          <t xml:space="preserve"/>
        </is>
      </c>
      <c r="K110" s="2">
        <f>I110</f>
        <v>0</v>
      </c>
      <c r="L110" t="inlineStr">
        <is>
          <t xml:space="preserve"/>
        </is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</row>
    <row r="111">
      <c r="A111" t="inlineStr">
        <is>
          <t xml:space="preserve"/>
        </is>
      </c>
      <c r="B111" t="inlineStr">
        <is>
          <t xml:space="preserve"/>
        </is>
      </c>
      <c r="C111" t="inlineStr">
        <is>
          <t xml:space="preserve">Косвенные: Обращение с ТБО и ЖБО</t>
        </is>
      </c>
      <c r="D111" t="inlineStr">
        <is>
          <t xml:space="preserve"/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/>
        </is>
      </c>
      <c r="I111" s="2">
        <f>SUM(M111:X111)</f>
        <v>0</v>
      </c>
      <c r="J111" t="inlineStr">
        <is>
          <t xml:space="preserve"/>
        </is>
      </c>
      <c r="K111" s="2">
        <f>I111</f>
        <v>0</v>
      </c>
      <c r="L111" t="inlineStr">
        <is>
          <t xml:space="preserve"/>
        </is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</row>
    <row r="112">
      <c r="A112" t="inlineStr">
        <is>
          <t xml:space="preserve"/>
        </is>
      </c>
      <c r="B112" t="inlineStr">
        <is>
          <t xml:space="preserve"/>
        </is>
      </c>
      <c r="C112" t="inlineStr">
        <is>
          <t xml:space="preserve">Косвенные: Охрана труда</t>
        </is>
      </c>
      <c r="D112" t="inlineStr">
        <is>
          <t xml:space="preserve"/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/>
        </is>
      </c>
      <c r="I112" s="2">
        <f>SUM(M112:X112)</f>
        <v>0</v>
      </c>
      <c r="J112" t="inlineStr">
        <is>
          <t xml:space="preserve"/>
        </is>
      </c>
      <c r="K112" s="2">
        <f>I112</f>
        <v>0</v>
      </c>
      <c r="L112" t="inlineStr">
        <is>
          <t xml:space="preserve"/>
        </is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</row>
    <row r="113">
      <c r="A113" t="inlineStr">
        <is>
          <t xml:space="preserve"/>
        </is>
      </c>
      <c r="B113" t="inlineStr">
        <is>
          <t xml:space="preserve"/>
        </is>
      </c>
      <c r="C113" t="inlineStr">
        <is>
          <t xml:space="preserve">Косвенные: Страхование от НС</t>
        </is>
      </c>
      <c r="D113" t="inlineStr">
        <is>
          <t xml:space="preserve"/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/>
        </is>
      </c>
      <c r="I113" s="2">
        <f>SUM(M113:X113)</f>
        <v>0</v>
      </c>
      <c r="J113" t="inlineStr">
        <is>
          <t xml:space="preserve"/>
        </is>
      </c>
      <c r="K113" s="2">
        <f>I113</f>
        <v>0</v>
      </c>
      <c r="L113" t="inlineStr">
        <is>
          <t xml:space="preserve"/>
        </is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</row>
    <row r="114">
      <c r="A114" t="inlineStr">
        <is>
          <t xml:space="preserve"/>
        </is>
      </c>
      <c r="B114" t="inlineStr">
        <is>
          <t xml:space="preserve"/>
        </is>
      </c>
      <c r="C114" t="inlineStr">
        <is>
          <t xml:space="preserve">Косвенные: IT-материалы</t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/>
        </is>
      </c>
      <c r="I114" s="2">
        <f>SUM(M114:X114)</f>
        <v>0</v>
      </c>
      <c r="J114" t="inlineStr">
        <is>
          <t xml:space="preserve"/>
        </is>
      </c>
      <c r="K114" s="2">
        <f>I114</f>
        <v>0</v>
      </c>
      <c r="L114" t="inlineStr">
        <is>
          <t xml:space="preserve"/>
        </is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</row>
    <row r="115">
      <c r="A115" t="inlineStr">
        <is>
          <t xml:space="preserve"/>
        </is>
      </c>
      <c r="B115" t="inlineStr">
        <is>
          <t xml:space="preserve"/>
        </is>
      </c>
      <c r="C115" t="inlineStr">
        <is>
          <t xml:space="preserve">Косвенные: Приобретение контейнеров</t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s="2">
        <f>SUM(M115:X115)</f>
        <v>0</v>
      </c>
      <c r="J115" t="inlineStr">
        <is>
          <t xml:space="preserve"/>
        </is>
      </c>
      <c r="K115" s="2">
        <f>I115</f>
        <v>0</v>
      </c>
      <c r="L115" t="inlineStr">
        <is>
          <t xml:space="preserve"/>
        </is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</row>
    <row r="116">
      <c r="A116" t="inlineStr">
        <is>
          <t xml:space="preserve"/>
        </is>
      </c>
      <c r="B116" t="inlineStr">
        <is>
          <t xml:space="preserve"/>
        </is>
      </c>
      <c r="C116" t="inlineStr">
        <is>
          <t xml:space="preserve">Косвенные: Приобретение модульного офиса</t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s="2">
        <f>SUM(M116:X116)</f>
        <v>0</v>
      </c>
      <c r="J116" t="inlineStr">
        <is>
          <t xml:space="preserve"/>
        </is>
      </c>
      <c r="K116" s="2">
        <f>I116</f>
        <v>0</v>
      </c>
      <c r="L116" t="inlineStr">
        <is>
          <t xml:space="preserve"/>
        </is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</row>
    <row r="117">
      <c r="A117" t="inlineStr">
        <is>
          <t xml:space="preserve"/>
        </is>
      </c>
      <c r="B117" t="inlineStr">
        <is>
          <t xml:space="preserve"/>
        </is>
      </c>
      <c r="C117" t="inlineStr">
        <is>
          <t xml:space="preserve">Косвенные: Транспортные услуги</t>
        </is>
      </c>
      <c r="D117" t="inlineStr">
        <is>
          <t xml:space="preserve"/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/>
        </is>
      </c>
      <c r="I117" s="2">
        <f>SUM(M117:X117)</f>
        <v>0</v>
      </c>
      <c r="J117" t="inlineStr">
        <is>
          <t xml:space="preserve"/>
        </is>
      </c>
      <c r="K117" s="2">
        <f>I117</f>
        <v>0</v>
      </c>
      <c r="L117" t="inlineStr">
        <is>
          <t xml:space="preserve"/>
        </is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</row>
    <row r="118">
      <c r="A118" t="inlineStr">
        <is>
          <t xml:space="preserve"/>
        </is>
      </c>
      <c r="B118" t="inlineStr">
        <is>
          <t xml:space="preserve"/>
        </is>
      </c>
      <c r="C118" t="inlineStr">
        <is>
          <t xml:space="preserve">Косвенные: Прочие косвенные расходы</t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/>
        </is>
      </c>
      <c r="H118" t="inlineStr">
        <is>
          <t xml:space="preserve"/>
        </is>
      </c>
      <c r="I118" s="2">
        <f>SUM(M118:X118)</f>
        <v>0</v>
      </c>
      <c r="J118" t="inlineStr">
        <is>
          <t xml:space="preserve"/>
        </is>
      </c>
      <c r="K118" s="2">
        <f>I118</f>
        <v>0</v>
      </c>
      <c r="L118" t="inlineStr">
        <is>
          <t xml:space="preserve"/>
        </is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</row>
    <row r="119"/>
    <row r="120">
      <c r="A120" s="1" t="inlineStr">
        <is>
          <t xml:space="preserve"/>
        </is>
      </c>
      <c r="B120" s="1" t="inlineStr">
        <is>
          <t xml:space="preserve"/>
        </is>
      </c>
      <c r="C120" s="1" t="inlineStr">
        <is>
          <t xml:space="preserve">Договор 4700134228 · Прогноз 2025 · источники требуют обновления · 2025 · USD</t>
        </is>
      </c>
    </row>
    <row r="121">
      <c r="A121" s="1" t="inlineStr">
        <is>
          <t xml:space="preserve"/>
        </is>
      </c>
      <c r="B121" s="1" t="inlineStr">
        <is>
          <t xml:space="preserve"/>
        </is>
      </c>
      <c r="C121" s="1" t="inlineStr">
        <is>
          <t xml:space="preserve">Статья</t>
        </is>
      </c>
      <c r="D121" s="1" t="inlineStr">
        <is>
          <t xml:space="preserve"/>
        </is>
      </c>
      <c r="E121" s="1" t="inlineStr">
        <is>
          <t xml:space="preserve"/>
        </is>
      </c>
      <c r="F121" s="1" t="inlineStr">
        <is>
          <t xml:space="preserve"/>
        </is>
      </c>
      <c r="G121" s="1" t="inlineStr">
        <is>
          <t xml:space="preserve"/>
        </is>
      </c>
      <c r="H121" s="1" t="inlineStr">
        <is>
          <t xml:space="preserve"/>
        </is>
      </c>
      <c r="I121" s="1" t="inlineStr">
        <is>
          <t xml:space="preserve">ИТОГО</t>
        </is>
      </c>
      <c r="J121" s="1" t="inlineStr">
        <is>
          <t xml:space="preserve">ФАКТ</t>
        </is>
      </c>
      <c r="K121" s="1" t="inlineStr">
        <is>
          <t xml:space="preserve">ПРОГНОЗ</t>
        </is>
      </c>
      <c r="L121" s="1" t="inlineStr">
        <is>
          <t xml:space="preserve"/>
        </is>
      </c>
      <c r="M121" s="1" t="inlineStr">
        <is>
          <t xml:space="preserve">Янв 2025</t>
        </is>
      </c>
      <c r="N121" s="1" t="inlineStr">
        <is>
          <t xml:space="preserve">Фев 2025</t>
        </is>
      </c>
      <c r="O121" s="1" t="inlineStr">
        <is>
          <t xml:space="preserve">Мар 2025</t>
        </is>
      </c>
      <c r="P121" s="1" t="inlineStr">
        <is>
          <t xml:space="preserve">Апр 2025</t>
        </is>
      </c>
      <c r="Q121" s="1" t="inlineStr">
        <is>
          <t xml:space="preserve">Май 2025</t>
        </is>
      </c>
      <c r="R121" s="1" t="inlineStr">
        <is>
          <t xml:space="preserve">Июн 2025</t>
        </is>
      </c>
      <c r="S121" s="1" t="inlineStr">
        <is>
          <t xml:space="preserve">Июл 2025</t>
        </is>
      </c>
      <c r="T121" s="1" t="inlineStr">
        <is>
          <t xml:space="preserve">Авг 2025</t>
        </is>
      </c>
      <c r="U121" s="1" t="inlineStr">
        <is>
          <t xml:space="preserve">Сен 2025</t>
        </is>
      </c>
      <c r="V121" s="1" t="inlineStr">
        <is>
          <t xml:space="preserve">Окт 2025</t>
        </is>
      </c>
      <c r="W121" s="1" t="inlineStr">
        <is>
          <t xml:space="preserve">Ноя 2025</t>
        </is>
      </c>
      <c r="X121" s="1" t="inlineStr">
        <is>
          <t xml:space="preserve">Дек 2025</t>
        </is>
      </c>
    </row>
    <row r="122">
      <c r="A122" t="inlineStr">
        <is>
          <t xml:space="preserve"/>
        </is>
      </c>
      <c r="B122" t="inlineStr">
        <is>
          <t xml:space="preserve"/>
        </is>
      </c>
      <c r="C122" t="inlineStr">
        <is>
          <t xml:space="preserve">Физический объём, ед.</t>
        </is>
      </c>
      <c r="D122" t="inlineStr">
        <is>
          <t xml:space="preserve"/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/>
        </is>
      </c>
      <c r="H122" t="inlineStr">
        <is>
          <t xml:space="preserve"/>
        </is>
      </c>
      <c r="I122" s="2">
        <f>SUM(M122:X122)</f>
        <v>4817.88</v>
      </c>
      <c r="J122" t="inlineStr">
        <is>
          <t xml:space="preserve"/>
        </is>
      </c>
      <c r="K122" s="2">
        <f>I122</f>
        <v>4817.88</v>
      </c>
      <c r="L122" t="inlineStr">
        <is>
          <t xml:space="preserve"/>
        </is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4817.88</v>
      </c>
    </row>
    <row r="123">
      <c r="A123" t="inlineStr">
        <is>
          <t xml:space="preserve"/>
        </is>
      </c>
      <c r="B123" t="inlineStr">
        <is>
          <t xml:space="preserve"/>
        </is>
      </c>
      <c r="C123" t="inlineStr">
        <is>
          <t xml:space="preserve">Основной персонал, FTE</t>
        </is>
      </c>
      <c r="D123" t="inlineStr">
        <is>
          <t xml:space="preserve"/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/>
        </is>
      </c>
      <c r="H123" t="inlineStr">
        <is>
          <t xml:space="preserve"/>
        </is>
      </c>
      <c r="I123" s="2">
        <f>SUM(M123:X123)</f>
        <v>0</v>
      </c>
      <c r="J123" t="inlineStr">
        <is>
          <t xml:space="preserve"/>
        </is>
      </c>
      <c r="K123" s="2">
        <f>I123</f>
        <v>0</v>
      </c>
      <c r="L123" t="inlineStr">
        <is>
          <t xml:space="preserve"/>
        </is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</row>
    <row r="124">
      <c r="A124" t="inlineStr">
        <is>
          <t xml:space="preserve"/>
        </is>
      </c>
      <c r="B124" t="inlineStr">
        <is>
          <t xml:space="preserve"/>
        </is>
      </c>
      <c r="C124" t="inlineStr">
        <is>
          <t xml:space="preserve">Косвенный персонал, FTE</t>
        </is>
      </c>
      <c r="D124" t="inlineStr">
        <is>
          <t xml:space="preserve"/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/>
        </is>
      </c>
      <c r="H124" t="inlineStr">
        <is>
          <t xml:space="preserve"/>
        </is>
      </c>
      <c r="I124" s="2">
        <f>SUM(M124:X124)</f>
        <v>0</v>
      </c>
      <c r="J124" t="inlineStr">
        <is>
          <t xml:space="preserve"/>
        </is>
      </c>
      <c r="K124" s="2">
        <f>I124</f>
        <v>0</v>
      </c>
      <c r="L124" t="inlineStr">
        <is>
          <t xml:space="preserve"/>
        </is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</row>
    <row r="125">
      <c r="A125" t="inlineStr">
        <is>
          <t xml:space="preserve"/>
        </is>
      </c>
      <c r="B125" t="inlineStr">
        <is>
          <t xml:space="preserve"/>
        </is>
      </c>
      <c r="C125" t="inlineStr">
        <is>
          <t xml:space="preserve">Техника, маш.-ч</t>
        </is>
      </c>
      <c r="D125" t="inlineStr">
        <is>
          <t xml:space="preserve"/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/>
        </is>
      </c>
      <c r="I125" s="2">
        <f>SUM(M125:X125)</f>
        <v>0</v>
      </c>
      <c r="J125" t="inlineStr">
        <is>
          <t xml:space="preserve"/>
        </is>
      </c>
      <c r="K125" s="2">
        <f>I125</f>
        <v>0</v>
      </c>
      <c r="L125" t="inlineStr">
        <is>
          <t xml:space="preserve"/>
        </is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</row>
    <row r="126">
      <c r="A126" s="3" t="inlineStr">
        <is>
          <t xml:space="preserve"/>
        </is>
      </c>
      <c r="B126" s="3" t="inlineStr">
        <is>
          <t xml:space="preserve"/>
        </is>
      </c>
      <c r="C126" s="3" t="inlineStr">
        <is>
          <t xml:space="preserve">Выручка</t>
        </is>
      </c>
      <c r="D126" s="3" t="inlineStr">
        <is>
          <t xml:space="preserve"/>
        </is>
      </c>
      <c r="E126" s="3" t="inlineStr">
        <is>
          <t xml:space="preserve"/>
        </is>
      </c>
      <c r="F126" s="3" t="inlineStr">
        <is>
          <t xml:space="preserve"/>
        </is>
      </c>
      <c r="G126" s="3" t="inlineStr">
        <is>
          <t xml:space="preserve"/>
        </is>
      </c>
      <c r="H126" s="3" t="inlineStr">
        <is>
          <t xml:space="preserve"/>
        </is>
      </c>
      <c r="I126" s="3">
        <f>SUM(M126:X126)</f>
        <v>0.9243372636019895</v>
      </c>
      <c r="J126" s="3" t="inlineStr">
        <is>
          <t xml:space="preserve"/>
        </is>
      </c>
      <c r="K126" s="3">
        <f>I126</f>
        <v>0.9243372636019895</v>
      </c>
      <c r="L126" s="3" t="inlineStr">
        <is>
          <t xml:space="preserve"/>
        </is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0.9243372636019895</v>
      </c>
    </row>
    <row r="127">
      <c r="A127" s="3" t="inlineStr">
        <is>
          <t xml:space="preserve"/>
        </is>
      </c>
      <c r="B127" s="3" t="inlineStr">
        <is>
          <t xml:space="preserve"/>
        </is>
      </c>
      <c r="C127" s="3" t="inlineStr">
        <is>
          <t xml:space="preserve">Прямые расходы</t>
        </is>
      </c>
      <c r="D127" s="3" t="inlineStr">
        <is>
          <t xml:space="preserve"/>
        </is>
      </c>
      <c r="E127" s="3" t="inlineStr">
        <is>
          <t xml:space="preserve"/>
        </is>
      </c>
      <c r="F127" s="3" t="inlineStr">
        <is>
          <t xml:space="preserve"/>
        </is>
      </c>
      <c r="G127" s="3" t="inlineStr">
        <is>
          <t xml:space="preserve"/>
        </is>
      </c>
      <c r="H127" s="3" t="inlineStr">
        <is>
          <t xml:space="preserve"/>
        </is>
      </c>
      <c r="I127" s="3">
        <f>SUM(M127:X127)</f>
        <v>0.10829369090909088</v>
      </c>
      <c r="J127" s="3" t="inlineStr">
        <is>
          <t xml:space="preserve"/>
        </is>
      </c>
      <c r="K127" s="3">
        <f>I127</f>
        <v>0.10829369090909088</v>
      </c>
      <c r="L127" s="3" t="inlineStr">
        <is>
          <t xml:space="preserve"/>
        </is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0.10829369090909088</v>
      </c>
    </row>
    <row r="128">
      <c r="A128" s="3" t="inlineStr">
        <is>
          <t xml:space="preserve"/>
        </is>
      </c>
      <c r="B128" s="3" t="inlineStr">
        <is>
          <t xml:space="preserve"/>
        </is>
      </c>
      <c r="C128" s="3" t="inlineStr">
        <is>
          <t xml:space="preserve">Косвенные расходы</t>
        </is>
      </c>
      <c r="D128" s="3" t="inlineStr">
        <is>
          <t xml:space="preserve"/>
        </is>
      </c>
      <c r="E128" s="3" t="inlineStr">
        <is>
          <t xml:space="preserve"/>
        </is>
      </c>
      <c r="F128" s="3" t="inlineStr">
        <is>
          <t xml:space="preserve"/>
        </is>
      </c>
      <c r="G128" s="3" t="inlineStr">
        <is>
          <t xml:space="preserve"/>
        </is>
      </c>
      <c r="H128" s="3" t="inlineStr">
        <is>
          <t xml:space="preserve"/>
        </is>
      </c>
      <c r="I128" s="3">
        <f>SUM(M128:X128)</f>
        <v>0.33</v>
      </c>
      <c r="J128" s="3" t="inlineStr">
        <is>
          <t xml:space="preserve"/>
        </is>
      </c>
      <c r="K128" s="3">
        <f>I128</f>
        <v>0.33</v>
      </c>
      <c r="L128" s="3" t="inlineStr">
        <is>
          <t xml:space="preserve"/>
        </is>
      </c>
      <c r="M128" s="3">
        <v>0.0275</v>
      </c>
      <c r="N128" s="3">
        <v>0.0275</v>
      </c>
      <c r="O128" s="3">
        <v>0.0275</v>
      </c>
      <c r="P128" s="3">
        <v>0.0275</v>
      </c>
      <c r="Q128" s="3">
        <v>0.0275</v>
      </c>
      <c r="R128" s="3">
        <v>0.0275</v>
      </c>
      <c r="S128" s="3">
        <v>0.0275</v>
      </c>
      <c r="T128" s="3">
        <v>0.0275</v>
      </c>
      <c r="U128" s="3">
        <v>0.0275</v>
      </c>
      <c r="V128" s="3">
        <v>0.0275</v>
      </c>
      <c r="W128" s="3">
        <v>0.0275</v>
      </c>
      <c r="X128" s="3">
        <v>0.0275</v>
      </c>
    </row>
    <row r="129">
      <c r="A129" s="3" t="inlineStr">
        <is>
          <t xml:space="preserve"/>
        </is>
      </c>
      <c r="B129" s="3" t="inlineStr">
        <is>
          <t xml:space="preserve"/>
        </is>
      </c>
      <c r="C129" s="3" t="inlineStr">
        <is>
          <t xml:space="preserve">Расходы</t>
        </is>
      </c>
      <c r="D129" s="3" t="inlineStr">
        <is>
          <t xml:space="preserve"/>
        </is>
      </c>
      <c r="E129" s="3" t="inlineStr">
        <is>
          <t xml:space="preserve"/>
        </is>
      </c>
      <c r="F129" s="3" t="inlineStr">
        <is>
          <t xml:space="preserve"/>
        </is>
      </c>
      <c r="G129" s="3" t="inlineStr">
        <is>
          <t xml:space="preserve"/>
        </is>
      </c>
      <c r="H129" s="3" t="inlineStr">
        <is>
          <t xml:space="preserve"/>
        </is>
      </c>
      <c r="I129" s="3">
        <f>SUM(M129:X129)</f>
        <v>0.4382936909090909</v>
      </c>
      <c r="J129" s="3" t="inlineStr">
        <is>
          <t xml:space="preserve"/>
        </is>
      </c>
      <c r="K129" s="3">
        <f>I129</f>
        <v>0.4382936909090909</v>
      </c>
      <c r="L129" s="3" t="inlineStr">
        <is>
          <t xml:space="preserve"/>
        </is>
      </c>
      <c r="M129" s="3">
        <f>M127+M128</f>
        <v>0.0275</v>
      </c>
      <c r="N129" s="3">
        <f>N127+N128</f>
        <v>0.0275</v>
      </c>
      <c r="O129" s="3">
        <f>O127+O128</f>
        <v>0.0275</v>
      </c>
      <c r="P129" s="3">
        <f>P127+P128</f>
        <v>0.0275</v>
      </c>
      <c r="Q129" s="3">
        <f>Q127+Q128</f>
        <v>0.0275</v>
      </c>
      <c r="R129" s="3">
        <f>R127+R128</f>
        <v>0.0275</v>
      </c>
      <c r="S129" s="3">
        <f>S127+S128</f>
        <v>0.0275</v>
      </c>
      <c r="T129" s="3">
        <f>T127+T128</f>
        <v>0.0275</v>
      </c>
      <c r="U129" s="3">
        <f>U127+U128</f>
        <v>0.0275</v>
      </c>
      <c r="V129" s="3">
        <f>V127+V128</f>
        <v>0.0275</v>
      </c>
      <c r="W129" s="3">
        <f>W127+W128</f>
        <v>0.0275</v>
      </c>
      <c r="X129" s="3">
        <f>X127+X128</f>
        <v>0.13579369090909088</v>
      </c>
    </row>
    <row r="130">
      <c r="A130" s="3" t="inlineStr">
        <is>
          <t xml:space="preserve"/>
        </is>
      </c>
      <c r="B130" s="3" t="inlineStr">
        <is>
          <t xml:space="preserve"/>
        </is>
      </c>
      <c r="C130" s="3" t="inlineStr">
        <is>
          <t xml:space="preserve">Финансовый результат</t>
        </is>
      </c>
      <c r="D130" s="3" t="inlineStr">
        <is>
          <t xml:space="preserve"/>
        </is>
      </c>
      <c r="E130" s="3" t="inlineStr">
        <is>
          <t xml:space="preserve"/>
        </is>
      </c>
      <c r="F130" s="3" t="inlineStr">
        <is>
          <t xml:space="preserve"/>
        </is>
      </c>
      <c r="G130" s="3" t="inlineStr">
        <is>
          <t xml:space="preserve"/>
        </is>
      </c>
      <c r="H130" s="3" t="inlineStr">
        <is>
          <t xml:space="preserve"/>
        </is>
      </c>
      <c r="I130" s="3">
        <f>SUM(M130:X130)</f>
        <v>0.48604357269289855</v>
      </c>
      <c r="J130" s="3" t="inlineStr">
        <is>
          <t xml:space="preserve"/>
        </is>
      </c>
      <c r="K130" s="3">
        <f>I130</f>
        <v>0.48604357269289855</v>
      </c>
      <c r="L130" s="3" t="inlineStr">
        <is>
          <t xml:space="preserve"/>
        </is>
      </c>
      <c r="M130" s="5">
        <f>M126-M129</f>
        <v>-0.0275</v>
      </c>
      <c r="N130" s="5">
        <f>N126-N129</f>
        <v>-0.0275</v>
      </c>
      <c r="O130" s="5">
        <f>O126-O129</f>
        <v>-0.0275</v>
      </c>
      <c r="P130" s="5">
        <f>P126-P129</f>
        <v>-0.0275</v>
      </c>
      <c r="Q130" s="5">
        <f>Q126-Q129</f>
        <v>-0.0275</v>
      </c>
      <c r="R130" s="5">
        <f>R126-R129</f>
        <v>-0.0275</v>
      </c>
      <c r="S130" s="5">
        <f>S126-S129</f>
        <v>-0.0275</v>
      </c>
      <c r="T130" s="5">
        <f>T126-T129</f>
        <v>-0.0275</v>
      </c>
      <c r="U130" s="5">
        <f>U126-U129</f>
        <v>-0.0275</v>
      </c>
      <c r="V130" s="5">
        <f>V126-V129</f>
        <v>-0.0275</v>
      </c>
      <c r="W130" s="5">
        <f>W126-W129</f>
        <v>-0.0275</v>
      </c>
      <c r="X130" s="3">
        <f>X126-X129</f>
        <v>0.7885435726928985</v>
      </c>
    </row>
    <row r="131">
      <c r="A131" t="inlineStr">
        <is>
          <t xml:space="preserve"/>
        </is>
      </c>
      <c r="B131" t="inlineStr">
        <is>
          <t xml:space="preserve"/>
        </is>
      </c>
      <c r="C131" t="inlineStr">
        <is>
          <t xml:space="preserve">Подписано КС по первичке</t>
        </is>
      </c>
      <c r="D131" t="inlineStr">
        <is>
          <t xml:space="preserve"/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/>
        </is>
      </c>
      <c r="H131" t="inlineStr">
        <is>
          <t xml:space="preserve"/>
        </is>
      </c>
      <c r="I131" s="2">
        <f>SUM(M131:X131)</f>
        <v>0</v>
      </c>
      <c r="J131" t="inlineStr">
        <is>
          <t xml:space="preserve"/>
        </is>
      </c>
      <c r="K131" s="2">
        <f>I131</f>
        <v>0</v>
      </c>
      <c r="L131" t="inlineStr">
        <is>
          <t xml:space="preserve"/>
        </is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</row>
    <row r="132">
      <c r="A132" s="3" t="inlineStr">
        <is>
          <t xml:space="preserve"/>
        </is>
      </c>
      <c r="B132" s="3" t="inlineStr">
        <is>
          <t xml:space="preserve"/>
        </is>
      </c>
      <c r="C132" s="3" t="inlineStr">
        <is>
          <t xml:space="preserve">Поступления</t>
        </is>
      </c>
      <c r="D132" s="3" t="inlineStr">
        <is>
          <t xml:space="preserve"/>
        </is>
      </c>
      <c r="E132" s="3" t="inlineStr">
        <is>
          <t xml:space="preserve"/>
        </is>
      </c>
      <c r="F132" s="3" t="inlineStr">
        <is>
          <t xml:space="preserve"/>
        </is>
      </c>
      <c r="G132" s="3" t="inlineStr">
        <is>
          <t xml:space="preserve"/>
        </is>
      </c>
      <c r="H132" s="3" t="inlineStr">
        <is>
          <t xml:space="preserve"/>
        </is>
      </c>
      <c r="I132" s="3">
        <f>SUM(M132:X132)</f>
        <v>0</v>
      </c>
      <c r="J132" s="3" t="inlineStr">
        <is>
          <t xml:space="preserve"/>
        </is>
      </c>
      <c r="K132" s="3">
        <f>I132</f>
        <v>0</v>
      </c>
      <c r="L132" s="3" t="inlineStr">
        <is>
          <t xml:space="preserve"/>
        </is>
      </c>
      <c r="M132" s="3">
        <f>M133+M134+M135</f>
        <v>0</v>
      </c>
      <c r="N132" s="3">
        <f>N133+N134+N135</f>
        <v>0</v>
      </c>
      <c r="O132" s="3">
        <f>O133+O134+O135</f>
        <v>0</v>
      </c>
      <c r="P132" s="3">
        <f>P133+P134+P135</f>
        <v>0</v>
      </c>
      <c r="Q132" s="3">
        <f>Q133+Q134+Q135</f>
        <v>0</v>
      </c>
      <c r="R132" s="3">
        <f>R133+R134+R135</f>
        <v>0</v>
      </c>
      <c r="S132" s="3">
        <f>S133+S134+S135</f>
        <v>0</v>
      </c>
      <c r="T132" s="3">
        <f>T133+T134+T135</f>
        <v>0</v>
      </c>
      <c r="U132" s="3">
        <f>U133+U134+U135</f>
        <v>0</v>
      </c>
      <c r="V132" s="3">
        <f>V133+V134+V135</f>
        <v>0</v>
      </c>
      <c r="W132" s="3">
        <f>W133+W134+W135</f>
        <v>0</v>
      </c>
      <c r="X132" s="3">
        <f>X133+X134+X135</f>
        <v>0</v>
      </c>
    </row>
    <row r="133">
      <c r="A133" t="inlineStr">
        <is>
          <t xml:space="preserve"/>
        </is>
      </c>
      <c r="B133" t="inlineStr">
        <is>
          <t xml:space="preserve"/>
        </is>
      </c>
      <c r="C133" t="inlineStr">
        <is>
          <t xml:space="preserve">Оплата за работы</t>
        </is>
      </c>
      <c r="D133" t="inlineStr">
        <is>
          <t xml:space="preserve"/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/>
        </is>
      </c>
      <c r="I133" s="2">
        <f>SUM(M133:X133)</f>
        <v>0</v>
      </c>
      <c r="J133" t="inlineStr">
        <is>
          <t xml:space="preserve"/>
        </is>
      </c>
      <c r="K133" s="2">
        <f>I133</f>
        <v>0</v>
      </c>
      <c r="L133" t="inlineStr">
        <is>
          <t xml:space="preserve"/>
        </is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</row>
    <row r="134">
      <c r="A134" t="inlineStr">
        <is>
          <t xml:space="preserve"/>
        </is>
      </c>
      <c r="B134" t="inlineStr">
        <is>
          <t xml:space="preserve"/>
        </is>
      </c>
      <c r="C134" t="inlineStr">
        <is>
          <t xml:space="preserve">Авансы</t>
        </is>
      </c>
      <c r="D134" t="inlineStr">
        <is>
          <t xml:space="preserve"/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/>
        </is>
      </c>
      <c r="I134" s="2">
        <f>SUM(M134:X134)</f>
        <v>0</v>
      </c>
      <c r="J134" t="inlineStr">
        <is>
          <t xml:space="preserve"/>
        </is>
      </c>
      <c r="K134" s="2">
        <f>I134</f>
        <v>0</v>
      </c>
      <c r="L134" t="inlineStr">
        <is>
          <t xml:space="preserve"/>
        </is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</row>
    <row r="135">
      <c r="A135" t="inlineStr">
        <is>
          <t xml:space="preserve"/>
        </is>
      </c>
      <c r="B135" t="inlineStr">
        <is>
          <t xml:space="preserve"/>
        </is>
      </c>
      <c r="C135" t="inlineStr">
        <is>
          <t xml:space="preserve">Факторинг</t>
        </is>
      </c>
      <c r="D135" t="inlineStr">
        <is>
          <t xml:space="preserve"/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/>
        </is>
      </c>
      <c r="I135" s="2">
        <f>SUM(M135:X135)</f>
        <v>0</v>
      </c>
      <c r="J135" t="inlineStr">
        <is>
          <t xml:space="preserve"/>
        </is>
      </c>
      <c r="K135" s="2">
        <f>I135</f>
        <v>0</v>
      </c>
      <c r="L135" t="inlineStr">
        <is>
          <t xml:space="preserve"/>
        </is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</row>
    <row r="136">
      <c r="A136" t="inlineStr">
        <is>
          <t xml:space="preserve"/>
        </is>
      </c>
      <c r="B136" t="inlineStr">
        <is>
          <t xml:space="preserve"/>
        </is>
      </c>
      <c r="C136" t="inlineStr">
        <is>
          <t xml:space="preserve">Выплаты по статьям расходов</t>
        </is>
      </c>
      <c r="D136" t="inlineStr">
        <is>
          <t xml:space="preserve"/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/>
        </is>
      </c>
      <c r="I136" s="2">
        <f>SUM(M136:X136)</f>
        <v>0.4382936909090909</v>
      </c>
      <c r="J136" t="inlineStr">
        <is>
          <t xml:space="preserve"/>
        </is>
      </c>
      <c r="K136" s="2">
        <f>I136</f>
        <v>0.4382936909090909</v>
      </c>
      <c r="L136" t="inlineStr">
        <is>
          <t xml:space="preserve"/>
        </is>
      </c>
      <c r="M136" s="2">
        <v>0.0275</v>
      </c>
      <c r="N136" s="2">
        <v>0.0275</v>
      </c>
      <c r="O136" s="2">
        <v>0.0275</v>
      </c>
      <c r="P136" s="2">
        <v>0.0275</v>
      </c>
      <c r="Q136" s="2">
        <v>0.0275</v>
      </c>
      <c r="R136" s="2">
        <v>0.0275</v>
      </c>
      <c r="S136" s="2">
        <v>0.0275</v>
      </c>
      <c r="T136" s="2">
        <v>0.0275</v>
      </c>
      <c r="U136" s="2">
        <v>0.0275</v>
      </c>
      <c r="V136" s="2">
        <v>0.0275</v>
      </c>
      <c r="W136" s="2">
        <v>0.0275</v>
      </c>
      <c r="X136" s="2">
        <v>0.13579369090909088</v>
      </c>
    </row>
    <row r="137">
      <c r="A137" t="inlineStr">
        <is>
          <t xml:space="preserve"/>
        </is>
      </c>
      <c r="B137" t="inlineStr">
        <is>
          <t xml:space="preserve"/>
        </is>
      </c>
      <c r="C137" t="inlineStr">
        <is>
          <t xml:space="preserve">НДС к выплате</t>
        </is>
      </c>
      <c r="D137" t="inlineStr">
        <is>
          <t xml:space="preserve"/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/>
        </is>
      </c>
      <c r="I137" s="2">
        <f>SUM(M137:X137)</f>
        <v>0</v>
      </c>
      <c r="J137" t="inlineStr">
        <is>
          <t xml:space="preserve"/>
        </is>
      </c>
      <c r="K137" s="2">
        <f>I137</f>
        <v>0</v>
      </c>
      <c r="L137" t="inlineStr">
        <is>
          <t xml:space="preserve"/>
        </is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</row>
    <row r="138">
      <c r="A138" s="3" t="inlineStr">
        <is>
          <t xml:space="preserve"/>
        </is>
      </c>
      <c r="B138" s="3" t="inlineStr">
        <is>
          <t xml:space="preserve"/>
        </is>
      </c>
      <c r="C138" s="3" t="inlineStr">
        <is>
          <t xml:space="preserve">CF за период</t>
        </is>
      </c>
      <c r="D138" s="3" t="inlineStr">
        <is>
          <t xml:space="preserve"/>
        </is>
      </c>
      <c r="E138" s="3" t="inlineStr">
        <is>
          <t xml:space="preserve"/>
        </is>
      </c>
      <c r="F138" s="3" t="inlineStr">
        <is>
          <t xml:space="preserve"/>
        </is>
      </c>
      <c r="G138" s="3" t="inlineStr">
        <is>
          <t xml:space="preserve"/>
        </is>
      </c>
      <c r="H138" s="3" t="inlineStr">
        <is>
          <t xml:space="preserve"/>
        </is>
      </c>
      <c r="I138" s="5">
        <f>SUM(M138:X138)</f>
        <v>-0.4382936909090909</v>
      </c>
      <c r="J138" s="3" t="inlineStr">
        <is>
          <t xml:space="preserve"/>
        </is>
      </c>
      <c r="K138" s="5">
        <f>I138</f>
        <v>-0.4382936909090909</v>
      </c>
      <c r="L138" s="3" t="inlineStr">
        <is>
          <t xml:space="preserve"/>
        </is>
      </c>
      <c r="M138" s="5">
        <f>M132-M136-M137</f>
        <v>-0.0275</v>
      </c>
      <c r="N138" s="5">
        <f>N132-N136-N137</f>
        <v>-0.0275</v>
      </c>
      <c r="O138" s="5">
        <f>O132-O136-O137</f>
        <v>-0.0275</v>
      </c>
      <c r="P138" s="5">
        <f>P132-P136-P137</f>
        <v>-0.0275</v>
      </c>
      <c r="Q138" s="5">
        <f>Q132-Q136-Q137</f>
        <v>-0.0275</v>
      </c>
      <c r="R138" s="5">
        <f>R132-R136-R137</f>
        <v>-0.0275</v>
      </c>
      <c r="S138" s="5">
        <f>S132-S136-S137</f>
        <v>-0.0275</v>
      </c>
      <c r="T138" s="5">
        <f>T132-T136-T137</f>
        <v>-0.0275</v>
      </c>
      <c r="U138" s="5">
        <f>U132-U136-U137</f>
        <v>-0.0275</v>
      </c>
      <c r="V138" s="5">
        <f>V132-V136-V137</f>
        <v>-0.0275</v>
      </c>
      <c r="W138" s="5">
        <f>W132-W136-W137</f>
        <v>-0.0275</v>
      </c>
      <c r="X138" s="5">
        <f>X132-X136-X137</f>
        <v>-0.13579369090909088</v>
      </c>
    </row>
    <row r="139">
      <c r="A139" s="3" t="inlineStr">
        <is>
          <t xml:space="preserve"/>
        </is>
      </c>
      <c r="B139" s="3" t="inlineStr">
        <is>
          <t xml:space="preserve"/>
        </is>
      </c>
      <c r="C139" s="3" t="inlineStr">
        <is>
          <t xml:space="preserve">CF накопительно</t>
        </is>
      </c>
      <c r="D139" s="3" t="inlineStr">
        <is>
          <t xml:space="preserve"/>
        </is>
      </c>
      <c r="E139" s="3" t="inlineStr">
        <is>
          <t xml:space="preserve"/>
        </is>
      </c>
      <c r="F139" s="3" t="inlineStr">
        <is>
          <t xml:space="preserve"/>
        </is>
      </c>
      <c r="G139" s="3" t="inlineStr">
        <is>
          <t xml:space="preserve"/>
        </is>
      </c>
      <c r="H139" s="3" t="inlineStr">
        <is>
          <t xml:space="preserve"/>
        </is>
      </c>
      <c r="I139" s="5">
        <f>X139</f>
        <v>-0.4382936909090909</v>
      </c>
      <c r="J139" s="3" t="inlineStr">
        <is>
          <t xml:space="preserve"/>
        </is>
      </c>
      <c r="K139" s="5">
        <f>I139</f>
        <v>-0.4382936909090909</v>
      </c>
      <c r="L139" s="3" t="inlineStr">
        <is>
          <t xml:space="preserve"/>
        </is>
      </c>
      <c r="M139" s="5">
        <f>M138+0</f>
        <v>-0.0275</v>
      </c>
      <c r="N139" s="5">
        <f>M139+N138</f>
        <v>-0.055</v>
      </c>
      <c r="O139" s="5">
        <f>N139+O138</f>
        <v>-0.0825</v>
      </c>
      <c r="P139" s="5">
        <f>O139+P138</f>
        <v>-0.11</v>
      </c>
      <c r="Q139" s="5">
        <f>P139+Q138</f>
        <v>-0.1375</v>
      </c>
      <c r="R139" s="5">
        <f>Q139+R138</f>
        <v>-0.165</v>
      </c>
      <c r="S139" s="5">
        <f>R139+S138</f>
        <v>-0.1925</v>
      </c>
      <c r="T139" s="5">
        <f>S139+T138</f>
        <v>-0.22</v>
      </c>
      <c r="U139" s="5">
        <f>T139+U138</f>
        <v>-0.2475</v>
      </c>
      <c r="V139" s="5">
        <f>U139+V138</f>
        <v>-0.275</v>
      </c>
      <c r="W139" s="5">
        <f>V139+W138</f>
        <v>-0.3025</v>
      </c>
      <c r="X139" s="5">
        <f>W139+X138</f>
        <v>-0.4382936909090909</v>
      </c>
    </row>
    <row r="140">
      <c r="A140" t="inlineStr">
        <is>
          <t xml:space="preserve"/>
        </is>
      </c>
      <c r="B140" t="inlineStr">
        <is>
          <t xml:space="preserve"/>
        </is>
      </c>
      <c r="C140" t="inlineStr">
        <is>
          <t xml:space="preserve">Прямые: Заработная плата</t>
        </is>
      </c>
      <c r="D140" t="inlineStr">
        <is>
          <t xml:space="preserve"/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/>
        </is>
      </c>
      <c r="H140" t="inlineStr">
        <is>
          <t xml:space="preserve"/>
        </is>
      </c>
      <c r="I140" s="2">
        <f>SUM(M140:X140)</f>
        <v>0</v>
      </c>
      <c r="J140" t="inlineStr">
        <is>
          <t xml:space="preserve"/>
        </is>
      </c>
      <c r="K140" s="2">
        <f>I140</f>
        <v>0</v>
      </c>
      <c r="L140" t="inlineStr">
        <is>
          <t xml:space="preserve"/>
        </is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</row>
    <row r="141">
      <c r="A141" t="inlineStr">
        <is>
          <t xml:space="preserve"/>
        </is>
      </c>
      <c r="B141" t="inlineStr">
        <is>
          <t xml:space="preserve"/>
        </is>
      </c>
      <c r="C141" t="inlineStr">
        <is>
          <t xml:space="preserve">Прямые: НДФЛ</t>
        </is>
      </c>
      <c r="D141" t="inlineStr">
        <is>
          <t xml:space="preserve"/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/>
        </is>
      </c>
      <c r="I141" s="2">
        <f>SUM(M141:X141)</f>
        <v>0</v>
      </c>
      <c r="J141" t="inlineStr">
        <is>
          <t xml:space="preserve"/>
        </is>
      </c>
      <c r="K141" s="2">
        <f>I141</f>
        <v>0</v>
      </c>
      <c r="L141" t="inlineStr">
        <is>
          <t xml:space="preserve"/>
        </is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</row>
    <row r="142">
      <c r="A142" t="inlineStr">
        <is>
          <t xml:space="preserve"/>
        </is>
      </c>
      <c r="B142" t="inlineStr">
        <is>
          <t xml:space="preserve"/>
        </is>
      </c>
      <c r="C142" t="inlineStr">
        <is>
          <t xml:space="preserve">Прямые: Страховые взносы</t>
        </is>
      </c>
      <c r="D142" t="inlineStr">
        <is>
          <t xml:space="preserve"/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/>
        </is>
      </c>
      <c r="I142" s="2">
        <f>SUM(M142:X142)</f>
        <v>0</v>
      </c>
      <c r="J142" t="inlineStr">
        <is>
          <t xml:space="preserve"/>
        </is>
      </c>
      <c r="K142" s="2">
        <f>I142</f>
        <v>0</v>
      </c>
      <c r="L142" t="inlineStr">
        <is>
          <t xml:space="preserve"/>
        </is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</row>
    <row r="143">
      <c r="A143" t="inlineStr">
        <is>
          <t xml:space="preserve"/>
        </is>
      </c>
      <c r="B143" t="inlineStr">
        <is>
          <t xml:space="preserve"/>
        </is>
      </c>
      <c r="C143" t="inlineStr">
        <is>
          <t xml:space="preserve">Прямые: Резерв на отпуска</t>
        </is>
      </c>
      <c r="D143" t="inlineStr">
        <is>
          <t xml:space="preserve"/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/>
        </is>
      </c>
      <c r="H143" t="inlineStr">
        <is>
          <t xml:space="preserve"/>
        </is>
      </c>
      <c r="I143" s="2">
        <f>SUM(M143:X143)</f>
        <v>0</v>
      </c>
      <c r="J143" t="inlineStr">
        <is>
          <t xml:space="preserve"/>
        </is>
      </c>
      <c r="K143" s="2">
        <f>I143</f>
        <v>0</v>
      </c>
      <c r="L143" t="inlineStr">
        <is>
          <t xml:space="preserve"/>
        </is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</row>
    <row r="144">
      <c r="A144" t="inlineStr">
        <is>
          <t xml:space="preserve"/>
        </is>
      </c>
      <c r="B144" t="inlineStr">
        <is>
          <t xml:space="preserve"/>
        </is>
      </c>
      <c r="C144" t="inlineStr">
        <is>
          <t xml:space="preserve">Прямые: Субподряд</t>
        </is>
      </c>
      <c r="D144" t="inlineStr">
        <is>
          <t xml:space="preserve"/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/>
        </is>
      </c>
      <c r="H144" t="inlineStr">
        <is>
          <t xml:space="preserve"/>
        </is>
      </c>
      <c r="I144" s="2">
        <f>SUM(M144:X144)</f>
        <v>0</v>
      </c>
      <c r="J144" t="inlineStr">
        <is>
          <t xml:space="preserve"/>
        </is>
      </c>
      <c r="K144" s="2">
        <f>I144</f>
        <v>0</v>
      </c>
      <c r="L144" t="inlineStr">
        <is>
          <t xml:space="preserve"/>
        </is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</row>
    <row r="145">
      <c r="A145" t="inlineStr">
        <is>
          <t xml:space="preserve"/>
        </is>
      </c>
      <c r="B145" t="inlineStr">
        <is>
          <t xml:space="preserve"/>
        </is>
      </c>
      <c r="C145" t="inlineStr">
        <is>
          <t xml:space="preserve">Прямые: Строительная техника</t>
        </is>
      </c>
      <c r="D145" t="inlineStr">
        <is>
          <t xml:space="preserve"/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/>
        </is>
      </c>
      <c r="H145" t="inlineStr">
        <is>
          <t xml:space="preserve"/>
        </is>
      </c>
      <c r="I145" s="2">
        <f>SUM(M145:X145)</f>
        <v>0</v>
      </c>
      <c r="J145" t="inlineStr">
        <is>
          <t xml:space="preserve"/>
        </is>
      </c>
      <c r="K145" s="2">
        <f>I145</f>
        <v>0</v>
      </c>
      <c r="L145" t="inlineStr">
        <is>
          <t xml:space="preserve"/>
        </is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</row>
    <row r="146">
      <c r="A146" t="inlineStr">
        <is>
          <t xml:space="preserve"/>
        </is>
      </c>
      <c r="B146" t="inlineStr">
        <is>
          <t xml:space="preserve"/>
        </is>
      </c>
      <c r="C146" t="inlineStr">
        <is>
          <t xml:space="preserve">Прямые: Строительные леса</t>
        </is>
      </c>
      <c r="D146" t="inlineStr">
        <is>
          <t xml:space="preserve"/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/>
        </is>
      </c>
      <c r="H146" t="inlineStr">
        <is>
          <t xml:space="preserve"/>
        </is>
      </c>
      <c r="I146" s="2">
        <f>SUM(M146:X146)</f>
        <v>0</v>
      </c>
      <c r="J146" t="inlineStr">
        <is>
          <t xml:space="preserve"/>
        </is>
      </c>
      <c r="K146" s="2">
        <f>I146</f>
        <v>0</v>
      </c>
      <c r="L146" t="inlineStr">
        <is>
          <t xml:space="preserve"/>
        </is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</row>
    <row r="147">
      <c r="A147" t="inlineStr">
        <is>
          <t xml:space="preserve"/>
        </is>
      </c>
      <c r="B147" t="inlineStr">
        <is>
          <t xml:space="preserve"/>
        </is>
      </c>
      <c r="C147" t="inlineStr">
        <is>
          <t xml:space="preserve">Прямые: Лесомонтаж</t>
        </is>
      </c>
      <c r="D147" t="inlineStr">
        <is>
          <t xml:space="preserve"/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/>
        </is>
      </c>
      <c r="H147" t="inlineStr">
        <is>
          <t xml:space="preserve"/>
        </is>
      </c>
      <c r="I147" s="2">
        <f>SUM(M147:X147)</f>
        <v>0</v>
      </c>
      <c r="J147" t="inlineStr">
        <is>
          <t xml:space="preserve"/>
        </is>
      </c>
      <c r="K147" s="2">
        <f>I147</f>
        <v>0</v>
      </c>
      <c r="L147" t="inlineStr">
        <is>
          <t xml:space="preserve"/>
        </is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</row>
    <row r="148">
      <c r="A148" t="inlineStr">
        <is>
          <t xml:space="preserve"/>
        </is>
      </c>
      <c r="B148" t="inlineStr">
        <is>
          <t xml:space="preserve"/>
        </is>
      </c>
      <c r="C148" t="inlineStr">
        <is>
          <t xml:space="preserve">Прямые: Проектные материалы</t>
        </is>
      </c>
      <c r="D148" t="inlineStr">
        <is>
          <t xml:space="preserve"/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/>
        </is>
      </c>
      <c r="H148" t="inlineStr">
        <is>
          <t xml:space="preserve"/>
        </is>
      </c>
      <c r="I148" s="2">
        <f>SUM(M148:X148)</f>
        <v>0.10829369090909088</v>
      </c>
      <c r="J148" t="inlineStr">
        <is>
          <t xml:space="preserve"/>
        </is>
      </c>
      <c r="K148" s="2">
        <f>I148</f>
        <v>0.10829369090909088</v>
      </c>
      <c r="L148" t="inlineStr">
        <is>
          <t xml:space="preserve"/>
        </is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0.10829369090909088</v>
      </c>
    </row>
    <row r="149">
      <c r="A149" t="inlineStr">
        <is>
          <t xml:space="preserve"/>
        </is>
      </c>
      <c r="B149" t="inlineStr">
        <is>
          <t xml:space="preserve"/>
        </is>
      </c>
      <c r="C149" t="inlineStr">
        <is>
          <t xml:space="preserve">Прямые: Расходные материалы</t>
        </is>
      </c>
      <c r="D149" t="inlineStr">
        <is>
          <t xml:space="preserve"/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/>
        </is>
      </c>
      <c r="I149" s="2">
        <f>SUM(M149:X149)</f>
        <v>0</v>
      </c>
      <c r="J149" t="inlineStr">
        <is>
          <t xml:space="preserve"/>
        </is>
      </c>
      <c r="K149" s="2">
        <f>I149</f>
        <v>0</v>
      </c>
      <c r="L149" t="inlineStr">
        <is>
          <t xml:space="preserve"/>
        </is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</row>
    <row r="150">
      <c r="A150" t="inlineStr">
        <is>
          <t xml:space="preserve"/>
        </is>
      </c>
      <c r="B150" t="inlineStr">
        <is>
          <t xml:space="preserve"/>
        </is>
      </c>
      <c r="C150" t="inlineStr">
        <is>
          <t xml:space="preserve">Прямые: НРК</t>
        </is>
      </c>
      <c r="D150" t="inlineStr">
        <is>
          <t xml:space="preserve"/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/>
        </is>
      </c>
      <c r="H150" t="inlineStr">
        <is>
          <t xml:space="preserve"/>
        </is>
      </c>
      <c r="I150" s="2">
        <f>SUM(M150:X150)</f>
        <v>0</v>
      </c>
      <c r="J150" t="inlineStr">
        <is>
          <t xml:space="preserve"/>
        </is>
      </c>
      <c r="K150" s="2">
        <f>I150</f>
        <v>0</v>
      </c>
      <c r="L150" t="inlineStr">
        <is>
          <t xml:space="preserve"/>
        </is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</row>
    <row r="151">
      <c r="A151" t="inlineStr">
        <is>
          <t xml:space="preserve"/>
        </is>
      </c>
      <c r="B151" t="inlineStr">
        <is>
          <t xml:space="preserve"/>
        </is>
      </c>
      <c r="C151" t="inlineStr">
        <is>
          <t xml:space="preserve">Прямые: Прочие прямые</t>
        </is>
      </c>
      <c r="D151" t="inlineStr">
        <is>
          <t xml:space="preserve"/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/>
        </is>
      </c>
      <c r="H151" t="inlineStr">
        <is>
          <t xml:space="preserve"/>
        </is>
      </c>
      <c r="I151" s="2">
        <f>SUM(M151:X151)</f>
        <v>0</v>
      </c>
      <c r="J151" t="inlineStr">
        <is>
          <t xml:space="preserve"/>
        </is>
      </c>
      <c r="K151" s="2">
        <f>I151</f>
        <v>0</v>
      </c>
      <c r="L151" t="inlineStr">
        <is>
          <t xml:space="preserve"/>
        </is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</row>
    <row r="152">
      <c r="A152" t="inlineStr">
        <is>
          <t xml:space="preserve"/>
        </is>
      </c>
      <c r="B152" t="inlineStr">
        <is>
          <t xml:space="preserve"/>
        </is>
      </c>
      <c r="C152" t="inlineStr">
        <is>
          <t xml:space="preserve">Косвенные: Заработная плата</t>
        </is>
      </c>
      <c r="D152" t="inlineStr">
        <is>
          <t xml:space="preserve"/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/>
        </is>
      </c>
      <c r="H152" t="inlineStr">
        <is>
          <t xml:space="preserve"/>
        </is>
      </c>
      <c r="I152" s="2">
        <f>SUM(M152:X152)</f>
        <v>0</v>
      </c>
      <c r="J152" t="inlineStr">
        <is>
          <t xml:space="preserve"/>
        </is>
      </c>
      <c r="K152" s="2">
        <f>I152</f>
        <v>0</v>
      </c>
      <c r="L152" t="inlineStr">
        <is>
          <t xml:space="preserve"/>
        </is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</row>
    <row r="153">
      <c r="A153" t="inlineStr">
        <is>
          <t xml:space="preserve"/>
        </is>
      </c>
      <c r="B153" t="inlineStr">
        <is>
          <t xml:space="preserve"/>
        </is>
      </c>
      <c r="C153" t="inlineStr">
        <is>
          <t xml:space="preserve">Косвенные: НДФЛ</t>
        </is>
      </c>
      <c r="D153" t="inlineStr">
        <is>
          <t xml:space="preserve"/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/>
        </is>
      </c>
      <c r="H153" t="inlineStr">
        <is>
          <t xml:space="preserve"/>
        </is>
      </c>
      <c r="I153" s="2">
        <f>SUM(M153:X153)</f>
        <v>0</v>
      </c>
      <c r="J153" t="inlineStr">
        <is>
          <t xml:space="preserve"/>
        </is>
      </c>
      <c r="K153" s="2">
        <f>I153</f>
        <v>0</v>
      </c>
      <c r="L153" t="inlineStr">
        <is>
          <t xml:space="preserve"/>
        </is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</row>
    <row r="154">
      <c r="A154" t="inlineStr">
        <is>
          <t xml:space="preserve"/>
        </is>
      </c>
      <c r="B154" t="inlineStr">
        <is>
          <t xml:space="preserve"/>
        </is>
      </c>
      <c r="C154" t="inlineStr">
        <is>
          <t xml:space="preserve">Косвенные: Страховые взносы</t>
        </is>
      </c>
      <c r="D154" t="inlineStr">
        <is>
          <t xml:space="preserve"/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/>
        </is>
      </c>
      <c r="H154" t="inlineStr">
        <is>
          <t xml:space="preserve"/>
        </is>
      </c>
      <c r="I154" s="2">
        <f>SUM(M154:X154)</f>
        <v>0</v>
      </c>
      <c r="J154" t="inlineStr">
        <is>
          <t xml:space="preserve"/>
        </is>
      </c>
      <c r="K154" s="2">
        <f>I154</f>
        <v>0</v>
      </c>
      <c r="L154" t="inlineStr">
        <is>
          <t xml:space="preserve"/>
        </is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</row>
    <row r="155">
      <c r="A155" t="inlineStr">
        <is>
          <t xml:space="preserve"/>
        </is>
      </c>
      <c r="B155" t="inlineStr">
        <is>
          <t xml:space="preserve"/>
        </is>
      </c>
      <c r="C155" t="inlineStr">
        <is>
          <t xml:space="preserve">Косвенные: Резерв на отпуска</t>
        </is>
      </c>
      <c r="D155" t="inlineStr">
        <is>
          <t xml:space="preserve"/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/>
        </is>
      </c>
      <c r="H155" t="inlineStr">
        <is>
          <t xml:space="preserve"/>
        </is>
      </c>
      <c r="I155" s="2">
        <f>SUM(M155:X155)</f>
        <v>0</v>
      </c>
      <c r="J155" t="inlineStr">
        <is>
          <t xml:space="preserve"/>
        </is>
      </c>
      <c r="K155" s="2">
        <f>I155</f>
        <v>0</v>
      </c>
      <c r="L155" t="inlineStr">
        <is>
          <t xml:space="preserve"/>
        </is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</row>
    <row r="156">
      <c r="A156" t="inlineStr">
        <is>
          <t xml:space="preserve"/>
        </is>
      </c>
      <c r="B156" t="inlineStr">
        <is>
          <t xml:space="preserve"/>
        </is>
      </c>
      <c r="C156" t="inlineStr">
        <is>
          <t xml:space="preserve">Косвенные: Питание</t>
        </is>
      </c>
      <c r="D156" t="inlineStr">
        <is>
          <t xml:space="preserve"/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/>
        </is>
      </c>
      <c r="H156" t="inlineStr">
        <is>
          <t xml:space="preserve"/>
        </is>
      </c>
      <c r="I156" s="2">
        <f>SUM(M156:X156)</f>
        <v>0</v>
      </c>
      <c r="J156" t="inlineStr">
        <is>
          <t xml:space="preserve"/>
        </is>
      </c>
      <c r="K156" s="2">
        <f>I156</f>
        <v>0</v>
      </c>
      <c r="L156" t="inlineStr">
        <is>
          <t xml:space="preserve"/>
        </is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</row>
    <row r="157">
      <c r="A157" t="inlineStr">
        <is>
          <t xml:space="preserve"/>
        </is>
      </c>
      <c r="B157" t="inlineStr">
        <is>
          <t xml:space="preserve"/>
        </is>
      </c>
      <c r="C157" t="inlineStr">
        <is>
          <t xml:space="preserve">Косвенные: Проживание</t>
        </is>
      </c>
      <c r="D157" t="inlineStr">
        <is>
          <t xml:space="preserve"/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/>
        </is>
      </c>
      <c r="H157" t="inlineStr">
        <is>
          <t xml:space="preserve"/>
        </is>
      </c>
      <c r="I157" s="2">
        <f>SUM(M157:X157)</f>
        <v>0</v>
      </c>
      <c r="J157" t="inlineStr">
        <is>
          <t xml:space="preserve"/>
        </is>
      </c>
      <c r="K157" s="2">
        <f>I157</f>
        <v>0</v>
      </c>
      <c r="L157" t="inlineStr">
        <is>
          <t xml:space="preserve"/>
        </is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</row>
    <row r="158">
      <c r="A158" t="inlineStr">
        <is>
          <t xml:space="preserve"/>
        </is>
      </c>
      <c r="B158" t="inlineStr">
        <is>
          <t xml:space="preserve"/>
        </is>
      </c>
      <c r="C158" t="inlineStr">
        <is>
          <t xml:space="preserve">Косвенные: Аренда автобусов</t>
        </is>
      </c>
      <c r="D158" t="inlineStr">
        <is>
          <t xml:space="preserve"/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/>
        </is>
      </c>
      <c r="H158" t="inlineStr">
        <is>
          <t xml:space="preserve"/>
        </is>
      </c>
      <c r="I158" s="2">
        <f>SUM(M158:X158)</f>
        <v>0</v>
      </c>
      <c r="J158" t="inlineStr">
        <is>
          <t xml:space="preserve"/>
        </is>
      </c>
      <c r="K158" s="2">
        <f>I158</f>
        <v>0</v>
      </c>
      <c r="L158" t="inlineStr">
        <is>
          <t xml:space="preserve"/>
        </is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</row>
    <row r="159">
      <c r="A159" t="inlineStr">
        <is>
          <t xml:space="preserve"/>
        </is>
      </c>
      <c r="B159" t="inlineStr">
        <is>
          <t xml:space="preserve"/>
        </is>
      </c>
      <c r="C159" t="inlineStr">
        <is>
          <t xml:space="preserve">Косвенные: Аренда автомобиля</t>
        </is>
      </c>
      <c r="D159" t="inlineStr">
        <is>
          <t xml:space="preserve"/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/>
        </is>
      </c>
      <c r="H159" t="inlineStr">
        <is>
          <t xml:space="preserve"/>
        </is>
      </c>
      <c r="I159" s="2">
        <f>SUM(M159:X159)</f>
        <v>0</v>
      </c>
      <c r="J159" t="inlineStr">
        <is>
          <t xml:space="preserve"/>
        </is>
      </c>
      <c r="K159" s="2">
        <f>I159</f>
        <v>0</v>
      </c>
      <c r="L159" t="inlineStr">
        <is>
          <t xml:space="preserve"/>
        </is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</row>
    <row r="160">
      <c r="A160" t="inlineStr">
        <is>
          <t xml:space="preserve"/>
        </is>
      </c>
      <c r="B160" t="inlineStr">
        <is>
          <t xml:space="preserve"/>
        </is>
      </c>
      <c r="C160" t="inlineStr">
        <is>
          <t xml:space="preserve">Косвенные: Аренда опалубки</t>
        </is>
      </c>
      <c r="D160" t="inlineStr">
        <is>
          <t xml:space="preserve"/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/>
        </is>
      </c>
      <c r="H160" t="inlineStr">
        <is>
          <t xml:space="preserve"/>
        </is>
      </c>
      <c r="I160" s="2">
        <f>SUM(M160:X160)</f>
        <v>0</v>
      </c>
      <c r="J160" t="inlineStr">
        <is>
          <t xml:space="preserve"/>
        </is>
      </c>
      <c r="K160" s="2">
        <f>I160</f>
        <v>0</v>
      </c>
      <c r="L160" t="inlineStr">
        <is>
          <t xml:space="preserve"/>
        </is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</row>
    <row r="161">
      <c r="A161" t="inlineStr">
        <is>
          <t xml:space="preserve"/>
        </is>
      </c>
      <c r="B161" t="inlineStr">
        <is>
          <t xml:space="preserve"/>
        </is>
      </c>
      <c r="C161" t="inlineStr">
        <is>
          <t xml:space="preserve">Косвенные: СИЗы</t>
        </is>
      </c>
      <c r="D161" t="inlineStr">
        <is>
          <t xml:space="preserve"/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/>
        </is>
      </c>
      <c r="H161" t="inlineStr">
        <is>
          <t xml:space="preserve"/>
        </is>
      </c>
      <c r="I161" s="2">
        <f>SUM(M161:X161)</f>
        <v>0</v>
      </c>
      <c r="J161" t="inlineStr">
        <is>
          <t xml:space="preserve"/>
        </is>
      </c>
      <c r="K161" s="2">
        <f>I161</f>
        <v>0</v>
      </c>
      <c r="L161" t="inlineStr">
        <is>
          <t xml:space="preserve"/>
        </is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</row>
    <row r="162">
      <c r="A162" t="inlineStr">
        <is>
          <t xml:space="preserve"/>
        </is>
      </c>
      <c r="B162" t="inlineStr">
        <is>
          <t xml:space="preserve"/>
        </is>
      </c>
      <c r="C162" t="inlineStr">
        <is>
          <t xml:space="preserve">Косвенные: Приобретение билетов</t>
        </is>
      </c>
      <c r="D162" t="inlineStr">
        <is>
          <t xml:space="preserve"/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/>
        </is>
      </c>
      <c r="H162" t="inlineStr">
        <is>
          <t xml:space="preserve"/>
        </is>
      </c>
      <c r="I162" s="2">
        <f>SUM(M162:X162)</f>
        <v>0</v>
      </c>
      <c r="J162" t="inlineStr">
        <is>
          <t xml:space="preserve"/>
        </is>
      </c>
      <c r="K162" s="2">
        <f>I162</f>
        <v>0</v>
      </c>
      <c r="L162" t="inlineStr">
        <is>
          <t xml:space="preserve"/>
        </is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</row>
    <row r="163">
      <c r="A163" t="inlineStr">
        <is>
          <t xml:space="preserve"/>
        </is>
      </c>
      <c r="B163" t="inlineStr">
        <is>
          <t xml:space="preserve"/>
        </is>
      </c>
      <c r="C163" t="inlineStr">
        <is>
          <t xml:space="preserve">Косвенные: Разрешение на работу</t>
        </is>
      </c>
      <c r="D163" t="inlineStr">
        <is>
          <t xml:space="preserve"/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/>
        </is>
      </c>
      <c r="H163" t="inlineStr">
        <is>
          <t xml:space="preserve"/>
        </is>
      </c>
      <c r="I163" s="2">
        <f>SUM(M163:X163)</f>
        <v>0</v>
      </c>
      <c r="J163" t="inlineStr">
        <is>
          <t xml:space="preserve"/>
        </is>
      </c>
      <c r="K163" s="2">
        <f>I163</f>
        <v>0</v>
      </c>
      <c r="L163" t="inlineStr">
        <is>
          <t xml:space="preserve"/>
        </is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</row>
    <row r="164">
      <c r="A164" t="inlineStr">
        <is>
          <t xml:space="preserve"/>
        </is>
      </c>
      <c r="B164" t="inlineStr">
        <is>
          <t xml:space="preserve"/>
        </is>
      </c>
      <c r="C164" t="inlineStr">
        <is>
          <t xml:space="preserve">Косвенные: Медицинские услуги</t>
        </is>
      </c>
      <c r="D164" t="inlineStr">
        <is>
          <t xml:space="preserve"/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/>
        </is>
      </c>
      <c r="H164" t="inlineStr">
        <is>
          <t xml:space="preserve"/>
        </is>
      </c>
      <c r="I164" s="2">
        <f>SUM(M164:X164)</f>
        <v>0</v>
      </c>
      <c r="J164" t="inlineStr">
        <is>
          <t xml:space="preserve"/>
        </is>
      </c>
      <c r="K164" s="2">
        <f>I164</f>
        <v>0</v>
      </c>
      <c r="L164" t="inlineStr">
        <is>
          <t xml:space="preserve"/>
        </is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</row>
    <row r="165">
      <c r="A165" t="inlineStr">
        <is>
          <t xml:space="preserve"/>
        </is>
      </c>
      <c r="B165" t="inlineStr">
        <is>
          <t xml:space="preserve"/>
        </is>
      </c>
      <c r="C165" t="inlineStr">
        <is>
          <t xml:space="preserve">Косвенные: ВЗиС для ОР</t>
        </is>
      </c>
      <c r="D165" t="inlineStr">
        <is>
          <t xml:space="preserve"/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/>
        </is>
      </c>
      <c r="H165" t="inlineStr">
        <is>
          <t xml:space="preserve"/>
        </is>
      </c>
      <c r="I165" s="2">
        <f>SUM(M165:X165)</f>
        <v>0</v>
      </c>
      <c r="J165" t="inlineStr">
        <is>
          <t xml:space="preserve"/>
        </is>
      </c>
      <c r="K165" s="2">
        <f>I165</f>
        <v>0</v>
      </c>
      <c r="L165" t="inlineStr">
        <is>
          <t xml:space="preserve"/>
        </is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</row>
    <row r="166">
      <c r="A166" t="inlineStr">
        <is>
          <t xml:space="preserve"/>
        </is>
      </c>
      <c r="B166" t="inlineStr">
        <is>
          <t xml:space="preserve"/>
        </is>
      </c>
      <c r="C166" t="inlineStr">
        <is>
          <t xml:space="preserve">Косвенные: Аренда офиса</t>
        </is>
      </c>
      <c r="D166" t="inlineStr">
        <is>
          <t xml:space="preserve"/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/>
        </is>
      </c>
      <c r="H166" t="inlineStr">
        <is>
          <t xml:space="preserve"/>
        </is>
      </c>
      <c r="I166" s="2">
        <f>SUM(M166:X166)</f>
        <v>0.09</v>
      </c>
      <c r="J166" t="inlineStr">
        <is>
          <t xml:space="preserve"/>
        </is>
      </c>
      <c r="K166" s="2">
        <f>I166</f>
        <v>0.09</v>
      </c>
      <c r="L166" t="inlineStr">
        <is>
          <t xml:space="preserve"/>
        </is>
      </c>
      <c r="M166" s="2">
        <v>0.0075</v>
      </c>
      <c r="N166" s="2">
        <v>0.0075</v>
      </c>
      <c r="O166" s="2">
        <v>0.0075</v>
      </c>
      <c r="P166" s="2">
        <v>0.0075</v>
      </c>
      <c r="Q166" s="2">
        <v>0.0075</v>
      </c>
      <c r="R166" s="2">
        <v>0.0075</v>
      </c>
      <c r="S166" s="2">
        <v>0.0075</v>
      </c>
      <c r="T166" s="2">
        <v>0.0075</v>
      </c>
      <c r="U166" s="2">
        <v>0.0075</v>
      </c>
      <c r="V166" s="2">
        <v>0.0075</v>
      </c>
      <c r="W166" s="2">
        <v>0.0075</v>
      </c>
      <c r="X166" s="2">
        <v>0.0075</v>
      </c>
    </row>
    <row r="167">
      <c r="A167" t="inlineStr">
        <is>
          <t xml:space="preserve"/>
        </is>
      </c>
      <c r="B167" t="inlineStr">
        <is>
          <t xml:space="preserve"/>
        </is>
      </c>
      <c r="C167" t="inlineStr">
        <is>
          <t xml:space="preserve">Косвенные: Аренда склада</t>
        </is>
      </c>
      <c r="D167" t="inlineStr">
        <is>
          <t xml:space="preserve"/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/>
        </is>
      </c>
      <c r="H167" t="inlineStr">
        <is>
          <t xml:space="preserve"/>
        </is>
      </c>
      <c r="I167" s="2">
        <f>SUM(M167:X167)</f>
        <v>0.24</v>
      </c>
      <c r="J167" t="inlineStr">
        <is>
          <t xml:space="preserve"/>
        </is>
      </c>
      <c r="K167" s="2">
        <f>I167</f>
        <v>0.24</v>
      </c>
      <c r="L167" t="inlineStr">
        <is>
          <t xml:space="preserve"/>
        </is>
      </c>
      <c r="M167" s="2">
        <v>0.02</v>
      </c>
      <c r="N167" s="2">
        <v>0.02</v>
      </c>
      <c r="O167" s="2">
        <v>0.02</v>
      </c>
      <c r="P167" s="2">
        <v>0.02</v>
      </c>
      <c r="Q167" s="2">
        <v>0.02</v>
      </c>
      <c r="R167" s="2">
        <v>0.02</v>
      </c>
      <c r="S167" s="2">
        <v>0.02</v>
      </c>
      <c r="T167" s="2">
        <v>0.02</v>
      </c>
      <c r="U167" s="2">
        <v>0.02</v>
      </c>
      <c r="V167" s="2">
        <v>0.02</v>
      </c>
      <c r="W167" s="2">
        <v>0.02</v>
      </c>
      <c r="X167" s="2">
        <v>0.02</v>
      </c>
    </row>
    <row r="168">
      <c r="A168" t="inlineStr">
        <is>
          <t xml:space="preserve"/>
        </is>
      </c>
      <c r="B168" t="inlineStr">
        <is>
          <t xml:space="preserve"/>
        </is>
      </c>
      <c r="C168" t="inlineStr">
        <is>
          <t xml:space="preserve">Косвенные: Интернет</t>
        </is>
      </c>
      <c r="D168" t="inlineStr">
        <is>
          <t xml:space="preserve"/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/>
        </is>
      </c>
      <c r="H168" t="inlineStr">
        <is>
          <t xml:space="preserve"/>
        </is>
      </c>
      <c r="I168" s="2">
        <f>SUM(M168:X168)</f>
        <v>0</v>
      </c>
      <c r="J168" t="inlineStr">
        <is>
          <t xml:space="preserve"/>
        </is>
      </c>
      <c r="K168" s="2">
        <f>I168</f>
        <v>0</v>
      </c>
      <c r="L168" t="inlineStr">
        <is>
          <t xml:space="preserve"/>
        </is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</row>
    <row r="169">
      <c r="A169" t="inlineStr">
        <is>
          <t xml:space="preserve"/>
        </is>
      </c>
      <c r="B169" t="inlineStr">
        <is>
          <t xml:space="preserve"/>
        </is>
      </c>
      <c r="C169" t="inlineStr">
        <is>
          <t xml:space="preserve">Косвенные: Обращение с ТБО и ЖБО</t>
        </is>
      </c>
      <c r="D169" t="inlineStr">
        <is>
          <t xml:space="preserve"/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/>
        </is>
      </c>
      <c r="H169" t="inlineStr">
        <is>
          <t xml:space="preserve"/>
        </is>
      </c>
      <c r="I169" s="2">
        <f>SUM(M169:X169)</f>
        <v>0</v>
      </c>
      <c r="J169" t="inlineStr">
        <is>
          <t xml:space="preserve"/>
        </is>
      </c>
      <c r="K169" s="2">
        <f>I169</f>
        <v>0</v>
      </c>
      <c r="L169" t="inlineStr">
        <is>
          <t xml:space="preserve"/>
        </is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</row>
    <row r="170">
      <c r="A170" t="inlineStr">
        <is>
          <t xml:space="preserve"/>
        </is>
      </c>
      <c r="B170" t="inlineStr">
        <is>
          <t xml:space="preserve"/>
        </is>
      </c>
      <c r="C170" t="inlineStr">
        <is>
          <t xml:space="preserve">Косвенные: Охрана труда</t>
        </is>
      </c>
      <c r="D170" t="inlineStr">
        <is>
          <t xml:space="preserve"/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/>
        </is>
      </c>
      <c r="H170" t="inlineStr">
        <is>
          <t xml:space="preserve"/>
        </is>
      </c>
      <c r="I170" s="2">
        <f>SUM(M170:X170)</f>
        <v>0</v>
      </c>
      <c r="J170" t="inlineStr">
        <is>
          <t xml:space="preserve"/>
        </is>
      </c>
      <c r="K170" s="2">
        <f>I170</f>
        <v>0</v>
      </c>
      <c r="L170" t="inlineStr">
        <is>
          <t xml:space="preserve"/>
        </is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</row>
    <row r="171">
      <c r="A171" t="inlineStr">
        <is>
          <t xml:space="preserve"/>
        </is>
      </c>
      <c r="B171" t="inlineStr">
        <is>
          <t xml:space="preserve"/>
        </is>
      </c>
      <c r="C171" t="inlineStr">
        <is>
          <t xml:space="preserve">Косвенные: Страхование от НС</t>
        </is>
      </c>
      <c r="D171" t="inlineStr">
        <is>
          <t xml:space="preserve"/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/>
        </is>
      </c>
      <c r="H171" t="inlineStr">
        <is>
          <t xml:space="preserve"/>
        </is>
      </c>
      <c r="I171" s="2">
        <f>SUM(M171:X171)</f>
        <v>0</v>
      </c>
      <c r="J171" t="inlineStr">
        <is>
          <t xml:space="preserve"/>
        </is>
      </c>
      <c r="K171" s="2">
        <f>I171</f>
        <v>0</v>
      </c>
      <c r="L171" t="inlineStr">
        <is>
          <t xml:space="preserve"/>
        </is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</row>
    <row r="172">
      <c r="A172" t="inlineStr">
        <is>
          <t xml:space="preserve"/>
        </is>
      </c>
      <c r="B172" t="inlineStr">
        <is>
          <t xml:space="preserve"/>
        </is>
      </c>
      <c r="C172" t="inlineStr">
        <is>
          <t xml:space="preserve">Косвенные: IT-материалы</t>
        </is>
      </c>
      <c r="D172" t="inlineStr">
        <is>
          <t xml:space="preserve"/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/>
        </is>
      </c>
      <c r="H172" t="inlineStr">
        <is>
          <t xml:space="preserve"/>
        </is>
      </c>
      <c r="I172" s="2">
        <f>SUM(M172:X172)</f>
        <v>0</v>
      </c>
      <c r="J172" t="inlineStr">
        <is>
          <t xml:space="preserve"/>
        </is>
      </c>
      <c r="K172" s="2">
        <f>I172</f>
        <v>0</v>
      </c>
      <c r="L172" t="inlineStr">
        <is>
          <t xml:space="preserve"/>
        </is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</row>
    <row r="173">
      <c r="A173" t="inlineStr">
        <is>
          <t xml:space="preserve"/>
        </is>
      </c>
      <c r="B173" t="inlineStr">
        <is>
          <t xml:space="preserve"/>
        </is>
      </c>
      <c r="C173" t="inlineStr">
        <is>
          <t xml:space="preserve">Косвенные: Приобретение контейнеров</t>
        </is>
      </c>
      <c r="D173" t="inlineStr">
        <is>
          <t xml:space="preserve"/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/>
        </is>
      </c>
      <c r="H173" t="inlineStr">
        <is>
          <t xml:space="preserve"/>
        </is>
      </c>
      <c r="I173" s="2">
        <f>SUM(M173:X173)</f>
        <v>0</v>
      </c>
      <c r="J173" t="inlineStr">
        <is>
          <t xml:space="preserve"/>
        </is>
      </c>
      <c r="K173" s="2">
        <f>I173</f>
        <v>0</v>
      </c>
      <c r="L173" t="inlineStr">
        <is>
          <t xml:space="preserve"/>
        </is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</row>
    <row r="174">
      <c r="A174" t="inlineStr">
        <is>
          <t xml:space="preserve"/>
        </is>
      </c>
      <c r="B174" t="inlineStr">
        <is>
          <t xml:space="preserve"/>
        </is>
      </c>
      <c r="C174" t="inlineStr">
        <is>
          <t xml:space="preserve">Косвенные: Приобретение модульного офиса</t>
        </is>
      </c>
      <c r="D174" t="inlineStr">
        <is>
          <t xml:space="preserve"/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/>
        </is>
      </c>
      <c r="H174" t="inlineStr">
        <is>
          <t xml:space="preserve"/>
        </is>
      </c>
      <c r="I174" s="2">
        <f>SUM(M174:X174)</f>
        <v>0</v>
      </c>
      <c r="J174" t="inlineStr">
        <is>
          <t xml:space="preserve"/>
        </is>
      </c>
      <c r="K174" s="2">
        <f>I174</f>
        <v>0</v>
      </c>
      <c r="L174" t="inlineStr">
        <is>
          <t xml:space="preserve"/>
        </is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</row>
    <row r="175">
      <c r="A175" t="inlineStr">
        <is>
          <t xml:space="preserve"/>
        </is>
      </c>
      <c r="B175" t="inlineStr">
        <is>
          <t xml:space="preserve"/>
        </is>
      </c>
      <c r="C175" t="inlineStr">
        <is>
          <t xml:space="preserve">Косвенные: Транспортные услуги</t>
        </is>
      </c>
      <c r="D175" t="inlineStr">
        <is>
          <t xml:space="preserve"/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/>
        </is>
      </c>
      <c r="H175" t="inlineStr">
        <is>
          <t xml:space="preserve"/>
        </is>
      </c>
      <c r="I175" s="2">
        <f>SUM(M175:X175)</f>
        <v>0</v>
      </c>
      <c r="J175" t="inlineStr">
        <is>
          <t xml:space="preserve"/>
        </is>
      </c>
      <c r="K175" s="2">
        <f>I175</f>
        <v>0</v>
      </c>
      <c r="L175" t="inlineStr">
        <is>
          <t xml:space="preserve"/>
        </is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</row>
    <row r="176">
      <c r="A176" t="inlineStr">
        <is>
          <t xml:space="preserve"/>
        </is>
      </c>
      <c r="B176" t="inlineStr">
        <is>
          <t xml:space="preserve"/>
        </is>
      </c>
      <c r="C176" t="inlineStr">
        <is>
          <t xml:space="preserve">Косвенные: Прочие косвенные расходы</t>
        </is>
      </c>
      <c r="D176" t="inlineStr">
        <is>
          <t xml:space="preserve"/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/>
        </is>
      </c>
      <c r="H176" t="inlineStr">
        <is>
          <t xml:space="preserve"/>
        </is>
      </c>
      <c r="I176" s="2">
        <f>SUM(M176:X176)</f>
        <v>0</v>
      </c>
      <c r="J176" t="inlineStr">
        <is>
          <t xml:space="preserve"/>
        </is>
      </c>
      <c r="K176" s="2">
        <f>I176</f>
        <v>0</v>
      </c>
      <c r="L176" t="inlineStr">
        <is>
          <t xml:space="preserve"/>
        </is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</row>
    <row r="177"/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sheetData>
    <row r="1">
      <c r="A1" t="inlineStr">
        <is>
          <t xml:space="preserve">Служебные данные приложения</t>
        </is>
      </c>
    </row>
    <row r="2">
      <c r="A2" t="inlineStr">
        <is>
          <t xml:space="preserve">{"application":"financial-economic-model","fileType":"contractor","schemaVersion":2,"savedAt":"2026-09-25T13:41:40.875Z","contractor":{"id":"c_mugvjjiee42h","name":"Подрядчик 2 · расчётный сценарий"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currency":"USD"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окончания"]}},"personnel":{"enabled":true,"required":true,"path":"data/contractors/c_mugvjjiee42h/sources/personnel.xlsx","sheetAliases":["Персонал","График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персонала"]}},"equipment":{"enabled":true,"required":true,"path":"data/contractors/c_mugvjjiee42h/sources/equipment.xlsx","sheetAliases":["Техника","График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KQ"],"discipline":["Дисциплина"]}},"primary_documents":{"enabled":true,"required":true,"path":"data/contractors/c_mugvjjiee42h/sources/parameters.xlsx","sheetAliases":["Первичка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факт"]}},"payments":{"enabled":true,"required":true,"path":"data/contractors/c_mugvjjiee42h/sources/payments.xlsx","sheetAliases":["Платежи","Реестр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расхода"]}},"factoring":{"enabled":true,"required":false,"path":"data/contractors/c_mugvjjiee42h/sources/factoring.xlsx","sheetAliases":["Факторинг","Реестр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руб."]}}}},"contracts":[{"id":"d_mugvk5lsgiiq","number":"4700134228","name":"Расчётный договор 4700134228 · +5 месяцев, ставка и объём ×2","sourceIdentityConfirmed":true,"sourceProfiles":{"boq":{"enabled":true,"required":true,"currency":"USD","path":"data/contractors/derived-4700134228/sources/boq.xlsx","sheetAliases":["BOQ","Ведомость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KQ-2"]},"overrides":{"item_code":{"mode":"header","value":"Шифр ЕР"},"item_name":{"mode":"header","value":"Наименование ЕР"},"unit":{"mode":"header","value":"Ед. изм."},"contract_quantity":{"mode":"header","value":"Кол-во по BoQ"},"labor_hours_unit":{"mode":"header","value":"Трудозатраты за ед., чел.-час."},"labor_hours_total":{"mode":"header","value":"Трудозатраты всего, чел.-час"},"machine_hours_unit":{"mode":"header","value":"Машины и механизмы за ед., маш.-час."},"machine_hours_total":{"mode":"header","value":"Машины и механизмы всего, маш.-час"},"smr_unit_rate":{"mode":"header","value":"Един. расценка на СМР прямые затраты, USD"},"materials_unit_rate":{"mode":"header","value":"Един. расценка стоимости материалов и оборудования, USD"},"kq_code":{"mode":"header","value":"Код KQ-1"},"kq_name":{"mode":"header","value":"Наименование KQ-1"}},"sheet":"BOQ","startRow":0,"endRow":0},"ksg":{"enabled":true,"required":true,"path":"data/contractors/derived-4700134228/sources/ksg.xlsx","sheetAliases":["КСГ","Календарный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окончания"]},"overrides":{"kq_code":{"mode":"header","value":"Ключевые работы"},"work_name":{"mode":"header","value":"Название работы"},"work_id":{"mode":"header","value":"Идентификатор работы"},"smr_rate":{"mode":"header","value":"Расценка СМР"},"materials_rate":{"mode":"header","value":"Расценка МТР"},"contract_quantity":{"mode":"header","value":"Контрактные объемы"},"planned_quantity":{"mode":"header","value":"Кол-во по завершении"},"actual_quantity":{"mode":"header","value":"Фактическое количество"},"remaining_quantity":{"mode":"header","value":"Оставшееся количество"},"start_date":{"mode":"header","value":"Начало"},"finish_date":{"mode":"header","value":"Окончание"}},"sheet":"КСГ","startRow":0,"endRow":0},"personnel":{"enabled":true,"required":true,"path":"data/contractors/derived-4700134228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kq_code":{"mode":"header","value":"KQ"},"discipline":{"mode":"header","value":"Дисциплина"},"work_name":{"mode":"header","value":"Наименование работ"},"personnel_type":{"mode":"header","value":"Персонал"}},"sheet":"Персонал","startRow":0,"endRow":0},"equipment":{"enabled":true,"required":true,"path":"data/contractors/derived-4700134228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equipment_type":{"mode":"header","value":"Тип техники"},"equipment_name":{"mode":"header","value":"Техника"},"work_name":{"mode":"header","value":"Наименование работ"},"kq_code":{"mode":"header","value":"KQ"},"discipline":{"mode":"header","value":"Дисциплина"}},"sheet":"Техника","startRow":0,"endRow":0},"primary_documents":{"enabled":true,"required":true,"path":"data/contractors/derived-4700134228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документы"],"headerRow":{"mode":"auto","fallback":1,"searchRows":20},"requiredFields":["contractor","contract_number","currency","document_number","document_date","amount_without_vat"],"fields":{"contractor":["Контрагент"],"contract_number":["Договор с КА"],"project":["Проект"],"currency":["Валюта"],"document_date":["Дата подписания КС"],"amount_without_vat":["Сумма без НДС"],"guarantee_without_vat":["сумма ГУ без НДС"],"advance_offset_without_vat":["Аванс зачет без НДС"],"penalty":["Штрафы / претензии без НДС - удержано"],"discount":["Дисконт после КС за досрочную оплату без НДС"],"otherDeduction":["Прочая ДЗ к удержанию без НДС"]},"overrides":{"contractor":{"mode":"header","value":"Контрагент"},"contract_number":{"mode":"header","value":"Договор с КА"},"project":{"mode":"header","value":"Проект"},"currency":{"mode":"header","value":"Валюта"},"document_date":{"mode":"header","value":"Дата подписания КС"},"amount_without_vat":{"mode":"header","value":"Сумма без НДС"},"guarantee_without_vat":{"mode":"header","value":"сумма ГУ без НДС"},"advance_offset_without_vat":{"mode":"header","value":"Аванс зачет без НДС"},"penalty":{"mode":"header","value":"Штрафы / претензии без НДС - удержано"},"discount":{"mode":"header","value":"Дисконт после КС за досрочную оплату без НДС"},"otherDeduction":{"mode":"header","value":"Прочая ДЗ к удержанию без НДС"}},"sheet":"Первичка в вал.контракта","startRow":0,"endRow":0},"payments":{"enabled":true,"required":true,"path":"data/contractors/derived-4700134228/sources/payments.xlsx","sheetAliases":["Платежи","Реестр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платежа"],"contractor":["Имя 1"],"contract_number":["Номер договора"],"project":["Зона -протянуть формулу"],"currency":["Валюта транзакции"],"amount_with_vat":["Финансирование, с НДС, Влт"],"amount_without_vat":["Финансирование, без НДС, Влт"],"payment_purpose":["Назначение платежа"],"payment_type":["Вид оплаты (аванс, оплата по факту)"]},"overrides":{"payment_date":{"mode":"header","value":"Дата платежа"},"contractor":{"mode":"header","value":"Имя 1"},"contract_number":{"mode":"header","value":"Номер договора"},"project":{"mode":"header","value":"Зона -протянуть формулу"},"currency":{"mode":"header","value":"Валюта транзакции"},"amount_with_vat":{"mode":"header","value":"Финансирование, с НДС, Влт"},"amount_without_vat":{"mode":"header","value":"Финансирование, без НДС, Влт"},"payment_purpose":{"mode":"header","value":"Назначение платежа"},"payment_type":{"mode":"header","value":"Вид оплаты (аванс, оплата по факту)"}},"sheet":"Платежи","startRow":0,"endRow":0},"factoring":{"enabled":true,"required":false,"path":"data/contractors/derived-4700134228/sources/factoring.xlsx","sheetAliases":["Факторинг","Реестр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],"project":["Проект"],"contract_number":["Договор"],"amount_without_vat_currency":["Сумма в евро / Доллар без НДС"],"payment_date":["Дата платежа"]},"overrides":{"contractor":{"mode":"header","value":"Контрагент"},"project":{"mode":"header","value":"Проект"},"contract_number":{"mode":"header","value":"Договор"},"amount_without_vat_currency":{"mode":"header","value":"Сумма в евро / Доллар без НДС"},"payment_date":{"mode":"header","value":"Дата платежа"}},"sheet":"Факторинг","startRow":0,"endRow":0}},"sources":{},"versions":[{"id":"v_mugvk5ls02v0","name":"Без исходных данных","created":"2026-09-25","year":2026,"currency":"USD","fxRate":80,"dataMode":"imported","parameters":{"payroll":{"value":3750,"method":"monthly","enabled":true,"lag":0,"cash":true,"vat":false,"rateCurrency":"USD","rateBasis":"","rateSource":"Расчётный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персонал"},"vacation":{"value":9.226190476190476,"method":"rate","enabled":true,"lag":0,"cash":false,"vat":false,"rateCurrency":"","rateBasis":"","rateSource":"Расчётный сценарий 4700134228: Исходная модель, Детальная модель!F50 · Согласованные 8% годового ФОТ/мес.; F50 = 9,22619% на другой базе"},"subcontract":{"value":0,"method":"percentRevenue","enabled":true,"lag":0,"cash":true,"vat":true,"rateCurrency":"","rateBasis":"","rateSource":"Расчётный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персонал"},"indirectVacation":{"value":9.226190476190476,"method":"rate","enabled":true,"lag":0,"cash":false,"vat":false,"rateCurrency":"","rateBasis":"","rateSource":"Расчётный сценарий 4700134228: Исходная модель, Детальная модель!F63 · Согласованные 8% годового ФОТ/мес.; F63 = 9,22619% на другой базе"},"food":{"value":16.25,"method":"day","enabled":true,"lag":0,"cash":true,"vat":true,"rateCurrency":"USD","rateBasis":"","rateSource":"Расчётный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[8880.160000000002,7032.24,10582.28,9278.360000000002,4727.799999999999,6371.719999999999,2176.54,7165.499999999999,6542.160000000001,19045.679999999997,59445.10000000001,59872.15999999999],"boqRate":[0,0,0,0,0,0,0,0,0,0,0,0],"revenue":[0,0,0,0,0,0,0,0,0,0,0,0],"otherRevenue":[0,0,0,0,0,0,0,0,0,0,0,0],"materials":[0,0,0,0,0,0,0,0,0,0,0,0],"directPeople":[170.06451612903226,237.64285714285714,259.5483870967742,281.8,351.48387096774195,376.6,527.9354838709677,572.3225806451613,600.2666666666667,633.8064516129032,674.8666666666667,782.3225806451613],"auxiliaryPeople":[0,0,0,0,0,0,0,0,0,0,0,0],"indirectPeople":[140.6451612903226,168.64285714285714,195.41935483870967,212.66666666666666,257.61290322580646,261.53333333333336,316.7741935483871,298.1290322580645,269.46666666666664,280.7096774193548,299.8666666666667,306.4516129032258],"laborIntensity":[0,0,0,0,0,0,0,0,0,0,0,0],"sourceDays":[0,0,0,0,0,0,0,0,0,0,0,0],"passivePeople":[0,0,0,0,0,0,0,0,0,0,0,0],"scaffoldPeople":[4.193548387096774,0,0,0,0,31.2,49.354838709677416,46.12903225806452,55.6,52.32258064516129,62.53333333333333,68.96774193548387],"equipmentHours":[8705.806451612903,9954.285714285714,11943.225806451614,13450.666666666666,12698.064516129032,13814.666666666666,18669.67741935484,17713.548387096773,15790.666666666666,13503.225806451614,14265.333333333334,16522.58064516129],"nrkVolume":[0,0,0,0,0,0,0,0,0,0,0,0],"payments":[0,0,0,0,0,0,0,0,0,0,0,0],"advances":[0,0,0,0,0,0,0,0,0,0,0,0],"advanceOffset":[0,0,0,0,0,0,0,0,0,0,0,0],"factoring":[0,0,0,0,0,0,0,0,0,0,0,0],"ksgRevenue":[6009188.245655865,6326310.065261915,7192962.040909068,7719049.553621543,5505821.553424569,9987823.64153884,6691447.283210083,5821714.1066337265,7166557.134399284,10354368.854407901,15683364.331498714,14091759.611429863],"ksgMaterialsRevenue":[2153783.374,1539868.2479999997,1581686.1979999999,1159164.011,604570.4280000001,765789.0929999999,395388.4235,326947.8805,475291.4724999999,749195.7699999999,1230678.6764999996,718619.413],"ks2Accepted":[831903.5372417906,5500703.147450478,6294597.88330131,7106296.843344353,7666440.802350296,5727144.353444267,9539623.432727411,7021084.919042958,5908687.424291363,7032072.831622728,10035587.68240704,15150464.783789633]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3792.62,"volumes":[321.64,58.48,104.7,190.04,66.56,40.02,13.48,286.06,892.3,549.8,1198.24,71.3],"matchRule":"exact","matchConfidence":1,"contractRate":360.398813535099,"currentRate":0,"actualRate":0,"rate":360.398813535099},{"sourceKind":"ksg","sourceRow":8,"sourceKey":"auto-d3ba77bf","workId":"","name":"Демонтаж элементов металлоконструкций","unit":"т","kq1":"","kq2":"KQ-03-01","stableKey":"auto-18aa5086","plannedQuantity":41.5,"scheduleQuantity":3.2,"volumes":[0,0,0,0,0,0.28,0,0,0.32,0,0,2.6],"matchRule":"exact","matchConfidence":1,"contractRate":4959.555693795231,"currentRate":0,"actualRate":0,"rate":4959.555693795231},{"sourceKind":"ksg","sourceRow":10,"sourceKey":"auto-1e17fbd2","workId":"","name":"Демонтаж кровельных покрытий","unit":"м2","kq1":"","kq2":"KQ-111-11","stableKey":"auto-736d9865","plannedQuantity":12891.5,"scheduleQuantity":73.64,"volumes":[0,0,0,73.64,0,0,0,0,0,0,0,0],"matchRule":"exact","matchConfidence":1,"contractRate":214.7967168924523,"currentRate":0,"actualRate":0,"rate":214.7967168924523},{"sourceKind":"ksg","sourceRow":12,"sourceKey":"auto-50b56ba7","workId":"","name":"Демонтаж легковозводимых перегородок","unit":"м2","kq1":"","kq2":"KQ-111-11","stableKey":"auto-d17fa40d","plannedQuantity":1549,"scheduleQuantity":1549,"volumes":[0,0,0,0,0,0,0,0,0,1549,0,0],"matchRule":"exact","matchConfidence":1,"contractRate":214.7967168924523,"currentRate":0,"actualRate":0,"rate":214.7967168924523},{"sourceKind":"ksg","sourceRow":13,"sourceKey":"auto-d98dc6be","workId":"","name":"Демонтаж элементов заполнения проемов зданий и сооружений","unit":"м2","kq1":"","kq2":"KQ-111-11","stableKey":"auto-9b742e9b","plannedQuantity":27.54,"scheduleQuantity":27.54,"volu</t>
        </is>
      </c>
    </row>
    <row r="3">
      <c r="A3" t="inlineStr">
        <is>
          <t xml:space="preserve">mes":[0,0,0,8.64,0,0,0,0,0,18.9,0,0],"matchRule":"exact","matchConfidence":1,"contractRate":214.7967168924523,"currentRate":0,"actualRate":0,"rate":214.7967168924523},{"sourceKind":"ksg","sourceRow":14,"sourceKey":"auto-eb2d111d","workId":"","name":"Демонтаж черновой отделки","unit":"м2","kq1":"","kq2":"KQ-03-08","stableKey":"auto-8868b569","plannedQuantity":1008.9,"scheduleQuantity":1008.9,"volumes":[0,0,0,0,0,0,0,0,0,1006.56,2.34,0],"matchRule":"exact","matchConfidence":1,"contractRate":123.9962934310013,"currentRate":0,"actualRate":0,"rate":123.9962934310013},{"sourceKind":"ksg","sourceRow":16,"sourceKey":"auto-b1e30d56","workId":"","name":"Демонтаж инженерного и технологического оборудования","unit":"т","kq1":"","kq2":"KQ-03-10","stableKey":"auto-55c90949","plannedQuantity":143.2,"scheduleQuantity":0.6,"volumes":[0,0,0,0,0,0,0,0,0,0,0,0.6],"matchRule":"exact","matchConfidence":1,"contractRate":14411.402896313515,"currentRate":0,"actualRate":0,"rate":14411.402896313515},{"sourceKind":"ksg","sourceRow":17,"sourceKey":"auto-362f0704","workId":"","name":"Демонтаж инженерных и технологических трубопроводов","unit":"м","kq1":"","kq2":"KQ-03-13","stableKey":"auto-cc0b3eae","plannedQuantity":6980.06,"scheduleQuantity":10,"volumes":[0,0,8.34,1.66,0,0,0,0,0,0,0,0],"matchRule":"exact","matchConfidence":1,"contractRate":141.14832227563883,"currentRate":0,"actualRate":0,"rate":141.14832227563883},{"sourceKind":"ksg","sourceRow":18,"sourceKey":"auto-fb844880","workId":"","name":"Демонтаж ЗРА и встраиваемых линейных элементов","unit":"шт.","kq1":"","kq2":"KQ-03-14","stableKey":"auto-f276eeb9","plannedQuantity":608,"scheduleQuantity":2,"volumes":[0,0,0,0,0,0,0,0,0,0,0,2],"matchRule":"exact","matchConfidence":1,"contractRate":120.35523838936848,"currentRate":0,"actualRate":0,"rate":120.35523838936848},{"sourceKind":"ksg","sourceRow":19,"sourceKey":"auto-25098f7e","workId":"","name":"Демонтаж отопительных приборов","unit":"шт.","kq1":"","kq2":"KQ-03-16","stableKey":"auto-0cb17892","plannedQuantity":8,"scheduleQuantity":4,"volumes":[0,0,3.34,0.66,0,0,0,0,0,0,0,0],"matchRule":"exact","matchConfidence":1,"contractRate":224.7485771415027,"currentRate":0,"actualRate":0,"rate":224.7485771415027},{"sourceKind":"ksg","sourceRow":20,"sourceKey":"auto-423c47b3","workId":"","name":"Демонтаж воздуховодов","unit":"м2","kq1":"","kq2":"KQ-03-17","stableKey":"auto-89985a66","plannedQuantity":4826,"scheduleQuantity":267.08,"volumes":[0,0,6.66,1.34,0,0,0,0,0,0,0,259.08],"matchRule":"exact","matchConfidence":1,"contractRate":23.30249216338736,"currentRate":0,"actualRate":0,"rate":23.30249216338736},{"sourceKind":"ksg","sourceRow":21,"sourceKey":"auto-f0e34c47","workId":"","name":"Демонтаж элементов воздухозабора и воздухораспредения","unit":"шт.","kq1":"","kq2":"KQ-03-18","stableKey":"auto-e1428e17","plannedQuantity":466,"scheduleQuantity":14,"volumes":[0,0,8.34,1.66,0,0,0,0,0,0,0,4],"matchRule":"exact","matchConfidence":1,"contractRate":210.81250630027313,"currentRate":0,"actualRate":0,"rate":210.81250630027313},{"sourceKind":"ksg","sourceRow":23,"sourceKey":"auto-1a39258f","workId":"","name":"Демонтаж кабелей и проводов","unit":"м","kq1":"","kq2":"KQ-03-25","stableKey":"auto-5c698f34","plannedQuantity":88228,"scheduleQuantity":9780.48,"volumes":[0,0,150,30,0,0,0,0,0,0,0,9600.48],"matchRule":"exact","matchConfidence":1,"contractRate":13.44387804297205,"currentRate":0,"actualRate":0,"rate":13.44387804297205},{"sourceKind":"ksg","sourceRow":24,"sourceKey":"auto-c1b21b42","workId":"","name":"Демонтаж электроустановочных изделий и компонентов КИПиА и слаботочных систем","unit":"шт.","kq1":"","kq2":"KQ-03-26","stableKey":"auto-eded81fa","plannedQuantity":88,"scheduleQuantity":10,"volumes":[0,0,8.34,1.66,0,0,0,0,0,0,0,0],"matchRule":"exact","matchConfidence":1,"contractRate":216.78976297059668,"currentRate":0,"actualRate":0,"rate":216.78976297059668},{"sourceKind":"ksg","sourceRow":25,"sourceKey":"auto-6f5b857a","workId":"","name":"Демонтаж изоляции","unit":"м2","kq1":"","kq2":"KQ-03-27","stableKey":"auto-443435c5","plannedQuantity":148.62,"scheduleQuantity":0.62,"volumes":[0,0,0.52,0.1,0,0,0,0,0,0,0,0],"matchRule":"exact","matchConfidence":1,"contractRate":127.21945755435625,"currentRate":0,"actualRate":0,"rate":127.21945755435625},{"sourceKind":"ksg","sourceRow":26,"sourceKey":"auto-cdb6cb8d","workId":"","name":"Расчистка и планировка площадки строительства","unit":"м2","kq1":"","kq2":"KQ-05-01","stableKey":"auto-342c9105","plannedQuantity":6892,"scheduleQuantity":6892,"volumes":[0,0,0,0,0,0,0,0,0,0,6892,0],"matchRule":"exact","matchConfidence":1,"contractRate":15.751339785853075,"currentRate":0,"actualRate":0,"rate":15.751339785853075},{"sourceKind":"ksg","sourceRow":28,"sourceKey":"auto-5c9fd88a","workId":"","name":"Разработка грунта с погрузкой","unit":"м3","kq1":"","kq2":"KQ-09-01","stableKey":"auto-5cca581c","plannedQuantity":22322.76,"scheduleQuantity":18768.460000000003,"volumes":[4881.74,4655.58,4220.68,1229.2,184.08,232.12,127.52,238.48,266.7,492.14,2240.22,0],"matchRule":"exact","matchConfidence":1,"contractRate":165.43106173163682,"currentRate":0,"actualRate":0,"rate":165.43106173163682},{"sourceKind":"ksg","sourceRow":29,"sourceKey":"auto-eb2f3763","workId":"","name":"Шпунтовое ограждение котлованов и траншей","unit":"т","kq1":"","kq2":"KQ-09-02","stableKey":"auto-79d57782","plannedQuantity":225.8,"scheduleQuantity":225.8,"volumes":[225.8,0,0,0,0,0,0,0,0,0,0,0],"matchRule":"exact","matchConfidence":1,"contractRate":2092.9053417709124,"currentRate":0,"actualRate":0,"rate":2092.9053417709124},{"sourceKind":"ksg","sourceRow":30,"sourceKey":"auto-711cd4a3","workId":"","name":"Обратная засыпка грунта с уплотнением","unit":"м3","kq1":"","kq2":"KQ-10-01","stableKey":"auto-e7274e25","plannedQuantity":18907.36,"scheduleQuantity":18073.14,"volumes":[1896.04,1229.8,5047.82,5258.98,992.74,234.26,54.02,369.14,241.28,668.64,2080.42,0],"matchRule":"exact","matchConfidence":1,"contractRate":137.08336598764066,"currentRate":0,"actualRate":0,"rate":137.08336598764066},{"sourceKind":"ksg","sourceRow":31,"sourceKey":"auto-261e11f2","workId":"","name":"Устройство подбетонки","unit":"м3","kq1":"","kq2":"KQ-12-01","stableKey":"auto-12587403","plannedQuantity":665.3,"scheduleQuantity":628.64,"volumes":[169.54,20.5,93.06,101.22,121.76,8.64,15.7,4.88,1.54,48.88,42.92,0],"matchRule":"exact","matchConfidence":1,"contractRate":667.3760717519363,"currentRate":0,"actualRate":0,"rate":667.3760717519363},{"sourceKind":"ksg","sourceRow":32,"sourceKey":"auto-c328a90f","workId":"","name":"Устройство монолитных конструкций ниже 0 (за исключением колодцев)","unit":"м3","kq1":"","kq2":"KQ-12-02","stableKey":"auto-53e20f97","plannedQuantity":3796.78,"scheduleQuantity":3623.9600000000005,"volumes":[1320.7,621.58,426.54,352.66,155.08,236.34,179.84,31.62,11.3,49.48,196.5,42.32],"matchRule":"exact","matchConfidence":1,"contractRate":2287.940073339134,"currentRate":0,"actualRate":0,"rate":2287.940073339134},{"sourceKind":"ksg","sourceRow":33,"sourceKey":"auto-31c62935","workId":"","name":"Утепление строительных конструкций ниже 0","unit":"м3","kq1":"","kq2":"KQ-12-03","stableKey":"auto-02074cc8","plannedQuantity":48.14,"scheduleQuantity":41.98,"volumes":[0,0,0,0,0,0,0,12.2,21.12,4.84,3.82,0],"matchRule":"exact","matchConfidence":1,"contractRate":964.6744417641229,"currentRate":0,"actualRate":0,"rate":964.6744417641229},{"sourceKind":"ksg","sourceRow":34,"sourceKey":"auto-0c3bce1f","workId":"","name":"Устройство монолитных конструкций выше 0","unit":"м3","kq1":"","kq2":"KQ-13-01","stableKey":"auto-e2614a75","plannedQuantity":2037.08,"scheduleQuantity":2017.4600000000003,"volumes":[64.7,446.3,491.18,298.14,30.62,399.16,4.76,0.16,188.64,74.54,17.26,2],"matchRule":"exact","matchConfidence":1,"contractRate":6508.426604401696,"currentRate":0,"actualRate":0,"rate":6508.426604401696},{"sourceKind":"ksg","sourceRow":36,"sourceKey":"auto-3a699703","workId":"","name":"Устройство безусадочной подливки","unit":"м3","kq1":"","kq2":"KQ-16-01","stableKey":"auto-f7db543f","plannedQuantity":259.16,"scheduleQuantity":153.34,"volumes":[0,0,0,0,0.36,0,0,20.82,38.9,24.98,33.66,34.62],"matchRule":"exact","matchConfidence":1,"contractRate":8909.408241974581,"currentRate":0,"actualRate":0,"rate":8909.408241974581},{"sourceKind":"ksg","sourceRow":37,"sourceKey":"auto-b63b73f2","workId":"","name":"Устройство монолитных колодцев","unit":"м3","kq1":"","kq2":"KQ-18-02","stableKey":"auto-a62a1299","plannedQuantity":8.74,"scheduleQuantity":8.32,"volumes":[0,0,0,0,0.6,0,0,1.44,1.9,0,4.38,0],"matchRule":"exact","matchConfidence":1,"contractRate":3672.093020927322,"currentRate":0,"actualRate":0,"rate":3672.093020927322},{"sourceKind":"ksg","sourceRow":40,"sourceKey":"auto-aadbfc22","workId":"","name":"Устройство открытого подземного перехода (футляра)","unit":"м","kq1":"","kq2":"KQ-20-02","stableKey":"auto-234979cf","plannedQuantity":10.2,"scheduleQuantity":10.2,"volumes":[0,0,0,0,0,0,0,0,0,10.2,0,0],"matchRule":"exact","matchConfidence":1,"contractRate":1366.5650051137702,"currentRate":0,"actualRate":0,"rate":1366.5650051137702},{"sourceKind":"ksg","sourceRow":41,"sourceKey":"auto-0bf6a858","workId":"","name":"Протаскивание труб в футляр","unit":"м","kq1":"","kq2":"KQ-20-03","stableKey":"auto-a278e614","plannedQuantity":10.2,"scheduleQuantity":10.2,"volumes":[0,0,0,0,0,0,0,0,0,10.2,0,0],"matchRule":"exact","matchConfidence":1,"contractRate":253.56588262631885,"currentRate":0,"actualRate":0,"rate":253.56588262631885},{"sourceKind":"ksg","sourceRow":42,"sourceKey":"auto-c7ed0d14","workId":"","name":"Монтаж основных металлоконструкций зданий","unit":"т","kq1":"","kq2":"KQ-22-01","stableKey":"auto-27d04a17","plannedQuantity":3.72,"scheduleQuantity":3.72,"volumes":[0,0,0,0,0,0,0,0,0,0,0,3.72],"matchRule":"exact","matchConfidence":1,"contractRate":5322.63230331369,"currentRate":0,"actualRate":0,"rate":5322.63230331369},{"sourceKind":"ksg","sourceRow":43,"sourceKey":"auto-e77919d4","workId":"","name":"Монтаж основных металлоконструкций этажерок и структур","unit":"т","kq1":"","kq2":"KQ-22-02","stableKey":"auto-6c8b96f6","plannedQuantity":1757.16,"scheduleQuantity":1505.3,"volumes":[0,0,10.62,115.54,115.04,290.64,272,157.8,121.32,121.06,191.52,109.76],"matchRule":"exact","matchConfidence":1,"contractRate":5954.9924785855455,"currentRate":0,"actualRate":0,"rate":5954.9924785855455},{"sourceKind":"ksg","sourceRow":44,"sourceKey":"auto-3de79f0f","workId":"","name":"Монтаж основных металлоконструкций эстакад","unit":"т","kq1":"","kq2":"KQ-22-03","stableKey":"auto-718e5d8c","plannedQuantity":79.16,"scheduleQuantity":71.6,"volumes":[0,0,0,0,0,0,0,69.22,2.38,0,0,0],"matchRule":"exact","matchConfidence":1,"contractRate":7059.054751229442,"currentRate":0,"actualRate":0,"rate":7059.054751229442},{"sourceKind":"ksg","sourceRow":45,"sourceKey":"auto-6f174092","workId":"","name":"Монтаж второстепенных металлоконструкций","unit":"т","kq1":"","kq2":"KQ-23-01","stableKey":"auto-28b5b412","plannedQuantity":510.02,"scheduleQuantity":399.56,"volumes":[0,0,2.14,11.92,5.12,68.88,74.54,96.74,79.22,28.14,18.08,14.78],"matchRule":"exact","matchConfidence":1,"contractRate":12130.175427305585,"currentRate":0,"actualRate":0,"rate":12130.175427305585},{"sourceKind":"ksg","sourceRow":47,"sourceKey":"auto-8b6d1f60","workId":"","name":"Монтаж решетчатого настила","unit":"м2","kq1":"","kq2":"KQ-24-01","stableKey":"auto-8e2cdbdf","plannedQuantity":576.46,"scheduleQuantity":371.5,"volumes":[0,0,0,0,0,0,0,0,0,0,364.78,6.72],"matchRule":"exact","matchConfidence":1,"contractRate":259.3611160029091,"currentRate":0,"actualRate":0,"rate":259.3611160029091},{"sourceKind":"ksg","sourceRow":48,"sourceKey":"auto-a61bc320","workId":"","name":"Монтаж стеновых сэндвич панелей","unit":"м2","kq1":"","kq2":"KQ-25-01","stableKey":"auto-06aa4a3e","plannedQuantity":5090.8,"scheduleQuantity":3935.86,"volumes":[0,0,0,0,0,0,0,0,0,3615.92,319.94,0],"matchRule":"exact","matchConfidence":1,"contractRate":636.1886010254491,"currentRate":0,"actualRate":0,"rate":636.1886010254491},{"sourceKind":"ksg","sourceRow":50,"sourceKey":"auto-eaf48c8d","workId":"","name":"HeavyLift блочных и комплектных установок","unit":"т","kq1":"","kq2":"KQ-26-01","stableKey":"auto-20de318e","plannedQuantity":221.8,"scheduleQuantity":221.8,"volumes":[0,0,0,221.8,0,0,0,0,0,0,0,0],"matchRule":"exact","matchConfidence":1,"contractRate":5398.751748663549,"currentRate":0,"actualRate":0,"rate":5398.751748663549},{"sourceKind":"ksg","sourceRow":51,"sourceKey":"auto-c59b8407","workId":"","name":"Монтаж статического колонного и емкостного оборудования","unit":"т","kq1":"","kq2":"KQ-27-02","stableKey":"auto-598d25d1","plannedQuantity":266.16,"scheduleQuantity":246.68,"volumes":[0,0,0,44.28,37.62,102.56,40.16,19.3,2.28,0.48,0,0],"matchRule":"exact","matchConfidence":1,"contractRate":2916.338281208439,"currentRate":0,"actualRate":0,"rate":2916.338281208439},{"sourceKind":"ksg","sourceRow":52,"sourceKey":"auto-a64573a2","workId":"","name":"Монтаж динамического колонного и емкостного оборудования","unit":"т","kq1":"","kq2":"KQ-27-03","stableKey":"auto-cf3b42c6","plannedQuantity":26.22,"scheduleQuantity":24.72,"volumes":[0,0,0,21.8,0,0,0,2.92,0,0,0,0],"matchRule":"exact","matchConfidence":1,"contractRate":1171.2817703858193,"currentRate":0,"actualRate":0,"rate":1171.2817703858193},{"sourceKind":"ksg","sourceRow":53,"sourceKey":"auto-14c90564","workId":"","name":"Монтаж теплообменников, холодильников и пароводяных подогревателей","unit":"т","kq1":"","kq2":"KQ-27-04","stableKey":"auto-689d51cd","plannedQuantity":95.48,"scheduleQuantity":95.47999999999999,"volumes":[0,0,0,0,0,39.96,27.36,6.58,19.62,1.96,0,0],"matchRule":"exact","matchConfidence":1,"contractRate":4905.320131165876,"currentRate":0,"actualRate":0,"rate":4905.320131165876},{"sourceKind":"ksg","sourceRow":54,"sourceKey":"auto-91a3a268","workId":"","name":"Монтаж блочных и комплектных установок","unit":"т","kq1":"","kq2":"KQ-27-05","stableKey":"auto-fec7646a","plannedQuantity":1199.8,"scheduleQuantity":880.72,"volumes":[0,0,0,0,0,66.42,198.12,32.02,310.54,10.78,105.5,157.34],"matchRule":"exact","matchConfidence":1,"contractRate":7299.9714780561835,"currentRate":0,"actualRate":0,"rate":7299.9714780561835},{"sourceKind":"ksg","sourceRow":57,"sourceKey":"auto-01aa5cee","workId":"","name":"Монтаж насосов","unit":"т","kq1":"","kq2":"KQ-27-13","stableKey":"auto-69e24529","plannedQuantity":102.02,"scheduleQuantity":94.88,"volumes":[0,0,0,0,0,22.8,0,10.18,0,3.8,11.68,46.42],"matchRule":"exact","matchConfidence":1,"contractRate":9798.447916736199,"currentRate":0,"actualRate":0,"rate":9798.447916736199},{"sourceKind":"ksg","sourceRow":58,"sourceKey":"auto-63322ab7","workId":"","name":"Монтаж механических фильтров и циклонов","unit":"т","kq1":"","kq2":"KQ-27-14","stableKey":"auto-8c113199","plannedQuantity":29.98,"scheduleQuantity":29.98,"volumes":[0,0,0,5.68,0,2.28,20.68,1.34,0,0,0,0],"matchRule":"exact","matchConfidence":1,"contractRate":5435.823517622587,"currentRate":0,"actualRate":0,"rate":5435.823517622587},{"sourceKind":"ksg","sourceRow":59,"sourceKey":"auto-a6452dfd","workId":"","name":"Монтаж ВКУ технологического оборудования","unit":"т","kq1":"","kq2":"KQ-27-19","stableKey":"auto-ad0edfca","plannedQuantity":6.84,"scheduleQuantity":3.64,"volumes":[0,0,0,0,0,0,0,0,0,3.64,0,0],"matchRule":"exact","matchConfidence":1,"contractRate":29864.946689120345,"currentRate":0,"actualRate":0,"rate":29864.946689120345},{"sourceKind":"ksg","sourceRow":62,"sourceKey":"auto-cf93248b","workId":"","name":"Сварка технологических трубопроводов (черн. стали)","unit":"DI","kq1":"","kq2":"KQ-32-01","stableKey":"auto-c10d2dae","plannedQuantity":67996.62,"scheduleQuantity":7437.24,"volumes":[0,0,0,0,0,0,0,0,123.02,631.62,1204.94,5477.66],"matchRule":"exact","matchConfidence":1,"contractRate":316.47347638580953,"currentRate":0,"actualRate":0,"rate":316.47347638580953},{"sourceKind":"ksg","sourceRow":63,"sourceKey":"auto-da20e48a","workId":"","name":"Монтаж технологических трубопроводов обвязки этажерок и структур (стальные)","unit":"м","kq1":"","kq2":"KQ-33-01","stableKey":"auto-a0558f66","plannedQuantity":65990.8,"scheduleQuantity":8861.88,"volumes":[0,0,0,0,0,0,0,0,0,943.04,3910.86,4007.98],"matchRule":"exact","matchConfidence":1,"contractRate":723.0802245228149,"currentRate":0,"actualRate":0,"rate":723.0802245228149},{"sourceKind":"ksg","sourceRow":64,"sourceKey":"auto-94948d9f","workId":"","name":"Монтаж опор технологических трубопроводов","unit":"т","kq1":"","kq2":"KQ-33-06","stableKey":"auto-bb932eb4","plannedQuantity":115.66,"scheduleQuantity":0.14,"volumes":[0,0,0,0,0,0,0,0,0,0.14,0,0],"matchRule":"exact","matchConfidence":1,"contractRate":40681.88253197282,"currentRate":0,"actualRate":0,"rate":40681.88253197282},{"sourceKind":"ksg","sourceRow":71,"sourceKey":"auto-fae08ea1","workId":"","name":"Монтаж стальных трубопроводов теплых полов технологических зон","unit":"м","kq1":"","kq2":"KQ-34-03","stableKey":"auto-98d8e61d","plannedQuantity":10318.4,"scheduleQuantity":8149.96,"volumes":[0,0,0,0,0,0,0,3516.48,2585.4,1344,704.08,0],"matchRule":"exact","matchConfidence":1,"contractRate":217.83150074132828,"currentRate":0,"actualRate":0,"rate":217.83150074132828},{"sourceKind":"ksg","sourceRow":72,"sourceKey":"auto-2e4f2433","workId":"","name":"Неразрушающий контроль стыков (РК)","unit":"стык","kq1":"","kq2":"KQ-35-01","stableKey":"auto-cb8b6838","plannedQuantity":111243.4,"scheduleQuantity":13677.32,"volumes":[0,0,0,0,0,0,0,0,0,0,8753.98,4923.34],"matchRule":"exact","matchConfidence":1,"contractRate":187.31322759344675,"currentRate":0,"actualRate":0,"rate":187.31322759344675},{"sourceKind":"ksg","sourceRow":75,"sourceKey":"auto-d3f7d420","workId":"","name":"ОГЗ металлоконструкций (окрасочная)","unit":"м2","kq1":"","kq2":"KQ-37-02","stableKey":"auto-c2d1f0b8","plannedQuantity":10379.88,"scheduleQuantity":9329.9,"volumes":[0,0,0,1099.96,3000.24,4601.38,628.32,0,0,0,0,0],"matchRule":"exact","matchConfidence":1,"contractRate":836.4704645800064,"currentRate":0,"actualRate":0,"rate":836.4704645800064},{"sourceKind":"ksg","sourceRow":76,"sourceKey":"auto-fde84ba4","workId":"","name":"АКЗ трубопроводов","unit":"м2","kq1":"","kq2":"KQ-38-02","stableKey":"auto-e963e9db","plannedQuantity":20096.78,"scheduleQuantity":1708.56,"volumes":[0,0,0,0,0,0,0,623.36,767.28,317.92,0,0],"matchRule":"exact","matchConfidence":1,"contractRate":205.72212936717014,"currentRate":0,"actualRate":0,"rate":205.72212936717014},{"sourceKind":"ksg","sourceRow":77,"sourceKey":"auto-f0b0daec","workId":"","name":"АКЗ металлоконструкций","unit":"м2","kq1":"","kq2":"KQ-38-03","stableKey":"auto-a93205de","plannedQuantity":15100.54,"scheduleQuantity":1068.34,"volumes":[0,0,0,0,0,0,0,5.8,0,0,1062.54,0],"matchRule":"exact","matchConfidence":1,"contractRate":431.50828943570804,"currentRate":0,"actualRate":0,"rate":431.50828943570804},{"sourceKind":"ksg","sourceRow":88,"sourceKey":"auto-6fc8133d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3.78,"volumes":[0,0,0,0,0,0,0,0,0,0,0,3.78],"matchRule":"exact","matchConfidence":1,"contractRate":18536.399185027512,"currentRate":0,"actualRate":0,"rate":18536.399185027512},{"sourceKind":"ksg","sourceRow":89,"sourceKey":"auto-62e99016","workId":"","name":"Монтаж кабельных лотков","unit":"м","kq1":"","kq2":"KQ-45-01","stableKey":"auto-0d268162","plannedQuantity":60046.02,"scheduleQuantity":10551.32,"volumes":[0,0,0,0,0,0,0,0,0,2012.04,3117.82,5421.46],"matchRule":"exact","matchConfidence":1,"contractRate":170.30311518858326,"currentRate":0,"actualRate":0,"rate":170.30311518858326},{"sourceKind":"ksg","sourceRow":93,"sourceKey":"auto-c0af49fe","workId":"","name":"Монтаж металлорукавов","unit":"м","kq1":"","kq2":"KQ-46-02","stableKey":"auto-17426b35","plannedQuantity":33687.72,"scheduleQuantity":324.21999999999997,"volumes":[0,0,0,0,0,0,0,0,0,0,108.08,216.14],"matchRule":"exact","matchConfidence":1,"contractRate":30.660274124178198,"currentRate":0,"actualRate":0,"rate":30.660274124178198},{"sourceKind":"ksg","sourceRow":95,"sourceKey":"auto-6307265d","workId":"","name":"Монтаж кабеля КИПиА","unit":"м","kq1":"","kq2":"KQ-48-01","stableKey":"auto-4f691479","plannedQuantity":632758,"scheduleQuantity":14693.96,"volumes":[0,0,0,0,0,0,0,0,0,0,50,14643.96],"matchRule":"exact","matchConfidence":1,"contractRate":30.27664999051171,"currentRate":0,"actualRate":0,"rate":30.27664999051171},{"sourceKind":"ksg","sourceRow":98,"sourceKey":"auto-7093b9e4","workId":"","name":"Расключение кабеля КИПиА","unit":"шт. (конец кабеля)","kq1":"","kq2":"KQ-48-04","stableKey":"auto-1b7e2a92","plannedQuantity":18416,"scheduleQuantity":409.7,"volumes":[0,0,0,0,0,0,0,0,0,0,20,389.7],"matchRule":"exact","matchConfidence":1,"contractRate":283.470095667944,"currentRate":0,"actualRate":0,"rate":283.470095667944},{"sourceKind":"ksg","sourceRow":100,"sourceKey":"auto-d1fe45b2","workId":"","name":"Монтаж силового кабеля до 1 кВ","unit":"м","kq1":"","kq2":"KQ-49-01","stableKey":"auto-f9b1607d","plannedQuantity":195684.6,"scheduleQuantity":26674.199999999997,"volumes":[0,0,0,0,0,0,0,0,0,58.02,13954.22,12661.96],"matchRule":"exact","matchConfidence":1,"contractRate":27.767371100723437,"currentRate":0,"actualRate":0,"rate":27.767371100723437},{"sourceKind":"ksg","sourceRow":102,"sourceKey":"auto-622f5568","workId":"","name":"Расключение силового кабеля до 1 кВ","unit":"шт. (конец кабеля)","kq1":"","kq2":"KQ-49-04","stableKey":"auto-01e1e89c","plannedQuantity":18180,"scheduleQuantity":6.12,"volumes":[0,0,0,0,0,0,0,0,0,0,0,6.12],"matchRule":"exact","matchConfidence":1,"contractRate":123.43750676957525,"currentRate":0,"actualRate":0,"rate":123.43750676957525},{"sourceKind":"ksg","sourceRow":106,"sourceKey":"auto-22116b12","workId":"","name":"Монтаж проводника заземления (провод)","unit":"м","kq1":"","kq2":"KQ-51-01","stableKey":"auto-7b0989df","plannedQuantity":14835.7,"scheduleQuantity":204,"volumes":[0,0,0,0,0,0,0,0,0,0,89.94,114.06],"matchRule":"exact","matchConfidence":1,"contractRate":67.79404878786701,"currentRate":0,"actualRate":0,"rate":67.79404878786701},{"sourceKind":"ksg","sourceRow":107,"sourceKey":"auto-21f25120","workId":"","name":"Монтаж проводника заземления (полоса)","unit":"м","kq1":"","kq2":"KQ-51-02","stableKey":"auto-40ad0cba","plannedQuantity":6953.36,"scheduleQuantity":3374.94,"volumes":[0,0,0,200,0,0,424.02,1545.28,491.84,158,348.7,207.1],"matchRule":"exact","matchConfidence":1,"contractRate":24.233211730751655,"currentRate":0,"actualRate":0,"rate":24.233211730751655},{"sourceKind":"ksg","sourceRow":112,"sourceKey":"auto-0b42709c","workId":"","name":"Монтаж малых силовых шкафов","unit":"шт.","kq1":"","kq2":"KQ-57-01","stableKey":"auto-0b81602b","plannedQuantity":174,"scheduleQuantity":2,"volumes":[0,0,0,0,0,0,0,0,0,2,0,0],"matchRule":"exact","matchConfidence":1,"contractRate":338.3121241996865,"currentRate":0,"actualRate":0,"rate":338.3121241996865},{"sourceKind":"ksg","sourceRow":114,"sourceKey":"auto-12919134","workId":"","name":"Монтаж щитового оборудования РУ, ВРУ","unit":"шт.","kq1":"","kq2":"KQ-57-03","stableKey":"auto-3260498c","plannedQuantity":120,"scheduleQuantity":13.34,"volumes":[0,0,0,0,0,0,0,0,0,0,0,13.34],"matchRule":"exact","matchConfidence":1,"contractRate":3610.688456336083,"currentRate":0,"actualRate":0,"rate":3610.688456336083},{"sourceKind":"ksg","sourceRow":115,"sourceKey":"auto-11cbc547","workId":"","name":"Монтаж щитового оборудования КИПиА","unit":"шт.","kq1":"","kq2":"KQ-58-01","stableKey":"auto-277dc6cc","plannedQuantity":232,"scheduleQuantity":22,"volumes":[0,0,0,0,0,0,0,0,0,0,0,22],"matchRule":"exact","matchConfidence":1,"contractRate":3198.7201830223016,"currentRate":0,"actualRate":0,"rate":3198.7201830223016},{"sourceKind":"ksg","sourceRow":118,"sourceKey":"auto-20c6d5c0","workId":"","name":"Монтаж оконечных и распределительных устройств слаботочных сетей","unit":"шт.","kq1":"","kq2":"KQ-59-02","stableKey":"auto-59e7d61e","plannedQuantity":1202,"scheduleQuantity":1.94,"volumes":[0,0,0,0,0,0,0,0,0,0,0,1.94],"matchRule":"exact","matchConfidence":1,"contractRate":126.98430955743038,"currentRate":0,"actualRate":0,"rate":126.98430955743038},{"sourceKind":"ksg","sourceRow":119,"sourceKey":"auto-b67c0b20","workId":"","name":"Монтаж приборов КИПиА","unit":"шт.","kq1":"","kq2":"KQ-60-01","stableKey":"auto-1a3aa973","plannedQuantity":2240,"scheduleQuantity":12,"volumes":[0,0,0,0,0,0,0,0,0,0,4,8],"matchRule":"exact","matchConfidence":1,"contractRate":678.8017962028557,"currentRate":0,"actualRate":0,"rate":678.8017962028557},{"sourceKind":"ksg","sourceRow":127,"sourceKey":"auto-2e4b4108","workId":"","name":"Монтаж воздуховодов","unit":"м2","kq1":"","kq2":"KQ-62-01","stableKey":"auto-fd0fd071","plannedQuantity":6386.64,"scheduleQuantity":68.08,"volumes":[0,0,0,0,0,0,0,0,0,0,0,68.08],"matchRule":"exact","matchConfidence":1,"contractRate":250.8522693300239,"currentRate":0,"actualRate":0,"rate":250.8522693300239},{"sourceKind":"ksg","sourceRow":128,"sourceKey":"auto-07b33e4e","workId":"","name":"Монтаж вентиляционных клапанов и заслонок","unit":"шт.","kq1":"","kq2":"KQ-62-02","stableKey":"auto-f7115d1e","plannedQuantity":390,"scheduleQuantity":2,"volumes":[0,0,0,0,0,0,0,0,0,0,0,2],"matchRule":"exact","matchConfidence":1,"contractRate":224.29123275843202,"currentRate":0,"actualRate":0,"rate":224.29123275843202},{"sourceKind":"ksg","sourceRow":134,"sourceKey":"auto-6e880ffc","workId":"","name":"Монтаж пластиковых трубопроводов внутренних инженерных сетей","unit":"м","kq1":"","kq2":"KQ-64-01","stableKey":"auto-1ebc70e3","plannedQuantity":242.18,"scheduleQuantity":84,"volumes":[0,0,0,0,0,0,0,0,0,84,0,0],"matchRule":"exact","matchConfidence":1,"contractRate":241.86521076828024,"currentRate":0,"actualRate":0,"rate":241.86521076828024},{"sourceKind":"ksg","sourceRow":155,"sourceKey":"auto-37e66121","workId":"","name":"Кладка стен и перегородок","unit":"м3","kq1":"","kq2":"KQ-69-01","stableKey":"auto-929bba11","plannedQuantity":451.08,"scheduleQuantity":451.06,"volumes":[0,0,0,0,17.98,25.98,96.02,113.32,174.84,7.32,3.54,12.06],"matchRule":"exact","matchConfidence":1,"contractRate":1187.8688605859122,"currentRate":0,"actualRate":0,"rate":1187.8688605859122},{"sourceKind":"ksg","sourceRow":156,"sourceKey":"auto-4ebac79f","workId":"","name":"Отделка стен","unit":"м2","kq1":"","kq2":"KQ-69-02","stableKey":"auto-d42fdda0","plannedQuantity":3653,"scheduleQuantity":333.98,"volumes":[0,0,0,0,0,0,0,0,0,0,0,333.98],"matchRule":"exact","matchConfidence":1,"contractRate":276.1001359976449,"currentRate":0,"actualRate":0,"rate":276.1001359976449},{"sourceKind":"ksg","sourceRow":157,"sourceKey":"auto-b484d088","workId":"","name":"Устройство полов","unit":"м2","kq1":"","kq2":"KQ-69-03","stableKey":"auto-1880c90c","plannedQuantity":5213.94,"scheduleQuantity":3653.68,"volumes":[0,0,0,7.78,0,0,0,0,200.42,1852.96,1057.46,535.06],"matchRule":"exact","matchConfidence":1,"contractRate":1826.46258370269,"currentRate":0,"actualRate":0,"rate":1826.46258370269},{"sourceKind":"ksg","sourceRow":162,"sourceKey":"auto-afc1b623","workId":"","name":"Укладка геоматериалов","unit":"м2","kq1":"","kq2":"KQ-71-01","stableKey":"auto-42cb0c23","plannedQuantity":11122.2,"scheduleQuantity":10997.720000000001,"volumes":[0,0,0,0,0,0,0,0,0,2584.1,8413.62,0],"matchRule":"exact","matchConfidence":1,"contractRate":19.30843262215975,"currentRate":0,"actualRate":0,"rate":19.30843262215975},{"sourceKind":"ksg","sourceRow":163,"sourceKey":"auto-da8b7338","workId":"","name":"Устройство щебеночных оснований и покрытий","unit":"м3","kq1":"","kq2":"KQ-71-02","stableKey":"auto-2af92db9","plannedQuantity":2349.92,"scheduleQuantity":2326.66,"volumes":[0,0,0,0,0,0,0,0.36,0,546.86,1779.44,0],"matchRule":"exact","matchConfidence":1,"contractRate":166.77422536084194,"currentRate":0,"actualRate":0,"rate":166.77422536084194},{"sourceKind":"ksg","sourceRow":164,"sourceKey":"auto-ba92fa9b","workId":"","name":"Устройство бетонных покрытий","unit":"м3","kq1":"","kq2":"KQ-71-03","stableKey":"auto-3d9d5109","plannedQuantity":2129.8,"scheduleQuantity":1793.04,"volumes":[0,0,0,0,0,0,0,0,0,209.72,1138.62,444.7],"matchRule":"exact","matchConfidence":1,"contractRate":2709.3377930190486,"currentRate":0,"actualRate":0,"rate":2709.3377930190486}],"sourceFile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workSourceMeta":{"blockers":[],"loading":false,"error":null,"currency":"USD"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.xlsx","sheet":"Персонал","through":12,"complete":[true,true,true,true,true,true,true,true,true,true,true,true]},"equipment":{"path":"data/contractors/derived-4700134228/sources/equipment.xlsx","sheet":"Техника","t</t>
        </is>
      </c>
    </row>
    <row r="4">
      <c r="A4" t="inlineStr">
        <is>
          <t xml:space="preserve">hrough":12,"complete":[true,true,true,true,true,true,true,true,true,true,true,true]}},"receiptSource":"Платежи H (без НДС) + Факторинг R (без НДС), Авансы H, зачёты Первичка AD","boqFile":"data/contractors/derived-4700134228/sources/boq.xlsx","ksgFile":"data/contractors/derived-4700134228/sources/ksg.xlsx","boqRows":888,"kq2Rows":146,"ksgRows":72,"matchedRows":72,"unmatchedRows":0,"ignoredRows":10,"boqCost":255840353.09750876,"scheduledCost":96377429.63794604,"contractQuantity":1333633.7165260015,"scheduledQuantity":201119.70000000004,"loadedAt":"2026-09-25T13:21:12.424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7437.24,"scheduledCost":2353689.197515598,"quantityVariance":-136965.41399999993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8861.88,"scheduledCost":6407850.180094242,"quantityVariance":-45237.31200000029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2017.4600000000003,"scheduledCost":13130490.337316247,"quantityVariance":-601.4399999999998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14693.96,"scheduledCost":444883.8838945794,"quantityVariance":-435154.04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10551.32,"scheduledCost":1796922.6653516022,"quantityVariance":-47911.55199999999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3623.9600000000005,"scheduledCost":8291403.308178089,"quantityVariance":67.01999999999998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409.7,"scheduledCost":116137.69819515666,"quantityVariance":-24330.3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1505.3,"scheduledCost":8964050.178014822,"quantityVariance":435.72235399999977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880.72,"scheduledCost":6429230.880153642,"quantityVariance":208.56000000000006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71.6,"scheduledCost":505428.32018802804,"quantityVariance":-565.14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26674.199999999997,"scheduledCost":740672.410214917,"quantityVariance":-128872.40000000004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399.56,"scheduledCost":4846732.8937342195,"quantityVariance":68.88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1068.34,"scheduledCost":460997.56593574426,"quantityVariance":-7794.82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18768.460000000003,"scheduledCost":3104886.264867757,"quantityVariance":-3397.66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1793.04,"scheduledCost":4857951.036394875,"quantityVariance":571.8599999999999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3935.86,"scheduledCost":2503949.267232024,"quantityVariance":-1087.3200000000002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1708.56,"scheduledCost":351488.6013515722,"quantityVariance":-13451.899999999769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18073.14,"scheduledCost":2477526.865165868,"quantityVariance":-69.86000000000058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13677.32,"scheduledCost":2561942.954028401,"quantityVariance":1023.7199999990971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6.12,"scheduledCost":755.4375414298006,"quantityVariance":-14148.68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0.14,"scheduledCost":5695.463554476195,"quantityVariance":-36.90088000000074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8149.96,"scheduledCost":1775318.017781796,"quantityVariance":1429.96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371.5,"scheduledCost":96352.65459508073,"quantityVariance":-4523.1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12,"scheduledCost":8145.621554434269,"quantityVariance":-1834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153.34,"scheduledCost":1366168.6598243823,"quantityVariance":31.04000000000002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246.68,"scheduledCost":719402.3272084978,"quantityVariance":-45.69999999999993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22,"scheduledCost":70371.84402649064,"quantityVariance":-244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333.98,"scheduledCost":92211.92342049345,"quantityVariance":-2472.24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3653.68,"scheduledCost":6673309.812822844,"quantityVariance":3248.8399999999997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94.88,"scheduledCost":929676.7383399305,"quantityVariance":28.279999999999987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9780.48,"scheduledCost":131487.58032172726,"quantityVariance":-36923.520000000004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0,"scheduledCost":0,"quantityVariance":-4633,"scheduleRows":0},{"code":"KQ-19-01","name":"Монтаж</t>
        </is>
      </c>
    </row>
    <row r="5">
      <c r="A5" t="inlineStr">
        <is>
          <t xml:space="preserve">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2326.66,"scheduledCost":388026.9191780565,"quantityVariance":-1062.4800000000005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451.06,"scheduledCost":535800.1282558816,"quantityVariance":18.25999999999999,"scheduleRows":1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10,"scheduledCost":1411.4832227563884,"quantityVariance":-3605.8999999999996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3792.62,"scheduledCost":1366855.7481894873,"quantityVariance":2514.672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13.34,"scheduledCost":48166.58400752335,"quantityVariance":-98.66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628.64,"scheduledCost":419539.2937461372,"quantityVariance":106.09999999999991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8.32,"scheduledCost":30551.81393411532,"quantityVariance":-77.63999999999999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225.8,"scheduledCost":472578.02617187204,"quantityVariance":82.20000000000002,"scheduleRows":1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95.47999999999999,"scheduledCost":468359.9661237178,"quantityVariance":34.25999999999999,"scheduleRows":1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204,"scheduledCost":13829.98595272487,"quantityVariance":-4148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3.72,"scheduledCost":19800.192168326925,"quantityVariance":-50.519999999999996,"scheduleRows":1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324.21999999999997,"scheduledCost":9940.674076541054,"quantityVariance":-6885.78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68.08,"scheduledCost":17078.022495988025,"quantityVariance":-729.56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29.98,"scheduledCost":162965.98905832515,"quantityVariance":-4.934000000000001,"scheduleRows":1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0.6,"scheduledCost":8646.841737788109,"quantityVariance":-11.940000000000001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1008.9,"scheduledCost":125099.86044253722,"quantityVariance":-391.1,"scheduleRows":1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3374.94,"scheduledCost":81785.63559858299,"quantityVariance":-3301.06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10.2,"scheduledCost":13938.963052160456,"quantityVariance":-105.8,"scheduleRows":1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10997.720000000001,"scheduledCost":212348.73561737873,"quantityVariance":2801.3200000000015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41.98,"scheduledCost":40497.03306525788,"quantityVariance":-106.22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1.94,"scheduledCost":246.34956054141492,"quantityVariance":-968.06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3.64,"scheduledCost":108708.40594839805,"quantityVariance":0.8400000000000003,"scheduleRows":1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6892,"scheduledCost":108558.2338040994,"quantityVariance":3842,"scheduleRows":1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2,"scheduledCost":676.624248399373,"quantityVariance":-118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</t>
        </is>
      </c>
    </row>
    <row r="6">
      <c r="A6" t="inlineStr">
        <is>
          <t xml:space="preserve">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2,"scheduledCost":448.58246551686403,"quantityVariance":-160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84,"scheduledCost":20316.67770453554,"quantityVariance":-42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24.72,"scheduledCost":28954.08536393745,"quantityVariance":2.919999999999998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0,"scheduledCost":0,"quantityVariance":-124,"scheduleRows":0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10.2,"scheduledCost":2586.372002788452,"quantityVariance":-49.8,"scheduleRows":1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10,"scheduledCost":2167.8976297059667,"quantityVariance":-34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3.2,"scheduledCost":15870.578220144738,"quantityVariance":2.56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14,"scheduledCost":2951.375088203824,"quantityVariance":4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3.78,"scheduledCost":70067.58891940399,"quantityVariance":3.76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2,"scheduledCost":240.71047677873696,"quantityVariance":0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267.08,"scheduledCost":6223.629606997496,"quantityVariance":259.08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0.62,"scheduledCost":78.87606368370088,"quantityVariance":-0.58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override","scheduledQuantity":221.8,"scheduledCost":1197443.1378535752,"quantityVariance":110.9,"scheduleRows":1},{"code":"KQ-37-02","name":"ОГЗ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override","scheduledQuantity":9329.9,"scheduledCost":7804185.787485001,"quantityVariance":5944.778,"scheduleRows":1},{"code":"KQ-26-04","name":"HeavyLift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1650.18,"scheduledCost":354453.24628158694,"quantityVariance":-5583.82,"scheduleRows":3}],"materialForecastByKq":{"KQ-01-01":[0,0,0,0,0,0,0,0,0,0,0,0],"KQ-03-01":[0,0,0,0,0,0,0,0,0,0,0,0],"KQ-111-11":[0,0,0,0,0,0,0,0,0,0,0,0],"KQ-03-08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-05-01":[0,0,0,0,0,0,0,0,0,0,0,0],"KQ-09-01":[0,0,0,0,0,0,0,0,0,0,0,0],"KQ-09-02":[790300,203220,135480,0,0,0,0,0,0,0,0,0],"KQ-10-01":[50282.623999999996,44628.24799999999,139382.69799999997,165811.436,78654.548,34081.348,6968.835999999999,10368.147999999997,8463.826,19452.131999999994,56196.09799999999,15914.933999999997],"KQ-12-01":[75883.75,29182,55735.5,56290.5,71636.75,25069.5,16972.75,4549.25,2400.25,21924.25,24392,8494.5],"KQ-12-02":[1180704.5,857768,711183,497786,279024.5,294589.5,233798.5,103582.5,43978,50580.49999999999,184765.5,88664.5],"KQ-12-03":[0,0,0,0,0,0,0,5337.5,10612.5,5408.5,3799.75,792.75],"KQ-13-01":[56612.5,405070,539905,438333,167551,400875.5,98569,61085.00000000001,165809.99999999997,107690.5,60170,16814.5],"KQ-16-01":[0,0,0,0,944.9999999999999,243,162,54652.5,116166,101199,122723.99999999999,124838.99999999999],"KQ-18-02":[0,0,0,0,223.125,57.375,38.25,535.5,844.2625,273.4875,1749.9375,418.8375],"KQ-20-02":[0,0,0,0,0,0,0,0,0,1160.2499999999998,298.34999999999997,198.89999999999998],"KQ-20-03":[0,0,0,0,0,0,0,0,0,1160.2499999999998,298.34999999999997,198.89999999999998],"KQ-22-01":[0,0,0,0,0,0,0,0,0,0,0,0],"KQ-22-02":[0,0,0,0,0,0,0,0,0,0,0,0],"KQ-22-03":[0,0,0,0,0,0,0,0,0,0,0,0],"KQ-23-01":[0,0,0,0,0,0,0,0,0,0,0,0],"KQ-24-01":[0,0,0,0,0,0,0,0,0,0,0,0],"KQ-25-01":[0,0,0,0,0,0,0,0,0,253114.4,87482.36,49149.96],"KQ-26-01":[0,0,0,0,0,0,0,0,0,0,0,0],"KQ-27-02":[0,0,0,0,0,0,0,0,0,0,0,0],"KQ-27-03":[0,0,0,0,0,0,0,0,0,0,0,0],"KQ-27-04":[0,0,0,0,0,0,0,0,0,0,0,0],"KQ-27-05":[0,0,0,0,0,0,0,0,0,0,0,0],"KQ-27-13":[0,0,0,0,0,0,0,0,0,0,0,0],"KQ-27-14":[0,0,0,0,0,0,0,0,0,0,0,0],"KQ-27-19":[0,0,0,0,0,0,0,0,0,0,0,0],"KQ-32-01":[0,0,0,0,0,0,0,0,0,0,0,0],"KQ-33-01":[0,0,0,0,0,0,0,0,0,0,0,0],"KQ-33-06":[0,0,0,0,0,0,0,0,0,0,0,0],"KQ-34-03":[0,0,0,0,0,0,0,0,0,0,0,0],"KQ-35-01":[0,0,0,0,0,0,0,0,0,0,0,0],"KQ-37-02":[0,0,0,0,0,0,0,0,0,0,0,0],"KQ-38-02":[0,0,0,0,0,0,0,29453.76,43827.804,29393.388,10077.696,2575.152],"KQ-38-03":[0,0,0,0,0,0,0,274.04999999999995,70.47,46.98,50205.01499999999,12909.860999999999],"KQ-44-01":[0,0,0,0,0,0,0,0,0,0,0,0],"KQ-45-01":[0,0,0,0,0,0,0,0,0,0,0,0],"KQ-46-02":[0,0,0,0,0,0,0,0,0,0,3782.7999999999997,8537.619999999999],"KQ-48-01":[0,0,0,0,0,0,0,0,0,0,0,0],"KQ-48-04":[0,0,0,0,0,0,0,0,0,0,0,0],"KQ-49-01":[0,0,0,0,0,0,0,0,0,0,0,0],"KQ-49-04":[0,0,0,0,0,0,0,0,0,0,0,0],"KQ-51-01":[0,0,0,0,0,0,0,0,0,0,393.48749999999995,600.1949999999999],"KQ-51-02":[0,0,0,875,225,150,1855.0874999999999,7237.6224999999995,4208.255,2403.5299999999997,2072.1925,1416.85],"KQ-57-01":[0,0,0,0,0,0,0,0,0,0,0,0],"KQ-57-03":[0,0,0,0,0,0,0,0,0,0,0,0],"KQ-58-01":[0,0,0,0,0,0,0,0,0,0,0,0],"KQ-59-02":[0,0,0,0,0,0,0,0,0,0,0,0],"KQ-60-01":[0,0,0,0,0,0,0,0,0,0,0,0],"KQ-62-01":[0,0,0,0,0,0,0,0,0,0,0,9531.199999999999],"KQ-62-02":[0,0,0,0,0,0,0,0,0,0,0,0],"KQ-64-01":[0,0,0,0,0,0,0,0,0,735,189,126],"KQ-69-01":[0,0,0,0,6293,10711.2,37024,49862.600000000006,77153.99999999999,25096.8,12388.199999999999,4978.8],"KQ-69-02":[0,0,0,0,0,0,0,0,0,0,0,2922.325],"KQ-69-03":[0,0,0,68.07499999999999,17.505,11.67,0,0,1753.675,16664.345,13722.564999999999,9840.499999999998],"KQ-71-01":[0,0,0,0,0,0,0,0,0,6783.2625,23830.020000000004,6842.038500000001],"KQ-71-02":[0,0,0,0,0,0,0,9.45,2.4299999999999997,14356.695,50401.604999999996,14472.09],"KQ-71-03":[0,0,0,0,0,0,0,0,0,91752.5,521739.7499999999,338380]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costRateFile":"expense_rates.xlsx","priorVersionId":"v_muh0d2c8k3in","savedModel":{"inputKey":"{\"id\":\"v_mugvk5ls02v0\",\"name\":\"Без исходных данных\",\"created\":\"2026-09-25\",\"year\":2026,\"currency\":\"USD\",\"fxRate\":80,\"dataMode\":\"imported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сверить\"}},\"drivers\":{\"physicalVolume\":[8880.160000000002,7032.24,10582.28,9278.360000000002,4727.79999999</t>
        </is>
      </c>
    </row>
    <row r="7">
      <c r="A7" t="inlineStr">
        <is>
          <t xml:space="preserve">9999,6371.719999999999,2176.54,7165.499999999999,6542.160000000001,19045.679999999997,59445.10000000001,59872.15999999999],\"boqRate\":[0,0,0,0,0,0,0,0,0,0,0,0],\"revenue\":[0,0,0,0,0,0,0,0,0,0,0,0],\"otherRevenue\":[0,0,0,0,0,0,0,0,0,0,0,0],\"materials\":[0,0,0,0,0,0,0,0,0,0,0,0],\"directPeople\":[170.06451612903226,237.64285714285714,259.5483870967742,281.8,351.48387096774195,376.6,527.9354838709677,572.3225806451613,600.2666666666667,633.8064516129032,674.8666666666667,782.3225806451613],\"auxiliaryPeople\":[0,0,0,0,0,0,0,0,0,0,0,0],\"indirectPeople\":[140.6451612903226,168.64285714285714,195.41935483870967,212.66666666666666,257.61290322580646,261.53333333333336,316.7741935483871,298.1290322580645,269.46666666666664,280.7096774193548,299.8666666666667,306.4516129032258],\"laborIntensity\":[0,0,0,0,0,0,0,0,0,0,0,0],\"sourceDays\":[0,0,0,0,0,0,0,0,0,0,0,0],\"passivePeople\":[0,0,0,0,0,0,0,0,0,0,0,0],\"scaffoldPeople\":[4.193548387096774,0,0,0,0,31.2,49.354838709677416,46.12903225806452,55.6,52.32258064516129,62.53333333333333,68.96774193548387],\"equipmentHours\":[8705.806451612903,9954.285714285714,11943.225806451614,13450.666666666666,12698.064516129032,13814.666666666666,18669.67741935484,17713.548387096773,15790.666666666666,13503.225806451614,14265.333333333334,16522.58064516129],\"nrkVolume\":[0,0,0,0,0,0,0,0,0,0,0,0],\"payments\":[0,0,0,0,0,0,0,0,0,0,0,0],\"advances\":[0,0,0,0,0,0,0,0,0,0,0,0],\"advanceOffset\":[0,0,0,0,0,0,0,0,0,0,0,0]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kId\":\"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10,\"volumes\":[0,0,8.34,1.66,0,0,0,0,0,0,0,0],\"matchRule\":\"exact\",\"matchConfidence\":1,\"contractRate\":216.78976297059668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sg\",\"sourceRow\":107,\"sourceKey\":\"auto-21f25120\",\"workId\":\"\",\"name\":\"Монтаж проводника заземления (полоса)\",\"unit\":\"м\",\"kq1\":\"\",\"kq2\":\"KQ-51-02\",\"stableKey\":\"auto-40ad0cba\",\"plannedQuantity\":6953.36,\"scheduleQ</t>
        </is>
      </c>
    </row>
    <row r="8">
      <c r="A8" t="inlineStr">
        <is>
          <t xml:space="preserve">uantity\":3374.94,\"volumes\":[0,0,0,200,0,0,424.02,1545.28,491.84,158,348.7,207.1]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workSourceMeta\":{\"blockers\":[],\"loading\":false,\"error\":null,\"currency\":\"USD\"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.xlsx\",\"sheet\":\"Персонал\",\"through\":12,\"complete\":[true,true,true,true,true,true,true,true,true,true,true,true]},\"equipment\":{\"path\":\"data/contractors/derived-4700134228/sources/equipment.xlsx\",\"sheet\":\"Техника\",\"through\":12,\"complete\":[true,true,true,true,true,true,true,true,true,true,tru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201119.70000000004,\"loadedAt\":\"2026-09-25T13:21:12.424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</t>
        </is>
      </c>
    </row>
    <row r="9">
      <c r="A9" t="inlineStr">
        <is>
          <t xml:space="preserve">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</t>
        </is>
      </c>
    </row>
    <row r="10">
      <c r="A10" t="inlineStr">
        <is>
          <t xml:space="preserve">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</t>
        </is>
      </c>
    </row>
    <row r="11">
      <c r="A11" t="inlineStr">
        <is>
          <t xml:space="preserve">duledQuantity\":267.08,\"scheduledCost\":6223.629606997496,\"quantityVariance\":259.08,\"scheduleRows\":1},{\"code\":\"KQ-03-27\",\"name\":\"Демонтаж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priorVersionId\":\"v_muh0d2c8k3in\"}|prior: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[0,0,0,0,0,0,0,0,0,0,0,0],\"auxiliaryPeople\":[0,0,0,0,0,0,0,0,0,0,0,0],\"indirectPeople\":[0,0,0,0,0,0,0,0,0,0,0,0],\"laborIntensity\":[0,0,0,0,0,0,0,0,0,0,0,0],\"sourceDays\":[0,0,0,0,0,0,0,0,0,0,0,0],\"passivePeople\":[0,0,0,0,0,0,0,0,0,0,0,0],\"scaffoldPeople\":[0,0,0,0,0,0,0,0,0,0,0,0],\"equipmentHours\":[0,0,0,0,0,0,0,0,0,0,0,0]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null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.xlsx\",\"sheet\":\"Персонал\",\"through\":0,\"complete\":[false,false,false,false,false,false,false,false,false,false,false,false]},\"equipment\":{\"path\":\"data/contractors/derived-4700134228/sources/equipment.xlsx\",\"sheet\":\"Техника\",\"through\":0,\"complete\":[false,false,false,false,false,false,false,false,false,false,false,fals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13:40:47.028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</t>
        </is>
      </c>
    </row>
    <row r="12">
      <c r="A12" t="inlineStr">
        <is>
          <t xml:space="preserve">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</t>
        </is>
      </c>
    </row>
    <row r="13">
      <c r="A13" t="inlineStr">
        <is>
          <t xml:space="preserve">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</t>
        </is>
      </c>
    </row>
    <row r="14">
      <c r="A14" t="inlineStr">
        <is>
          <t xml:space="preserve">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[637741.9354838709,891160.7142857143,973306.4516129033,1056750,1318064.5161290322,1412250,1979758.0645161287,2146209.677419355,2251000,2376774.193548387,2530750,2933709.677419355],"payrollTax":[95294.77196885427,133161.94581280788,145436.59621802001,157905.17241379313,196952.16907675195,211025.86206896554,295825.9176863181,320697.99777530594,336356.3218390805,355150.16685205785,378158.0459770115,438370.4115684094],"insurance":[226508.34260289208,316515.70197044336,345691.60177975526,375328.448275862,468140.1557285873,501592.2413793103,703155.450500556,762274.4716351503,799493.103448276,844164.6273637373,898852.5862068965,1041972.7474972191],"vacation":[1892058.7266156464,1892058.7266156464,1892058.7266156464,1892058.7266156464,1892058.7266156464,1892058.7266156464,1892058.7266156464,1892058.7266156464,1892058.7266156464,1892058.7266156464,1892058.7266156464,1892058.7266156464],"subcontract":[0,0,0,0,0,0,0,0,0,0,0,0],"equipment":[1088225.8064516129,1244285.7142857143,1492903.2258064516,1681333.3333333333,1587258.064516129,1726833.3333333333,2333709.677419355,2214193.5483870967,1973833.3333333333,1687903.2258064516,1783166.6666666667,2065322.5806451614],"scaffolding":[0,0,0,0,0,0,0,0,0,0,0,0],"scaffoldLabor":[82906.45161290323,115850.89285714287,126529.83870967744,137377.50000000003,171348.38709677418,183592.5,257368.54838709676,279007.2580645162,292630,308980.64516129025,328997.5,381382.2580645162],"projectMaterials":[1957984.8854545453,1399880.225454545,1437896.5436363635,1053785.4645454544,549609.48,696171.9027272726,359444.0213636363,297225.3459090909,432083.1568181817,681087.0636363635,1118798.7968181814,653290.3754545454],"consumables":[95954.50500556173,134083.83620689658,146443.46496106786,158998.3620689655,198315.68409343716,212486.8103448276,297873.94327030034,322918.21468298114,338684.9425287357,357608.8987764182,380776.0632183908,441405.28364849836],"nrk":[0,0,0,0,0,0,0,0,0,0,0,0],"otherDirect":[0,0,0,0,0,0,0,0,0,0,0,0],"indirectPayroll":[764758.0645161291,916995.5357142857,1062592.7419354839,1156375,1400770.1612903227,1422087.5000000002,1722459.6774193547,1621076.6129032257,1465224.9999999998,1526358.8709677418,1630525,1666330.6451612902],"indirectTax":[114274.19354838712,137022.32142857142,158778.22580645164,172791.6666666667,209310.48387096776,212495.8333333334,257379.0322580645,242229.8387096774,218941.66666666666,228076.6129032258,243641.6666666667,248991.93548387097],"indirectInsurance":[271620.9677419355,325691.5178571428,377403.6290322581,410712.5,497514.9193548387,505086.25000000006,611770.1612903224,575761.693548387,520407.49999999994,542120.564516129,579117.5,591834.6774193548],"indirectVacation":[1508994.6401998298,1508994.6401998298,1508994.6401998298,1508994.6401998298,1508994.6401998298,1508994.6401998298,1508994.6401998298,1508994.6401998298,1508994.6401998298,1508994.6401998298,1508994.6401998298,1508994.6401998298],"food":[156520.00000000003,184860,229190,241052.5,306832.5,311090.00000000006,425522.49999999994,438490,423995,460687.5,475182.5,548470],"housing":[120400.00000000003,142200,176300,185425,236025,239300.00000000006,327324.99999999994,337300,326150,354375,365525,421900],"bus":[63934.4262295082,95901.63934426231,95901.63934426231,111885.24590163935,127868.8524590164,143852.45901639346,191803.27868852462,207786.88524590165,223770.4918032787,239754.09836065574,239754.09836065574,287704.9180327869]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[10629.032258064517,14852.67857142857,16221.774193548388,17612.5,21967.741935483875,23537.5,32995.96774193548,35770.16129032258,37516.666666666664,39612.90322580645,42179.166666666664,48895.16129032258],"tickets":[65019.354838709674,86393.57142857142,96154.1935483871,104476.66666666666,129089.03225806452,135995.33333333334,182667.74193548385,190781.29032258067,193181.3333333333,203365.16129032255,216695.33333333334,244612.90322580645],"permit":[5101.935483870968,7129.285714285715,7786.451612903225,8454,10544.51612903226,11298,15838.064516129029,17169.67741935484,18008,19014.193548387095,20246,23469.677419354837],"medical":[23303.225806451617,30471.428571428572,34122.580645161295,37085,45682.25806451613,47860.00000000001,63353.225806451606,65283.87096774194,65230,68588.70967741935,73105,81658.06451612903],"vziz":[1078.8530465949823,1410.7142857142858,1579.7491039426525,1716.8981481481483,2114.9193548387098,2215.7407407407413,2933.019713261649,3022.401433691757,3019.9074074074074,3175.4032258064517,3384.490740740741,3780.465949820789],"office":[7500,7500,7500,7500,7500,7500,7500,7500,7500,7500,7500,7500],"warehouse":[20000,20000,20000,20000,20000,20000,20000,20000,20000,20000,20000,20000],"internet":[0,0,0,0,0,0,0,0,0,0,0,0],"waste":[0,0,0,0,0,0,0,0,0,0,0,0],"safety":[6377.419354838709,8911.607142857143,9733.064516129032,10567.5,13180.645161290322,14122.5,19797.580645161288,21462.096774193553,22510,23767.741935483868,25307.5,29337.096774193553],"accident":[3236.559139784946,4232.142857142857,4739.247311827957,5150.694444444444,6344.758064516129,6647.2222222222235,8799.059139784946,9067.20430107527,9059.722222222223,9526.209677419354,10153.472222222223,11341.397849462366],"it":[0,0,0,0,0,0,0,0,0,0,0,0],"containers":[0,0,0,0,0,0,0,0,0,0,0,0],"modularOffice":[0,0,0,0,0,0,0,0,0,0,0,0],"transport":[0,0,0,0,0,0,0,0,0,0,0,0],"otherIndirect":[303046.4733289728,348283.18177486514,362946.66798970697,377841.8209374267,424487.96387402294,441300.614040875,542604.0650976048,572316.6346192955,591022.3094431739,613473.7258317538,640959.2922017946,712889.9104813645]},"materialCostsByKind":{"Вид не назначен":[1957984.8854545455,1399880.2254545453,1437896.5436363635,1053785.4645454546,549609.48,696171.9027272727,359444.0213636363,297225.3459090909,432083.1568181818,681087.0636363635,1118798.7968181816,653290.3754545455]},"revenue":[6009188.245655865,6326310.065261915,7192962.040909068,7719049.553621543,5505821.553424569,9987823.64153884,6691447.283210083,5821714.1066337265,7166557.134399284,10354368.854407901,15683364.331498714,14091759.611429863],"direct":[6076675.425195887,6126997.75748891,6560266.449339884,6513537.007253054,6381747.183256359,6836011.376469355,8119194.3497590395,8234585.240489142,8316139.584583254,8503727.547760352,9311558.385502793,9847512.060913352],"indirect":[3493745.965165209,3888801.084562517,4217895.424912022,4425592.452636953,5016179.211688871,5101334.412558859,5989693.834124041,5921963.8274074085,5702483.0574147105,5916342.155032112,6150221.480064041,6505662.313475717],"costs":[9570421.390361099,10015798.842051428,10778161.874251908,10939129.459890006,11397926.394945232,11937345.789028218,14108888.183883077,14156549.067896556,14018622.641997963,14420069.702792466,15461779.865566835,16353174.374389075],"profit":[-3561233.144705233,-3689488.7767895125,-3585199.83334284,-3220079.9062684635,-5892104.841520663,-1949522.1474893782,-7417440.900672994,-8334834.96126283,-6852065.5075986795,-4065700.8483845647,221584.46593187936,-2261414.762959212],"payments":{"payroll":[637741.9354838709,891160.7142857143,973306.4516129033,1056750,1318064.5161290322,1412250,1979758.0645161287,2146209.677419355,2251000,2376774.193548387,2530750,2933709.677419355],"payrollTax":[95294.77196885427,133161.94581280788,145436.59621802001,157905.17241379313,196952.16907675195,211025.86206896554,295825.9176863181,320697.99777530594,336356.3218390805,355150.16685205785,378158.0459770115,438370.4115684094],"insurance":[226508.34260289208,316515.70197044336,345691.60177975526,375328.448275862,468140.1557285873,501592.2413793103,703155.450500556,762274.4716351503,799493.103448276,844164.6273637373,898852.5862068965,1041972.7474972191],"vacation":[0,0,0,0,0,0,0,0,0,0,0,0],"subcontract":[0,0,0,0,0,0,0,0,0,0,0,0],"equipment":[1088225.8064516129,1244285.7142857143,1492903.2258064516,1681333.3333333333,1587258.064516129,1726833.3333333333,2333709.677419355,2214193.5483870967,1973833.3333333333,1687903.2258064516,1783166.6666666667,2065322.5806451614],"scaffolding":[0,0,0,0,0,0,0,0,0,0,0,0],"scaffoldLabor":[82906.45161290323,115850.89285714287,126529.83870967744,137377.50000000003,171348.38709677418,183592.5,257368.54838709676,279007.2580645162,292630,308980.64516129025,328997.5,381382.2580645162],"projectMaterials":[1957984.8854545453,1399880.225454545,1437896.5436363635,1053785.4645454544,549609.48,696171.9027272726,359444.0213636363,297225.3459090909,432083.1568181817,681087.0636363635,1118798.7968181814,653290.3754545454],"consumables":[95954.50500556173,134083.83620689658,146443.46496106786,158998.3620689655,198315.68409343716,212486.8103448276,297873.94327030034,322918.21468298114,338684.9425287357,357608.8987764182,380776.0632183908,441405.28364849836],"nrk":[0,0,0,0,0,0,0,0,0,0,0,0],"otherDirect":[0,0,0,0,0,0,0,0,0,0,0,0],"indirectPayroll":[764758.0645161291,916995.5357142857,1062592.7419354839,1156375,1400770.1612903227,1422087.5000000002,1722459.6774193547,1621076.6129032257,1465224.9999999998,1526358.8709677418,1630525,1666330.6451612902],"indirectTax":[114274.19354838712,137022.32142857142,158778.22580645164,172791.6666666667,209310.48387096776,212495.8333333334,257379.0322580645,242229.8387096774,218941.66666666666,228076.6129032258,243641.6666666667,248991.93548387097],"indirectInsurance":[271620.9677419355,325691.5178571428,377403.6290322581,410712.5,497514.9193548387,505086.25000000006,611770.1612903224,575761.693548387,520407.49999999994,542120.564516129,579117.5,591834.6774193548],"indirectVacation":[0,0,0,0,0,0,0,0,0,0,0,0],"food":[156520.00000000003,184860,229190,241052.5,306832.5,311090.00000000006,425522.49999999994,438490,423995,460687.5,475182.5,548470],"housing":[120400.00000000003,142200,176300,185425,236025,239300.00000000006,327324.99999999994,337300,326150,354375,365525,421900],"bus":[63934.4262295082,95901.63934426231,95901.63934426231,111885.24590163935,127868.8524590164,143852.45901639346,191803.27868852462,207786.88524590165,223770.4918032787,239754.09836065574,239754.09836065574,287704.9180327869]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[10629.032258064517,14852.67857142857,16221.774193548388,17612.5,21967.741935483875,23537.5,32995.96774193548,35770.16129032258,37516.666666666664,39612.90322580645,42179.166666666664,48895.16129032258],"tickets":[65019.354838709674,86393.57142857142,96154.1935483871,104476.66666666666,129089.03225806452,135995.33333333334,182667.74193548385,190781.29032258067,193181.3333333333,203365.16129032255,216695.33333333334,244612.90322580645],"permit":[5101.935483870968,7129.285714285715,7786.451612903225,8454,10544.51612903226,11298,15838.064516129029,17169.67741935484,18008,19014.193548387095,20246,23469.677419354837],"medical":[23303.225806451617,30471.428571428572,34122.580645161295,37085,45682.25806451613,47860.00000000001,63353.225806451606,65283.87096774194,65230,68588.70967741935,73105,81658.06451612903],"vziz":[1078.8530465949823,1410.7142857142858,1579.7491039426525,1716.8981481481483,2114.9193548387098,2215.7407407407413,2933.019713261649,3022.401433691757,3019.9074074074074,3175.4032258064517,3384.490740740741,3780.465949820789],"office":[7500,7500,7500,7500,7500,7500,7500,7500,7500,7500,7500,7500],"warehouse":[20000,20000,20000,20000,20000,20000,20000,20000,20000,20000,20000,20000],"internet":[0,0,0,0,0,0,0,0,0,0,0,0],"waste":[0,0,0,0,0,0,0,0,0,0,0,0],"safety":[6377.419354838709,8911.607142857143,9733.064516129032,10567.5,13180.645161290322,14122.5,19797.580645161288,21462.096774193553,22510,23767.741935483868,25307.5,29337.096774193553],"accident":[3236.559139784946,4232.142857142857,4739.247311827957,5150.694444444444,6344.758064516129,6647.2222222222235,8799.059139784946,9067.20430107527,9059.722222222223,9526.209677419354,10153.472222222223,11341.397849462366],"it":[0,0,0,0,0,0,0,0,0,0,0,0],"containers":[0,0,0,0,0,0,0,0,0,0,0,0],"modularOffice":[0,0,0,0,0,0,0,0,0,0,0,0],"transport":[0,0,0,0,0,0,0,0,0,0,0,0],"otherIndirect":[303046.4733289728,348283.18177486514,362946.66798970697,377841.8209374267,424487.96387402294,441300.614040875,542604.0650976048,572316.6346192955,591022.3094431739,613473.7258317538,640959.2922017946,712889.9104813645]},"directPayments":[4184616.6985802404,4234939.030873264,4668207.722724239,4621478.280637409,4489688.456640712,4943952.649853709,6227135.623143393,6342526.513873496,6424080.857967607,6611668.821144707,7419499.658887146,7955453.3342977045],"indirectPayments":[1984751.3249653792,2379806.444362687,2708900.784712193,2916597.8124371236,3507184.571489041,3592339.7723590294,4480699.193924209,4412969.187207579,4193488.4172148793,4407347.5148322815,4641226.839864211,4996667.673275887],"outputVat":[142514.62236355263,942333.5719812704,1078336.8504999788,1217390.196933582,1313349.2849927966,981125.5490736492,1634246.9651147777,1202792.4164589986,1012225.9603908974,1204674.771974713,1719211.3324779272,2595448.475255765],"advanceVat":[0,0,0,0,0,0,0,0,0,0,0,0],"offsetVat":[0,0,0,0,0,0,0,0,0,0,0,0],"inputVat":[0,0,0,0,0,0,0,0,0,0,0,0],"vatPay":[0,0,0,0,0,0,0,0,0,0,0,0],"operatingPayments":[6169368.02354562,6614745.47523595,7377108.507436432,7538076.093074532,7996873.028129753,8536292.422212739,10707834.8170676,10755495.70108108,10617569.275182487,11019016.335976988,12060726.498751357,12952121.007573597],"inflow":[790308.360379701,5225667.990077954,5979867.989136245,6750982.001177136,7283118.76223278,5440787.135772054,9062642.26109104,6670030.67309081,5613253.053076794,6680469.190041591,9533808.298286688,14392941.544600151],"ncf":[-5379059.6631659195,-1389077.4851579964,-1397240.5183001868,-787094.0918973964,-713754.2658969723,-3095505.2864406845,-1645192.5559765603,-4085465.0279902704,-5004316.222105693,-4338547.145935397,-2526918.2004646696,1440820.5370265543],"cumulative":[-5817353.354075011,-7206430.839233007,-8603671.357533194,-9390765.44943059,-10104519.715327563,-13200025.001768246,-14845217.557744807,-18930682.585735075,-23934998.80784077,-28273545.953776166,-30800464.154240835,-29359643.61721428],"cashBridge":{"revenue":102550366.42199138,"cashReceipts":83423877.25896296,"accrualGap":-19126489.16302842,"accruedCosts":153157867.58705387,"cashCosts":112345227.18526813,"costTiming":40812640.40178573,"taxCash":0,"openingCash":-438293.6909090909},"openingCash":-438293.6909090909,"deferred":0,"accepted":[831903.5372417906,5500703.147450478,6294597.88330131,7106296.843344353,7666440.802350296,5727144.353444267,9539623.432727411,7021084.919042958,5908687.424291363,7032072.831622728,10035587.68240704,15150464.783789633],"receipts":[790308.360379701,5225667.990077954,5979867.989136245,6750982.001177136,7283118.76223278,5440787.135772054,9062642.26109104,6670030.67309081,5613253.053076794,6680469.190041591,9533808.298286688,14392941.544600151],"advances":[0,0,0,0,0,0,0,0,0,0,0,0],"factoring":[0,0,0,0,0,0,0,0,0,0,0,0],"offsets":[0,0,0,0,0,0,0,0,0,0,0,0],"retention":[41595.176862089524,275035.15737252386,314729.8941650655,355314.84216721763,383322.0401</t>
        </is>
      </c>
    </row>
    <row r="15">
      <c r="A15" t="inlineStr">
        <is>
          <t xml:space="preserve">175148,286357.21767221333,476981.1716363706,351054.24595214793,295434.37121456815,351603.64158113644,501779.384120352,757523.2391894816],"deductions":[0,0,0,0,0,0,0,0,0,0,0,0],"receivable":[0,0,0,0,0,0,0,0,0,0,0,0]},"savedAt":"2026-09-25T13:41:40.875Z"}},{"id":"v_mugzoil8s12h","name":"Прогноз 2027 · копия 2026","created":"2026-09-25T13:21:09.404Z","year":2027,"currency":"USD","fxRate":80,"dataMode":"source_partial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персонал"},"vacation":{"value":9.226190476190476,"method":"rate","enabled":true,"lag":0,"cash":false,"vat":false,"rateCurrency":"","rateBasis":"","rateSource":"Расчётный сценарий 4700134228: Исходная модель, Детальная модель!F50 · Согласованные 8% годового ФОТ/мес.; F50 = 9,22619% на другой базе"},"subcontract":{"value":0,"method":"percentRevenue","enabled":true,"lag":0,"cash":true,"vat":true,"rateCurrency":"","rateBasis":"","rateSource":"Расчётный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персонал"},"indirectVacation":{"value":9.226190476190476,"method":"rate","enabled":true,"lag":0,"cash":false,"vat":false,"rateCurrency":"","rateBasis":"","rateSource":"Расчётный сценарий 4700134228: Исходная модель, Детальная модель!F63 · Согласованные 8% годового ФОТ/мес.; F63 = 9,22619% на другой базе"},"food":{"value":16.25,"method":"day","enabled":true,"lag":0,"cash":true,"vat":true,"rateCurrency":"USD","rateBasis":"","rateSource":"Расчётный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[153647.26499999998,298682.02666666656,252029.73333333337,227176.685,218159.655,116751.49999999999,56389.76,67210.24,52088.70000000001,9676.559999999998,572.34,0],"boqRate":[0,0,0,0,0,0,0,0,0,0,0,0],"revenue":[0,0,0,0,0,0,0,0,0,0,0,0],"otherRevenue":[0,0,0,0,0,0,0,0,0,0,0,0],"materials":[0,0,0,0,0,0,0,0,0,0,0,0],"directPeople":[0,0,0,0,0,0,0,0,0,0,0,0],"auxiliaryPeople":[0,0,0,0,0,0,0,0,0,0,0,0],"indirectPeople":[0,0,0,0,0,0,0,0,0,0,0,0],"laborIntensity":[0,0,0,0,0,0,0,0,0,0,0,0],"sourceDays":[0,0,0,0,0,0,0,0,0,0,0,0],"passivePeople":[0,0,0,0,0,0,0,0,0,0,0,0],"scaffoldPeople":[0,0,0,0,0,0,0,0,0,0,0,0],"equipmentHours":[0,0,0,0,0,0,0,0,0,0,0,0],"nrkVolume":[0,0,0,0,0,0,0,0,0,0,0,0],"payments":[0,0,0,0,0,0,0,0,0,0,0,0],"advances":[0,0,0,0,0,0,0,0,0,0,0,0],"advanceOffset":[0,0,0,0,0,0,0,0,0,0,0,0],"factoring":[0,0,0,0,0,0,0,0,0,0,0,0],"ksgRevenue":[20242225.5273752,29473234.546490304,33443337.452329792,31351778.106655166,30020525.42517193,23514089.089892685,14116856.812717339,11497826.412429765,10277696.774528349,5502333.643633766,2064520.8761449247,464198.38412445184],"ksgMaterialsRevenue":[1221024.2661666665,2045900.1316666664,2215508.8584999996,1242414.9801666667,768264.7814999999,481455.118,996604.961,1079889.6154999998,1387059.9215,1017802.263,409308.476,124401.744],"ks2Accepted":[14130858.311625902,19616260.408171393,28550133.644578792,33046327.161745846,31560934.041222632,30153650.693320256,24164732.72342061,15056580.040434875,11759729.452458523,10399709.738318492,5979869.956723224,2408302.1528938087]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73.16,"volumes":[24.56,0,0,0,0,0,0,48.6,0,0,0,0],"matchRule":"exact","matchConfidence":1,"contractRate":360.398813535099,"currentRate":0,"actualRate":0,"rate":360.398813535099},{"sourceKind":"ksg","sourceRow":8,"sourceKey":"auto-d5ba7ae5","workId":"","name":"Демонтаж элементов металлоконструкций","unit":"т","kq1":"","kq2":"KQ-03-01","stableKey":"auto-18aa5086","plannedQuantity":41.5,"scheduleQuantity":38.3,"volumes":[38.3,0,0,0,0,0,0,0,0,0,0,0],"matchRule":"exact","matchConfidence":1,"contractRate":4959.555693795231,"currentRate":0,"actualRate":0,"rate":4959.555693795231},{"sourceKind":"ksg","sourceRow":10,"sourceKey":"auto-1817f260","workId":"","name":"Демонтаж кровельных покрытий","unit":"м2","kq1":"","kq2":"KQ-111-11","stableKey":"auto-736d9865","plannedQuantity":12891.5,"scheduleQuantity":12817.86,"volumes":[4272.62,4272.62,4272.62,0,0,0,0,0,0,0,0,0],"matchRule":"exact","matchConfidence":1,"contractRate":214.7967168924523,"currentRate":0,"actualRate":0,"rate":214.7967168924523},{"sourceKind":"ksg","sourceRow":11,"sourceKey":"auto-258a01bc","workId":"","name":"Демонтаж облицовки фасадов","unit":"м2","kq1":"","kq2":"KQ-111-11","stableKey":"auto-099d0434","plannedQuantity":1.44,"scheduleQuantity":1.44,"volumes":[1.44,0,0,0,0,0,0,0,0,0,0,0],"matchRule":"exact","matchConfidence":1,"contractRate":214.7967168924523,"currentRate":0,"actualRate":0,"rate":214.7967168924523},{"sourceKind":"ksg","sourceRow":16,"sourceKey":"auto-ed6be343","workId":"","name":"Демонтаж инженерного и технологического оборудования","unit":"т","kq1":"","kq2":"KQ-03-10","stableKey":"auto-55c90949","plannedQuantity":143.2,"scheduleQuantity":142.62,"volumes":[44.94,20.28,4,0,0,0,0,53.12,20.28,0,0,0],"matchRule":"exact","matchConfidence":1,"contractRate":14411.402896313515,"currentRate":0,"actualRate":0,"rate":14411.402896313515},{"sourceKind":"ksg","sourceRow":17,"sourceKey":"auto-60c645eb","workId":"","name":"Демонтаж инженерных и технологических трубопроводов","unit":"м","kq1":"","kq2":"KQ-03-13","stableKey":"auto-cc0b3eae","plannedQuantity":6980.06,"scheduleQuantity":6970.06,"volumes":[4461.22,69,301,47.2,0,0,0,548.6,1543.04,0,0,0],"matchRule":"exact","matchConfidence":1,"contractRate":141.14832227563883,"currentRate":0,"actualRate":0,"rate":141.14832227563883},{"sourceKind":"ksg","sourceRow":18,"sourceKey":"auto-2359f3dd","workId":"","name":"Демонтаж ЗРА и встраиваемых линейных элементов","unit":"шт.","kq1":"","kq2":"KQ-03-14","stableKey":"auto-f276eeb9","plannedQuantity":608,"scheduleQuantity":606,"volumes":[34,4,2,24,0,0,0,132,410,0,0,0],"matchRule":"exact","matchConfidence":1,"contractRate":120.35523838936848,"currentRate":0,"actualRate":0,"rate":120.35523838936848},{"sourceKind":"ksg","sourceRow":19,"sourceKey":"auto-85af6611","workId":"","name":"Демонтаж отопительных приборов","unit":"шт.","kq1":"","kq2":"KQ-03-16","stableKey":"auto-0cb17892","plannedQuantity":8,"scheduleQuantity":4,"volumes":[0,0,0,0,0,0,0,0,4,0,0,0],"matchRule":"exact","matchConfidence":1,"contractRate":224.7485771415027,"currentRate":0,"actualRate":0,"rate":224.7485771415027},{"sourceKind":"ksg","sourceRow":20,"sourceKey":"auto-463c4dff","workId":"","name":"Демонтаж воздуховодов","unit":"м2","kq1":"","kq2":"KQ-03-17","stableKey":"auto-89985a66","plannedQuantity":4826,"scheduleQuantity":4558.92,"volumes":[197.5666666666667,197.5666666666667,197.5666666666667,0,0,0,0,0,3966.22,0,0,0],"matchRule":"exact","matchConfidence":1,"contractRate":23.30249216338736,"currentRate":0,"actualRate":0,"rate":23.30249216338736},{"sourceKind":"ksg","sourceRow":21,"sourceKey":"auto-ece345fb","workId":"","name":"Демонтаж элементов воздухозабора и воздухораспредения","unit":"шт.","kq1":"","kq2":"KQ-03-18","stableKey":"auto-e1428e17","plannedQuantity":466,"scheduleQuantity":452,"volumes":[34,0,0,0,0,0,0,0,418,0,0,0],"matchRule":"exact","matchConfidence":1,"contractRate":210.81250630027313,"currentRate":0,"actualRate":0,"rate":210.81250630027313},{"sourceKind":"ksg","sourceRow":23,"sourceKey":"auto-15391db0","workId":"","name":"Демонтаж кабелей и проводов","unit":"м","kq1":"","kq2":"KQ-03-25","stableKey":"auto-5c698f34","plannedQuantity":88228,"scheduleQuantity":78447.52,"volumes":[3160.76,51230.76,56,0,0,0,0,7147.16,16852.84,0,0,0],"matchRule":"exact","matchConfidence":1,"contractRate":13.44387804297205,"currentRate":0,"actualRate":0,"rate":13.44387804297205},{"sourceKind":"ksg","sourceRow":24,"sourceKey":"auto-c0b219af","workId":"","name":"Демонтаж электроустановочных изделий и компонентов КИПиА и слаботочных систем","unit":"шт.","kq1":"","kq2":"KQ-03-26","stableKey":"auto-eded81fa","plannedQuantity":88,"scheduleQuantity":78,"volumes":[23.82,22.18,26,0,0,0,0,0,6,0,0,0],"matchRule":"exact","matchConfidence":1,"contractRate":216.78976297059668,"currentRate":0,"actualRate":0,"rate":216.78976297059668},{"sourceKind":"ksg","sourceRow":25,"sourceKey":"auto-645b7429","workId":"","name":"Демонтаж изоляции","unit":"м2","kq1":"","kq2":"KQ-03-27","stableKey":"auto-443435c5","plannedQuantity":148.62,"scheduleQuantity":148,"volumes":[50.88,0,0,0,0,0,0,97.12,0,0,0,0],"matchRule":"exact","matchConfidence":1,"contractRate":127.21945755435625,"currentRate":0,"actualRate":0,"rate":127.21945755435625},{"sourceKind":"ksg","sourceRow":28,"sourceKey":"auto-579d9214","workId":"","name":"Разработка грунта с погрузкой","unit":"м3","kq1":"","kq2":"KQ-09-01","stableKey":"auto-5cca581c","plannedQuantity":22322.76,"scheduleQuantity":118.2,"volumes":[7,0,0,0,11.2,0,0,100,0,0,0,0],"matchRule":"exact","matchConfidence":1,"contractRate":165.43106173163682,"currentRate":0,"actualRate":0,"rate":165.43106173163682},{"sourceKind":"ksg","sourceRow":30,"sourceKey":"auto-811f2c6a","workId":"","name":"Обратная засыпка грунта с уплотнением","unit":"м3","kq1":"","kq2":"KQ-10-01","stableKey":"auto-e7274e25","plannedQuantity":18907.36,"scheduleQuantity":226.36,"volumes":[37.02,0,104.94,0,0,0,0,84.4,0,0,0,0],"matchRule":"exact","matchConfidence":1,"contractRate":137.08336598764066,"currentRate":0,"actualRate":0,"rate":137.08336598764066},{"sourceKind":"ksg","sourceRow":31,"sourceKey":"auto-ac16961f","workId":"","name":"Устройство подбетонки","unit":"м3","kq1":"","kq2":"KQ-12-01","stableKey":"auto-12587403","plannedQuantity":665.3,"scheduleQuantity":21.48,"volumes":[9.66,0,0,0,0,0,0,11.82,0,0,0,0],"matchRule":"exact","matchConfidence":1,"contractRate":667.3760717519363,"currentRate":0,"actualRate":0,"rate":667.3760717519363},{"sourceKind":"ksg","sourceRow":32,"sourceKey":"auto-bf28a2c3","workId":"","name":"Устройство монолитных конструкций ниже 0 (за исключением колодцев)","unit":"м3","kq1":"","kq2":"KQ-12-02","stableKey":"auto-53e20f97","plannedQuantity":3796.78,"scheduleQuantity":61.32,"volumes":[24.6,0,0,0,0,0,0,36.72,0,0,0,0],"matchRule":"exact","matchConfidence":1,"contractRate":2287.940073339134,"currentRate":0,"actualRate":0,"rate":2287.940073339134},{"sourceKind":"ksg","sourceRow":33,"sourceKey":"auto-2dc622e9","workId":"","name":"Утепление строительных конструкций ниже 0","unit":"м3","kq1":"","kq2":"KQ-12-03","stableKey":"auto-02074cc8","plannedQuantity":48.14,"scheduleQuantity":6.14,"volumes":[3.86,0,0,0,0,0,0,2.28,0,0,0,0],"matchRule":"exact","matchConfidence":1,"contractRate":964.6744417641229,"currentRate":0,"actualRate":0,"rate":964.6744417641229},{"sourceKind":"ksg","sourceRow":34,"sourceKey":"auto-083bc7d3","workId":"","name":"Устройство монолитных конструкций выше 0","unit":"м3","kq1":"","kq2":"KQ-13-01","stableKey":"auto-e2614a75","plannedQuantity":2037.08,"scheduleQuantity":19.619999999999997,"volumes":[17.86,0,0.52,0,0,0,0,1.24,0,0,0,0],"matchRule":"exact","matchConfidence":1,"contractRate":6508.426604401696,"currentRate":0,"actualRate":0,"rate":6508.426604401696},{"sourceKind":"ksg","sourceRow":36,"sourceKey":"auto-4369a52e","workId":"","name":"Устройство безусадочной подливки","unit":"м3","kq1":"","kq2":"KQ-16-01","stableKey":"auto-f7db543f","plannedQuantity":259.16,"scheduleQuantity":105.82000000000001,"volumes":[44.74,52,6.64,0,0,0,0,2.44,0,0,0,0],"matchRule":"exact","matchConfidence":1,"contractRate":8909.408241974581,"currentRate":0,"actualRate":0,"rate":8909.408241974581},{"sourceKind":"ksg","sourceRow":37,"sourceKey":"auto-bb3b7bd1","workId":"","name":"Устройство монолитных колодцев","unit":"м3","kq1":"","kq2":"KQ-18-02","stableKey":"auto-a62a1299","plannedQuantity":8.74,"scheduleQuantity":0.42,"volumes":[0,0,0,0,0,0,0,0.42,0,0,0,0],"matchRule":"exact","matchConfidence":1,"contractRate":3672.093020927322,"currentRate":0,"actualRate":0,"rate":3672.093020927322},{"sourceKind":"ksg","sourceRow":38,"sourceKey":"auto-0a048040","workId":"","name":"Монтаж трубопроводов подземных сетей (пластиковые)","unit":"м","kq1":"","kq2":"KQ-19-01","stableKey":"auto-330d0363","plannedQuantity":18,"scheduleQuantity":18,"volumes":[0,0,6,0,12,0,0,0,0,0,0,0],"matchRule":"exact","matchConfidence":1,"contractRate":759.2125936621106,"currentRate":0,"actualRate":0,"rate":759.2125936621106},{"sourceKind":"ksg","sourceRow":39,"sourceKey":"auto-386361fe","workId":"","name":"Монтаж запорно-регулирующей арматуры наружн. инженерных сетей","unit":"шт.","kq1":"","kq2":"KQ-19-05","stableKey":"auto-2b0bdce6","plannedQuantity":2,"scheduleQuantity":2,"volumes":[0,0,0,0,2,0,0,0,0,0,0,0],"matchRule":"exact","matchConfidence":1,"contractRate":2817.942982084404,"currentRate":0,"actualRate":0,"rate":2817.942982084404},{"sourceKind":"ksg","sourceRow":43,"sourceKey":"auto-e376d4f1","workId":"","name":"Монтаж основных металлоконструкций этажерок и структур","unit":"т","kq1":"","kq2":"KQ-22-02","stableKey":"auto-6c8b96f6","plannedQuantity":1757.16,"scheduleQuantity":251.86,"volumes":[77.63333333333334,15.72,77.63333333333334,77.63333333333334,0,0,0,3.24,0,0,0,0],"matchRule":"exact","matchConfidence":1,"contractRate":5954.9924785855455,"currentRate":0,"actualRate":0,"rate":5954.9924785855455},{"sourceKind":"ksg","sourceRow":44,"sourceKey":"auto-4be57682","workId":"","name":"Монтаж основных металлоконструкций эстакад","unit":"т","kq1":"","kq2":"KQ-22-03","stableKey":"auto-718e5d8c","plannedQuantity":79.16,"scheduleQuantity":7.56,"volumes":[7.56,0,0,0,0,0,0,0,0,0,0,0],"matchRule":"exact","matchConfidence":1,"contractRate":7059.054751229442,"currentRate":0,"actualRate":0,"rate":7059.054751229442},{"sourceKind":"ksg","sourceRow":45,"sourceKey":"auto-6f1501fb","workId":"","name":"Монтаж второстепенных металлоконструкций","unit":"т","kq1":"","kq2":"KQ-23-01","stableKey":"auto-28b5b412","plannedQuantity":510.02,"scheduleQuantity":110.43999999999998,"volumes":[34.59333333333333,5.74,34.59333333333333,34.59333333333333,0,0,0,0.92,0,0,0,0],"matchRule":"exact","matchConfidence":1,"contractRate":12130.175427305585,"currentRate":0,"actualRate":0,"rate":12130.175427305585},{"sourceKind":"ksg","sourceRow":46,"sourceKey":"auto-15eeaa64","workId":"","name":"Монтаж металлоконструкций усиления","unit":"т","kq1":"","kq2":"KQ-23-02","stableKey":"auto-43630209","plannedQuantity":8.32,"scheduleQuantity":8.32,"volumes":[0.18,5.2,2.94,0,0,0,0,0,0,0,0,0],"matchRule":"exact","matchConfidence":1,"contractRate":22161.930304368696,"currentRate":0,"actualRate":0,"rate":22161.930304368696},{"sourceKind":"ksg","sourceRow":47,"sourceKey":"auto-926d2a65","workId":"","name":"Монтаж решетчатого настила","unit":"м2","kq1":"","kq2":"KQ-24-01","stableKey":"auto-8e2cdbdf","plannedQuantity":576.46,"scheduleQuantity":204.96000000000004,"volumes":[68.32000000000001,68.32000000000001,68.32000000000001,0,0,0,0,0,0,0,0,0],"matchRule":"exact","matchConfidence":1,"contractRate":259.3611160029091,"currentRate":0,"actualRate":0,"rate":259.3611160029091},{"sourceKind":"ksg","sourceRow":48,"sourceKey":"auto-ab1bcaff","workId":"","name":"Монтаж стеновых сэндвич панелей","unit":"м2","kq1":"","kq2":"KQ-25-01","stableKey":"auto-06aa4a3e","plannedQuantity":5090.8,"scheduleQuantity":1154.94,"volumes":[169.52,646.38,169.52,169.52,0,0,0,0,0,0,0,0],"matchRule":"exact","matchConfidence":1,"contractRate":636.1886010254491,"currentRate":0,"actualRate":0,"rate":636.1886010254491},{"sourceKind":"ksg","sourceRow":49,"sourceKey":"auto-138445b9","workId":"","name":"Монтаж кровельных сэндвич панелей","unit":"м2","kq1":"","kq2":"KQ-25-02","stableKey":"auto-dbab5aa5","plannedQuantity":773.82,"scheduleQuantity":773.8199999999999,"volumes":[172.7533333333333,255.56,172.7533333333333,172.7533333333333,0,0,0,0,0,0,0,0],"matchRule":"exact","matchConfidence":1,"contractRate":554.7989142284404,"currentRate":0,"actualRate":0,"rate":554.7989142284404},{"sourceKind":"ksg","sourceRow":51,"sourceKey":"auto-b89b6f90","workId":"","name":"Монтаж статического колонного и емкостного оборудования","unit":"т","kq1":"","kq2":"KQ-27-02","stableKey":"auto-598d25d1","plannedQuantity":266.16,"scheduleQuantity":25.78,"volumes":[10.08,0,8.76,6.94,0,0,0,0,0,0,0,0],"matchRule":"exact","matchConfidence":1,"contractRate":2916.338281208439,"currentRate":0,"actualRate":0,"rate":2916.338281208439},{"sourceKind":"ksg","sourceRow":52,"sourceKey":"auto-334d0d5e","workId":"","name":"Монтаж динамического колонного и емкостного оборудования","unit":"т","kq1":"","kq2":"KQ-27-03","stableKey":"auto-cf3b42c6","plannedQuantity":26.22,"scheduleQuantity":1.5,"volumes":[1.5,0,0,0,0,0,0,0,0,0,0,0],"matchRule":"exact","matchConfidence":1,"contractRate":1171.2817703858193,"currentRate":0,"actualRate":0,"rate":1171.2817703858193},{"sourceKind":"ksg","sourceRow":54,"sourceKey":"auto-9796dfe7","workId":"","name":"Монтаж блочных и комплектных установок","unit":"т","kq1":"","kq2":"KQ-27-05","stableKey":"auto-fec7646a","plannedQuantity":1199.8,"scheduleQuantity":319.1,"volumes":[48.82666666666666,127.8066666666667,124.9666666666667,17.5,0,0,0,0,0,0,0,0],"matchRule":"exact","matchConfidence":1,"contractRate":7299.9714780561835,"currentRate":0,"actualRate":0,"rate":7299.9714780561835},{"sourceKind":"ksg","sourceRow":55,"sourceKey":"auto-f15d29ba","workId":"","name":"Монтаж градирен","unit":"т","kq1":"","kq2":"KQ-27-10","stableKey":"auto-65656144","plannedQuantity":55.68,"scheduleQuantity":55.68,"volumes":[0,2.88,19.44,18,15.36,0,0,0,0,0,0,0],"matchRule":"exact","matchConfidence":1,"contractRate":4904.5517017498505,"currentRate":0,"actualRate":0,"rate":4904.5517017498505},{"sourceKind":"ksg","sourceRow":57,"sourceKey":"auto-ffac985f","workId":"","name":"Монтаж насосов","unit":"т","kq1":"","kq2":"KQ-27-13","stableKey":"auto-69e24529","plannedQuantity":102.02,"scheduleQuantity":7.12,"volumes":[0,0,0,0,0,0,0,7.12,0,0,0,0],"matchRule":"exact","matchConfidence":1,"contractRate":9798.447916736199,"currentRate":0,"actualRate":0,"rate":9798.447916736199},{"sourceKind":"ksg","sourceRow":59,"sourceKey":"auto-a145261e","workId":"","name":"Монтаж ВКУ технологического оборудования","unit":"т","kq1":"","kq2":"KQ-27-19","stableKey":"auto-ad0edfca","plannedQuantity":6.84,"scheduleQuantity":3.2,"volumes":[3.2,0,0,0,0,0,0,0,0,0,0,0],"matchRule":"exact","matchConfidence":1,"contractRate":29864.946689120345,"currentRate":0,"actualRate":0,"rate":29864.946689120345},{"sourceKind":"ksg","sourceRow":60,"sourceKey":"auto-079ce652","workId":"","name":"Монтаж грузоподъемного оборудования","unit":"шт.","kq1":"","kq2":"KQ-28-01","stableKey":"auto-c139fb77","plannedQuantity":40,"scheduleQuantity":40,"volumes":[28.56,11.44,0,0,0,0,0,0,0,0,0,0],"matchRule":"exact","matchConfidence":1,"contractRate":20965.850326582517,"currentRate":0,"actualRate":0,"rate":20965.850326582517},{"sourceKind":"ksg","sourceRow":62,"sourceKey":"auto-d3932ad7","workId":"","name":"Сварка технологических трубопроводов (черн. стали)","unit":"DI","kq1":"","kq2":"KQ-32-01","stableKey":"auto-c10d2dae","plannedQuantity":67996.62,"scheduleQuantity":60559.35999999999,"volumes":[6872.12,11850.86,12608,10397.84,9098.82,5125.14,1756.42,2195.28,654.88,0,0,0],"matchRule":"exact","matchConfidence":1,"contractRate":316.47347638580953,"currentRate":0,"actualRate":0,"rate":316.47347638580953},{"sourceKind":"ksg","sourceRow":63,"sourceKey":"auto-ce20d1a6","workId":"","name":"Монтаж технологических трубопроводов обвязки этажерок и структур (стальные)","unit":"м","kq1":"","kq2":"KQ-33-01","stableKey":"auto-a0558f66","plannedQuantity":65990.8,"scheduleQuantity":57177.079999999994,"volumes":[4269.16,6802.76,11325.42,11541.08,11038.44,7933.24,1526.34,2029.94,710.7,0,0,0],"matchRule":"exact","matchConfidence":1,"contractRate":723.0802245228149,"currentRate":0,"actualRate":0,"rate":723.0802245228149},{"sourceKind":"ksg","sourceRow":64,"sourceKey":"auto-989493eb","workId":"","name":"Монтаж опор технологических трубопроводов","unit":"т","kq1":"","kq2":"KQ-33-06","stableKey":"auto-bb932eb4","plannedQuantity":115.66,"scheduleQuantity":115.52,"volumes":[3.22,9.36,9.82,15.8,28.16,33.98,6.3,0,8.88,0,0,0],"matchRule":"exact","matchConfidence":1,"contractRate":40681.88253197282,"currentRate":0,"actualRate":0,"rate":40681.88253197282},{"sourceKind":"ksg","sourceRow":65,"sourceKey":"auto-e10ea798","workId":"","name":"Монтаж арматуры технологических трубопроводов","unit":"шт.","kq1":"","kq2":"KQ-33-07","stableKey":"auto-13df87be","plannedQuantity":14500,"scheduleQuantity":14499.999999999998,"volumes":[40.12,879.42,2100.6,2445.6,3148.38,4826.78,366.56,357.26,335.28,0,0,0],"matchRule":"exact","matchConfidence":1,"contractRate":782.267223016682,"currentRate":0,"actualRate":0,"rate":782.267223016682},{"sourceKind":"ksg","sourceRow":66,"sourceKey":"auto-febe2a73","workId":"","name":"Резьбовые соединения технологических трубопроводов","unit":"DI","kq1":"","kq2":"KQ-33-08","stableKey":"auto-823cdba6","plannedQuantity":312,"scheduleQuantity":312,"volumes":[0,312,0,0,0,0,0,0,0,0,0,0],"matchRule":"exact","matchConfidence":1,"contractRate":151.55807726258055,"currentRate":0,"actualRate":0,"rate":151.55807726258055},{"sourceKind":"ksg","sourceRow":71,"sourceKey":"auto-f7e089e8","workId":"","name":"Монтаж стальных трубопроводов теплых полов технологических зон","unit":"м","kq1":"","kq2":"KQ-34-03","stableKey":"auto-98d8e61d","plannedQuantity":10318.4,"scheduleQuantity":2168.42,"volumes":[1049.38,864.24,20,0,0,0,0,30.58,204.22,0,0,0],"matchRule":"exact","matchConfidence":1,"contractRate":217.83150074132828,"currentRate":0,"actualRate":0,"rate":217.83150074132828},{"sourceKind":"ksg","sourceRow":72,"sourceKey":"auto-2d4f22a0","workId":"","name":"Неразрушающий контроль стыков (РК)","unit":"стык","kq1":"","kq2":"KQ-35-01","stableKey":"auto-cb8b6838","plannedQuantity":111243.4,"scheduleQuantity":97568.04,"volumes":[3323.56,12564.32,18827.72,18286.34,21108.96,14152.08,2706.82,2957.68,3640.56,0,0,0],"matchRule":"exact","matchConfidence":1,"contractRate":187.31322759344675,"currentRate":0,"actualRate":0,"rate":187.31322759344675},{"sourceKind":"ksg","sourceRow":73,"sourceKey":"auto-601f3200","workId":"","name":"Неразрушающий контроль стыков (все виды, кроме РК)","unit":"стык","kq1":"","kq2":"KQ-35-02","stableKey":"auto-38ca</t>
        </is>
      </c>
    </row>
    <row r="16">
      <c r="A16" t="inlineStr">
        <is>
          <t xml:space="preserve">bb87","plannedQuantity":170,"scheduleQuantity":170,"volumes":[0,48,2,24,10,0,78,0,8,0,0,0],"matchRule":"exact","matchConfidence":1,"contractRate":130.25660778889647,"currentRate":0,"actualRate":0,"rate":130.25660778889647},{"sourceKind":"ksg","sourceRow":75,"sourceKey":"auto-d8f7dbff","workId":"","name":"ОГЗ металлоконструкций (окрасочная)","unit":"м2","kq1":"","kq2":"KQ-37-02","stableKey":"auto-c2d1f0b8","plannedQuantity":10379.88,"scheduleQuantity":787.485,"volumes":[262.495,262.495,262.495,0,0,0,0,0,0,0,0,0],"matchRule":"exact","matchConfidence":1,"contractRate":836.4704645800064,"currentRate":0,"actualRate":0,"rate":836.4704645800064},{"sourceKind":"ksg","sourceRow":76,"sourceKey":"auto-00e8505d","workId":"","name":"АКЗ трубопроводов","unit":"м2","kq1":"","kq2":"KQ-38-02","stableKey":"auto-e963e9db","plannedQuantity":20096.78,"scheduleQuantity":18388.2,"volumes":[94.16,503.72,23.04,2790.52,1650.34,2210.48,4946.28,4591.78,1303.7,274.18,0,0],"matchRule":"exact","matchConfidence":1,"contractRate":205.72212936717014,"currentRate":0,"actualRate":0,"rate":205.72212936717014},{"sourceKind":"ksg","sourceRow":77,"sourceKey":"auto-f5b0e2cb","workId":"","name":"АКЗ металлоконструкций","unit":"м2","kq1":"","kq2":"KQ-38-03","stableKey":"auto-a93205de","plannedQuantity":15100.54,"scheduleQuantity":14032.22,"volumes":[1448.94,1815.646666666667,939.0666666666666,1129.486666666667,392.62,517.96,292.94,1038.2,6231.7,225.66,0,0],"matchRule":"exact","matchConfidence":1,"contractRate":431.50828943570804,"currentRate":0,"actualRate":0,"rate":431.50828943570804},{"sourceKind":"ksg","sourceRow":79,"sourceKey":"auto-519f6fd9","workId":"","name":"Опознавательная окраска трубопроводов и оборудования","unit":"м2","kq1":"","kq2":"KQ-38-05","stableKey":"auto-575d30d9","plannedQuantity":249.86,"scheduleQuantity":249.85999999999999,"volumes":[0,200.72,45.94,3.2,0,0,0,0,0,0,0,0],"matchRule":"exact","matchConfidence":1,"contractRate":285.38439905576575,"currentRate":0,"actualRate":0,"rate":285.38439905576575},{"sourceKind":"ksg","sourceRow":81,"sourceKey":"auto-ad54247a","workId":"","name":"Тепловая изоляция технологических трубопроводов","unit":"м2","kq1":"","kq2":"KQ-40-02","stableKey":"auto-fbf2aa72","plannedQuantity":12889.62,"scheduleQuantity":12889.580000000002,"volumes":[40.4,674.84,119.32,98.58,641.24,721.08,3221.14,3195.84,1965,1697.28,514.86,0],"matchRule":"exact","matchConfidence":1,"contractRate":322.7819594316681,"currentRate":0,"actualRate":0,"rate":322.7819594316681},{"sourceKind":"ksg","sourceRow":84,"sourceKey":"auto-c6bd324b","workId":"","name":"Холодоизоляция технологических трубопроводов (пеностеклом)","unit":"м2","kq1":"","kq2":"KQ-41-02","stableKey":"auto-25005522","plannedQuantity":1865.38,"scheduleQuantity":1865.4,"volumes":[0,7.06,7.98,0,0,313.7,1141.06,222.8,30.4,125.02,17.38,0],"matchRule":"exact","matchConfidence":1,"contractRate":493.85250740605534,"currentRate":0,"actualRate":0,"rate":493.85250740605534},{"sourceKind":"ksg","sourceRow":87,"sourceKey":"auto-1ab50ef5","workId":"","name":"Изоляция запорной арматуры термочехлами","unit":"шт.","kq1":"","kq2":"KQ-43-01","stableKey":"auto-433ac785","plannedQuantity":88,"scheduleQuantity":88,"volumes":[0,8,26.96,29.04,24,0,0,0,0,0,0,0],"matchRule":"exact","matchConfidence":1,"contractRate":192.31482908499905,"currentRate":0,"actualRate":0,"rate":192.31482908499905},{"sourceKind":"ksg","sourceRow":88,"sourceKey":"auto-e0c0765b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24.34,"volumes":[11,4.4,5.54,2.98,0.02,0,0,0.4,0,0,0,0],"matchRule":"exact","matchConfidence":1,"contractRate":18536.399185027512,"currentRate":0,"actualRate":0,"rate":18536.399185027512},{"sourceKind":"ksg","sourceRow":89,"sourceKey":"auto-f9e46d9d","workId":"","name":"Монтаж кабельных лотков","unit":"м","kq1":"","kq2":"KQ-45-01","stableKey":"auto-0d268162","plannedQuantity":60046.02,"scheduleQuantity":49494.7,"volumes":[8948.82,15852.13333333333,14111.33333333333,9243.193333333333,747.18,0,0,392.04,0,200,0,0],"matchRule":"exact","matchConfidence":1,"contractRate":170.30311518858326,"currentRate":0,"actualRate":0,"rate":170.30311518858326},{"sourceKind":"ksg","sourceRow":90,"sourceKey":"auto-e1e236d6","workId":"","name":"Монтаж стальных кабелепроводов","unit":"м","kq1":"","kq2":"KQ-45-02","stableKey":"auto-8b7740a6","plannedQuantity":1609.64,"scheduleQuantity":1609.62,"volumes":[1189.28,370.34,0,20,0,0,0,30,0,0,0,0],"matchRule":"exact","matchConfidence":1,"contractRate":42.70340453213877,"currentRate":0,"actualRate":0,"rate":42.70340453213877},{"sourceKind":"ksg","sourceRow":92,"sourceKey":"auto-8c4efed2","workId":"","name":"Монтаж пластиковых коробов","unit":"м","kq1":"","kq2":"KQ-46-01","stableKey":"auto-b0e51824","plannedQuantity":2,"scheduleQuantity":2,"volumes":[2,0,0,0,0,0,0,0,0,0,0,0],"matchRule":"exact","matchConfidence":1,"contractRate":184.7881987611252,"currentRate":0,"actualRate":0,"rate":184.7881987611252},{"sourceKind":"ksg","sourceRow":93,"sourceKey":"auto-c8aad968","workId":"","name":"Монтаж металлорукавов","unit":"м","kq1":"","kq2":"KQ-46-02","stableKey":"auto-17426b35","plannedQuantity":33687.72,"scheduleQuantity":33363.5,"volumes":[13628.94,12130.56,2192,4854,136,0,0,422,0,0,0,0],"matchRule":"exact","matchConfidence":1,"contractRate":30.660274124178198,"currentRate":0,"actualRate":0,"rate":30.660274124178198},{"sourceKind":"ksg","sourceRow":94,"sourceKey":"auto-ea1d4cc7","workId":"","name":"Монтаж полимерных труб и гофр","unit":"м","kq1":"","kq2":"KQ-46-03","stableKey":"auto-73cff391","plannedQuantity":324,"scheduleQuantity":324,"volumes":[24,0,300,0,0,0,0,0,0,0,0,0],"matchRule":"exact","matchConfidence":1,"contractRate":98.20797493539372,"currentRate":0,"actualRate":0,"rate":98.20797493539372},{"sourceKind":"ksg","sourceRow":95,"sourceKey":"auto-54029192","workId":"","name":"Монтаж кабеля КИПиА","unit":"м","kq1":"","kq2":"KQ-48-01","stableKey":"auto-4f691479","plannedQuantity":632758,"scheduleQuantity":618064.06,"volumes":[68253.04,122551.78,131058.5,122527.78,109808.4,34877.4,12747.16,12840.96,1959.04,1440,0,0],"matchRule":"exact","matchConfidence":1,"contractRate":30.27664999051171,"currentRate":0,"actualRate":0,"rate":30.27664999051171},{"sourceKind":"ksg","sourceRow":96,"sourceKey":"auto-676ab77a","workId":"","name":"Монтаж оптического кабеля","unit":"м","kq1":"","kq2":"KQ-48-02","stableKey":"auto-4ec35368","plannedQuantity":22262,"scheduleQuantity":22262,"volumes":[5570,7720,1616,350,5472.44,773.56,760,0,0,0,0,0],"matchRule":"exact","matchConfidence":1,"contractRate":40.82757573268093,"currentRate":0,"actualRate":0,"rate":40.82757573268093},{"sourceKind":"ksg","sourceRow":97,"sourceKey":"auto-35ce81c6","workId":"","name":"Монтаж и подключение патч-кордов","unit":"м","kq1":"","kq2":"KQ-48-03","stableKey":"auto-77fa8157","plannedQuantity":637,"scheduleQuantity":637,"volumes":[2,14,4,48,304,74,191,0,0,0,0,0],"matchRule":"exact","matchConfidence":1,"contractRate":26.627359224115484,"currentRate":0,"actualRate":0,"rate":26.627359224115484},{"sourceKind":"ksg","sourceRow":98,"sourceKey":"auto-ed96bd42","workId":"","name":"Расключение кабеля КИПиА","unit":"шт. (конец кабеля)","kq1":"","kq2":"KQ-48-04","stableKey":"auto-1b7e2a92","plannedQuantity":18416,"scheduleQuantity":18006.299999999996,"volumes":[21.06,720.66,594.7,2716.02,4768.48,3635.6,2379.12,2208.22,733.42,188.92,40.1,0],"matchRule":"exact","matchConfidence":1,"contractRate":283.470095667944,"currentRate":0,"actualRate":0,"rate":283.470095667944},{"sourceKind":"ksg","sourceRow":99,"sourceKey":"auto-ab5033db","workId":"","name":"Расключение оптического кабеля","unit":"шт. (конец кабеля)","kq1":"","kq2":"KQ-48-05","stableKey":"auto-eeb14f7d","plannedQuantity":494,"scheduleQuantity":494,"volumes":[0.66,106.64,21.36,24,40.38,50.3,242.66,0,5.6,2.4,0,0],"matchRule":"exact","matchConfidence":1,"contractRate":2556.2854642166362,"currentRate":0,"actualRate":0,"rate":2556.2854642166362},{"sourceKind":"ksg","sourceRow":100,"sourceKey":"auto-55e57d98","workId":"","name":"Монтаж силового кабеля до 1 кВ","unit":"м","kq1":"","kq2":"KQ-49-01","stableKey":"auto-f9b1607d","plannedQuantity":195684.6,"scheduleQuantity":169010.37999999998,"volumes":[12088.53,16532,31366.54,30842.66,32377.33,33241.72,10066.24,2495.36,0,0,0,0],"matchRule":"exact","matchConfidence":1,"contractRate":27.767371100723437,"currentRate":0,"actualRate":0,"rate":27.767371100723437},{"sourceKind":"ksg","sourceRow":101,"sourceKey":"auto-34ab6858","workId":"","name":"Монтаж силового кабеля от 1 до 35 кВ","unit":"м","kq1":"","kq2":"KQ-49-02","stableKey":"auto-17c64986","plannedQuantity":3087.36,"scheduleQuantity":3087.3599999999997,"volumes":[458.76,2628.6,0,0,0,0,0,0,0,0,0,0],"matchRule":"exact","matchConfidence":1,"contractRate":49.365743418166076,"currentRate":0,"actualRate":0,"rate":49.365743418166076},{"sourceKind":"ksg","sourceRow":102,"sourceKey":"auto-530cab89","workId":"","name":"Расключение силового кабеля до 1 кВ","unit":"шт. (конец кабеля)","kq1":"","kq2":"KQ-49-04","stableKey":"auto-01e1e89c","plannedQuantity":18180,"scheduleQuantity":18173.88,"volumes":[2951.4,7725.68,2294.8,825.18,4128.82,48,16,176,8,0,0,0],"matchRule":"exact","matchConfidence":1,"contractRate":123.43750676957525,"currentRate":0,"actualRate":0,"rate":123.43750676957525},{"sourceKind":"ksg","sourceRow":103,"sourceKey":"auto-e10e76f3","workId":"","name":"Расключение силового кабеля от 1 до 35 кВ","unit":"шт. (конец кабеля)","kq1":"","kq2":"KQ-49-05","stableKey":"auto-963374e1","plannedQuantity":32,"scheduleQuantity":32,"volumes":[8,24,0,0,0,0,0,0,0,0,0,0],"matchRule":"exact","matchConfidence":1,"contractRate":664.4790640237089,"currentRate":0,"actualRate":0,"rate":664.4790640237089},{"sourceKind":"ksg","sourceRow":104,"sourceKey":"auto-c490223d","workId":"","name":"Монтаж греющего кабеля","unit":"м","kq1":"","kq2":"KQ-50-01","stableKey":"auto-9b4803a6","plannedQuantity":35684,"scheduleQuantity":35684.02,"volumes":[0,0,0,0,2226,3264.7,9188.06,16807.28,3243.98,954,0,0],"matchRule":"exact","matchConfidence":1,"contractRate":21.103492015911304,"currentRate":0,"actualRate":0,"rate":21.103492015911304},{"sourceKind":"ksg","sourceRow":105,"sourceKey":"auto-0cfc52d7","workId":"","name":"Расключение греющего кабеля","unit":"шт. (конец кабеля)","kq1":"","kq2":"KQ-50-02","stableKey":"auto-8eb44d5f","plannedQuantity":3052,"scheduleQuantity":3052,"volumes":[0,0,0,0,292,164,242,1569.98,736.02,48,0,0],"matchRule":"exact","matchConfidence":1,"contractRate":85.13152296794327,"currentRate":0,"actualRate":0,"rate":85.13152296794327},{"sourceKind":"ksg","sourceRow":106,"sourceKey":"auto-2e15fb24","workId":"","name":"Монтаж проводника заземления (провод)","unit":"м","kq1":"","kq2":"KQ-51-01","stableKey":"auto-7b0989df","plannedQuantity":14835.7,"scheduleQuantity":14631.7,"volumes":[3634.04,5561.62,2456.04,1378,622,828,100,52,0,0,0,0],"matchRule":"exact","matchConfidence":1,"contractRate":67.79404878786701,"currentRate":0,"actualRate":0,"rate":67.79404878786701},{"sourceKind":"ksg","sourceRow":107,"sourceKey":"auto-b1d99bea","workId":"","name":"Монтаж проводника заземления (полоса)","unit":"м","kq1":"","kq2":"KQ-51-02","stableKey":"auto-40ad0cba","plannedQuantity":6953.36,"scheduleQuantity":3578.4199999999996,"volumes":[875.14,479.96,875.14,875.14,434.88,0,0,38.16,0,0,0,0],"matchRule":"exact","matchConfidence":1,"contractRate":24.233211730751655,"currentRate":0,"actualRate":0,"rate":24.233211730751655},{"sourceKind":"ksg","sourceRow":109,"sourceKey":"auto-0a5ad073","workId":"","name":"Монтаж ИБП","unit":"шт.","kq1":"","kq2":"KQ-55-01","stableKey":"auto-7b7fd9f2","plannedQuantity":18,"scheduleQuantity":18,"volumes":[2,8,0,0,2,2,4,0,0,0,0,0],"matchRule":"exact","matchConfidence":1,"contractRate":8685.415452723119,"currentRate":0,"actualRate":0,"rate":8685.415452723119},{"sourceKind":"ksg","sourceRow":111,"sourceKey":"auto-900afecc","workId":"","name":"Монтаж осветительных приборов внутреннего исполнения (штучные)","unit":"шт.","kq1":"","kq2":"KQ-56-02","stableKey":"auto-55d0207d","plannedQuantity":496,"scheduleQuantity":496,"volumes":[102,258,0,0,116,0,0,20,0,0,0,0],"matchRule":"exact","matchConfidence":1,"contractRate":37.607675641537234,"currentRate":0,"actualRate":0,"rate":37.607675641537234},{"sourceKind":"ksg","sourceRow":112,"sourceKey":"auto-a130809d","workId":"","name":"Монтаж малых силовых шкафов","unit":"шт.","kq1":"","kq2":"KQ-57-01","stableKey":"auto-0b81602b","plannedQuantity":174,"scheduleQuantity":172,"volumes":[76,16,0,0,72,0,0,8,0,0,0,0],"matchRule":"exact","matchConfidence":1,"contractRate":338.3121241996865,"currentRate":0,"actualRate":0,"rate":338.3121241996865},{"sourceKind":"ksg","sourceRow":113,"sourceKey":"auto-3f6c7410","workId":"","name":"Монтаж силовых шкафов электрообогрева","unit":"шт.","kq1":"","kq2":"KQ-57-02","stableKey":"auto-a954b4e3","plannedQuantity":12,"scheduleQuantity":12,"volumes":[0,0,0,0,11.66,0.34,0,0,0,0,0,0],"matchRule":"exact","matchConfidence":1,"contractRate":4259.83146190419,"currentRate":0,"actualRate":0,"rate":4259.83146190419},{"sourceKind":"ksg","sourceRow":114,"sourceKey":"auto-05712912","workId":"","name":"Монтаж щитового оборудования РУ, ВРУ","unit":"шт.","kq1":"","kq2":"KQ-57-03","stableKey":"auto-3260498c","plannedQuantity":120,"scheduleQuantity":106.67999999999999,"volumes":[35.44,67.24,0,0,4,0,0,0,0,0,0,0],"matchRule":"exact","matchConfidence":1,"contractRate":3610.688456336083,"currentRate":0,"actualRate":0,"rate":3610.688456336083},{"sourceKind":"ksg","sourceRow":115,"sourceKey":"auto-02ab59ff","workId":"","name":"Монтаж щитового оборудования КИПиА","unit":"шт.","kq1":"","kq2":"KQ-58-01","stableKey":"auto-277dc6cc","plannedQuantity":232,"scheduleQuantity":209.98000000000002,"volumes":[0,26,0,74.8,107.18,2,0,0,0,0,0,0],"matchRule":"exact","matchConfidence":1,"contractRate":3198.7201830223016,"currentRate":0,"actualRate":0,"rate":3198.7201830223016},{"sourceKind":"ksg","sourceRow":116,"sourceKey":"auto-d4b0c249","workId":"","name":"Монтаж щитового оборудования телекоммуникационных сетей","unit":"шт.","kq1":"","kq2":"KQ-58-02","stableKey":"auto-94e52093","plannedQuantity":4,"scheduleQuantity":4,"volumes":[0,0,0,0,0,2,2,0,0,0,0,0],"matchRule":"exact","matchConfidence":1,"contractRate":15307.282996383792,"currentRate":0,"actualRate":0,"rate":15307.282996383792},{"sourceKind":"ksg","sourceRow":117,"sourceKey":"auto-31c33e01","workId":"","name":"Монтаж оконечных и распределительных устройств силовых сетей","unit":"шт.","kq1":"","kq2":"KQ-59-01","stableKey":"auto-3e3016bc","plannedQuantity":6370,"scheduleQuantity":6370,"volumes":[595.24,1118.76,1000,4,286.5,1467.72,487.78,753.88,656.12,0,0,0],"matchRule":"exact","matchConfidence":1,"contractRate":182.85812938425377,"currentRate":0,"actualRate":0,"rate":182.85812938425377},{"sourceKind":"ksg","sourceRow":118,"sourceKey":"auto-29c4a554","workId":"","name":"Монтаж оконечных и распределительных устройств слаботочных сетей","unit":"шт.","kq1":"","kq2":"KQ-59-02","stableKey":"auto-59e7d61e","plannedQuantity":1202,"scheduleQuantity":1200.06,"volumes":[13.16,58.84,76,306,80.06,354,160,102,10,40,0,0],"matchRule":"exact","matchConfidence":1,"contractRate":126.98430955743038,"currentRate":0,"actualRate":0,"rate":126.98430955743038},{"sourceKind":"ksg","sourceRow":119,"sourceKey":"auto-49f3506c","workId":"","name":"Монтаж приборов КИПиА","unit":"шт.","kq1":"","kq2":"KQ-60-01","stableKey":"auto-1a3aa973","plannedQuantity":2240,"scheduleQuantity":2228,"volumes":[4,0,38,205.58,260.42,328,641.08,444.92,140,166,0,0],"matchRule":"exact","matchConfidence":1,"contractRate":678.8017962028557,"currentRate":0,"actualRate":0,"rate":678.8017962028557},{"sourceKind":"ksg","sourceRow":120,"sourceKey":"auto-61534236","workId":"","name":"Монтаж импульсных трубок","unit":"м","kq1":"","kq2":"KQ-60-02","stableKey":"auto-35e6164a","plannedQuantity":12166,"scheduleQuantity":12166,"volumes":[0,12,102,260,3020,778,2727.8,3574.2,1692,0,0,0],"matchRule":"exact","matchConfidence":1,"contractRate":32.15112761788492,"currentRate":0,"actualRate":0,"rate":32.15112761788492},{"sourceKind":"ksg","sourceRow":121,"sourceKey":"auto-613f1f88","workId":"","name":"Монтаж приборов охранно-пожарной сигнализации, оповещения и связи","unit":"шт.","kq1":"","kq2":"KQ-60-03","stableKey":"auto-b115169d","plannedQuantity":1586,"scheduleQuantity":1586,"volumes":[0,0,760,192,0,530,100,4,0,0,0,0],"matchRule":"exact","matchConfidence":1,"contractRate":211.64694513367547,"currentRate":0,"actualRate":0,"rate":211.64694513367547},{"sourceKind":"ksg","sourceRow":122,"sourceKey":"auto-960ce64a","workId":"","name":"Монтаж оборудования оповещения и связи","unit":"шт.","kq1":"","kq2":"KQ-60-04","stableKey":"auto-79f94e98","plannedQuantity":120,"scheduleQuantity":120,"volumes":[8,0,28,18,16,32,12,6,0,0,0,0],"matchRule":"exact","matchConfidence":1,"contractRate":408.0911649159587,"currentRate":0,"actualRate":0,"rate":408.0911649159587},{"sourceKind":"ksg","sourceRow":123,"sourceKey":"auto-7ba961da","workId":"","name":"Монтаж оборудования видеонаблюдения","unit":"шт.","kq1":"","kq2":"KQ-60-05","stableKey":"auto-79a9724d","plannedQuantity":48,"scheduleQuantity":48,"volumes":[4,28,0,8,8,0,0,0,0,0,0,0],"matchRule":"exact","matchConfidence":1,"contractRate":271.01893948214337,"currentRate":0,"actualRate":0,"rate":271.01893948214337},{"sourceKind":"ksg","sourceRow":124,"sourceKey":"auto-04713394","workId":"","name":"Монтаж мультимедийного оборудования и оргтехники","unit":"шт.","kq1":"","kq2":"KQ-60-07","stableKey":"auto-a2d83474","plannedQuantity":80,"scheduleQuantity":80,"volumes":[0,0,2,6,18,10,44,0,0,0,0,0],"matchRule":"exact","matchConfidence":1,"contractRate":1951.277935541621,"currentRate":0,"actualRate":0,"rate":1951.277935541621},{"sourceKind":"ksg","sourceRow":125,"sourceKey":"auto-8e237fd1","workId":"","name":"Монтаж основного вентиляционного оборудования","unit":"шт.","kq1":"","kq2":"KQ-61-01","stableKey":"auto-cd598dc8","plannedQuantity":86,"scheduleQuantity":86,"volumes":[0,0,2,20,0,0,0,0,56.8,7.2,0,0],"matchRule":"exact","matchConfidence":1,"contractRate":3082.9614805025176,"currentRate":0,"actualRate":0,"rate":3082.9614805025176},{"sourceKind":"ksg","sourceRow":126,"sourceKey":"auto-5cf26c0e","workId":"","name":"Монтаж основного оборудования кондиционирования","unit":"шт.","kq1":"","kq2":"KQ-61-02","stableKey":"auto-61797ef8","plannedQuantity":14,"scheduleQuantity":14,"volumes":[0,0,11.96,2.04,0,0,0,0,0,0,0,0],"matchRule":"exact","matchConfidence":1,"contractRate":10405.63140347798,"currentRate":0,"actualRate":0,"rate":10405.63140347798},{"sourceKind":"ksg","sourceRow":127,"sourceKey":"auto-2a2eed12","workId":"","name":"Монтаж воздуховодов","unit":"м2","kq1":"","kq2":"KQ-62-01","stableKey":"auto-fd0fd071","plannedQuantity":6386.64,"scheduleQuantity":6318.56,"volumes":[313,508.54,187.18,445.92,0,0,0,0,2722.66,2141.26,0,0],"matchRule":"exact","matchConfidence":1,"contractRate":250.8522693300239,"currentRate":0,"actualRate":0,"rate":250.8522693300239},{"sourceKind":"ksg","sourceRow":128,"sourceKey":"auto-a2a79b0a","workId":"","name":"Монтаж вентиляционных клапанов и заслонок","unit":"шт.","kq1":"","kq2":"KQ-62-02","stableKey":"auto-f7115d1e","plannedQuantity":390,"scheduleQuantity":388,"volumes":[0,8,0,170,0,0,0,0,0,210,0,0],"matchRule":"exact","matchConfidence":1,"contractRate":224.29123275843202,"currentRate":0,"actualRate":0,"rate":224.29123275843202},{"sourceKind":"ksg","sourceRow":129,"sourceKey":"auto-01b367e5","workId":"","name":"Монтаж оконечных устройств воздухораспределения","unit":"шт.","kq1":"","kq2":"KQ-62-03","stableKey":"auto-cf90aaf3","plannedQuantity":464,"scheduleQuantity":464,"volumes":[0,38,0,14,94,0,0,0,0,318,0,0],"matchRule":"exact","matchConfidence":1,"contractRate":272.9597083652129,"currentRate":0,"actualRate":0,"rate":272.9597083652129},{"sourceKind":"ksg","sourceRow":130,"sourceKey":"auto-41221e8d","workId":"","name":"Тепловая изоляция воздуховодов","unit":"м2","kq1":"","kq2":"KQ-62-05","stableKey":"auto-b611a2bc","plannedQuantity":858.38,"scheduleQuantity":858.38,"volumes":[0,300,0,378.38,0,0,0,0,0,180,0,0],"matchRule":"exact","matchConfidence":1,"contractRate":205.2554804940671,"currentRate":0,"actualRate":0,"rate":205.2554804940671},{"sourceKind":"ksg","sourceRow":131,"sourceKey":"auto-b2893b7f","workId":"","name":"Монтаж блочных тепловых пунктов","unit":"компл.","kq1":"","kq2":"KQ-63-01","stableKey":"auto-6fbcbab3","plannedQuantity":2,"scheduleQuantity":2,"volumes":[2,0,0,0,0,0,0,0,0,0,0,0],"matchRule":"exact","matchConfidence":1,"contractRate":4615.030382508238,"currentRate":0,"actualRate":0,"rate":4615.030382508238},{"sourceKind":"ksg","sourceRow":132,"sourceKey":"auto-6ec9a749","workId":"","name":"Монтаж противопожарного оборудования","unit":"шт.","kq1":"","kq2":"KQ-63-06","stableKey":"auto-418f514a","plannedQuantity":50.8,"scheduleQuantity":50.8,"volumes":[4,2,0,0,0,27.8,17,0,0,0,0,0],"matchRule":"exact","matchConfidence":1,"contractRate":0,"currentRate":0,"actualRate":0,"rate":0},{"sourceKind":"ksg","sourceRow":133,"sourceKey":"auto-1519ba34","workId":"","name":"Монтаж устройств пожаротушения","unit":"шт.","kq1":"","kq2":"KQ-63-07","stableKey":"auto-e0ff0a32","plannedQuantity":888,"scheduleQuantity":888,"volumes":[2,140,66,0,0,144,208,312,16,0,0,0],"matchRule":"exact","matchConfidence":1,"contractRate":224.81964932601676,"currentRate":0,"actualRate":0,"rate":224.81964932601676},{"sourceKind":"ksg","sourceRow":134,"sourceKey":"auto-97a4dd76","workId":"","name":"Монтаж пластиковых трубопроводов внутренних инженерных сетей","unit":"м","kq1":"","kq2":"KQ-64-01","stableKey":"auto-1ebc70e3","plannedQuantity":242.18,"scheduleQuantity":158.18,"volumes":[0,0,78.44,33.74,46,0,0,0,0,0,0,0],"matchRule":"exact","matchConfidence":1,"contractRate":241.86521076828024,"currentRate":0,"actualRate":0,"rate":241.86521076828024},{"sourceKind":"ksg","sourceRow":135,"sourceKey":"auto-bcb42ad4","workId":"","name":"Монтаж стальных трубопроводов внутренних инженерных сетей","unit":"м","kq1":"","kq2":"KQ-64-02","stableKey":"auto-1dac18e8","plannedQuantity":3046.96,"scheduleQuantity":3046.9599999999996,"volumes":[0,0,18.8,85.06,263.1,0,0,0,1775.36,904.64,0,0],"matchRule":"exact","matchConfidence":1,"contractRate":376.9876732954291,"currentRate":0,"actualRate":0,"rate":376.9876732954291},{"sourceKind":"ksg","sourceRow":136,"sourceKey":"auto-b4e85547","workId":"","name":"Монтаж запорно-регулирующей и распределительной арматуры внутр. инженерных сетей","unit":"шт.","kq1":"","kq2":"KQ-64-05","stableKey":"auto-1fbc5228","plannedQuantity":858,"scheduleQuantity":858,"volumes":[30,30,36,8,144,10,6,46,20,528,0,0],"matchRule":"exact","matchConfidence":1,"contractRate":816.4346320091457,"currentRate":0,"actualRate":0,"rate":816.4346320091457},{"sourceKind":"ksg","sourceRow":138,"sourceKey":"auto-5149e62a","workId":"","name":"Монтаж радиаторов, конвекторов и регистров","unit":"шт.","kq1":"","kq2":"KQ-65-02","stableKey":"auto-b1113303","plannedQuantity":44,"scheduleQuantity":44,"volumes":[0,0,0,18,0,0,0,0,0,26,0,0],"matchRule":"exact","matchConfidence":1,"contractRate":285.8499574613852,"currentRate":0,"actualRate":0,"rate":285.8499574613852},{"sourceKind":"ksg","sourceRow":139,"sourceKey":"auto-8207d0b6","workId":"","name":"Монтаж дверей, люков и решеток","unit":"м2","kq1":"","kq2":"KQ-66-02","stableKey":"auto-342e906b","plannedQuantity":209.24,"scheduleQuantity":209.24,"volumes":[60.12666666666667,28.86,60.12666666666667,60.12666666666667,0,0,0,0,0,0,0,0],"matchRule":"exact","matchConfidence":1,"contractRate":1158.393488649215,"currentRate":0,"actualRate":0,"rate":1158.393488649215},{"sourceKind":"ksg","sourceRow":140,"sourceKey":"auto-313b4a01","workId":"","name":"Монтаж ворот на зданиях","unit":"м2","kq1":"","kq2":"KQ-66-03","stableKey":"auto-ce4a5583","plannedQuantity":260.54,"scheduleQuantity":260.54,"volumes":[0,260.54,0,0,0,0,0,0,0,0,0,0],"matchRule":"exact","matchConfidence":1,"contractRate":1336.9100338834294,"currentRate":0,"actualRate":0,"rate":1336.9100338834294},{"sourceKind":"ksg","sourceRow":141,"sourceKey":"auto-98800d1f","workId":"","name":"Монтаж кровли из профлиста","unit":"м2","kq1":"","kq2":"KQ-67-01","stableKey":"auto-5d20d828","plannedQuantity":1523.12,"scheduleQuantity":1523.12,"volumes":[507.7066666666666,507.7066666666666,507.7066666666666,0,0,0,0,0,0,0,0,0],"matchRule":"exact","matchConfidence":1,"contractRate":380.5968092092124,"currentRate":0,"actualRate":0,"rate":380.5968092092124},{"sourceKind":"ksg","sourceRow":142,"sourceKey":"auto-b3af0814","workId":"","name":"Утепление кровли","unit":"м3","kq1":"","kq2":"KQ-67-02","stableKey":"auto-57e5e800","plannedQuantity":1816.44,"scheduleQuantity":1816.42,"volumes":[351.02,1262.98,202.42,0,0,0,0,0,0,0,0,0],"matchRule":"exact","matchConfidence":1,"contractRate":578.22018009978,"currentRate":0,"actualRate":0,"rate":578.22018009978},{"sourceKind":"ksg","sourceRow":143,"sourceKey":"auto-e58c5353","workId":"","name":"Устройство стяжки или цементно-стружечных плит на кровле","unit":"м2","kq1":"","kq2":"KQ-67-03","stableKey":"auto-83deccc6","plannedQuantity":5238.2,"scheduleQuantity":5238.18,"volumes":[10.52,1486.24,3503.42,0,238,0,0,0,0,0,0,0],"matchRule":"exact","matchConfidence":1,"contractRate":197.585581621285,"currentRate":0,"actualRate":0,"rate":197.585581621285},{"sourceKind":"ksg","sourceRow":144,"sourceKey":"auto-0c06f003","workId":"","name":"Устройство покрытий кровли из ПВХ мембраны или наплавляемых материалов","unit":"м2","kq1":"","kq2":"KQ-67-04","stableKey":"auto-41b795bd","plannedQuantity":12196.44,"scheduleQuantity":12196.44,"volumes":[701.22,2873.805,2873.805,2873.805,2873.805,0,0,0,0,0,0,0],"matchRule":"exact","matchConfidence":1,"contractRate":83.92265692604174,"currentRate":0,"actualRate":0,"rate":83.92265692604174},{"sourceKind":"ksg","sourceRow":147,"sourceKey":"auto-023e2597","workId":"","name":"Устройство кровельной водосточной системы","unit":"м","kq1":"","kq2":"KQ-67-07","stableKey":"auto-f1e05c46","plannedQuantity":848,"scheduleQuantity":848,"volumes":[10.68,236,601.32,0,0,0,0,0,0,0,0,0],"matchRule":"exact","matchConfidence":1,"contractRate":114.25431941646292,"currentRate":0,"actualRate":0,"rate":114.25431941646292},{"sourceKind":"ksg","sourceRow":148,"sourceKey":"auto-f4107607","workId":"","name":"Устройство перильного ограждения кровли","unit":"м","kq1":"","kq2":"KQ-67-08","stableKey":"auto-6d6ef63d","plannedQuantity":98.04,"scheduleQuantity":98.04,"volumes":[0,98.04,0,0,0,0,0,0,0,0,0,0],"matchRule":"exact","matchConfidence":1,"contractRate":114.84406840078792,"currentRate":0,"actualRate":0,"rate":114.84406840078792},{"sourceKind":"ksg","sourceRow":149,"sourceKey":"auto-ae316fd5","workId":"","name":"Облицовка стен профлистом","unit":"м2","kq1":"","kq2":"KQ-68-05","stableKey":"auto-4fc27f3d","plannedQuantity":85.68,"scheduleQuantity":85.68,"volumes":[85.68,0,0,0,0,0,0,0,0,0,0,0],"matchRule":"exact","matchConfidence":1,"contractRate":485.1191932603397,"currentRate":0,"actualRate":0,"rate":485.1191932603397},{"sourceKind":"ksg","sourceRow":150,"sourceKey":"auto-d2a97b14","workId":"","name":"Утепление фасадов","unit":"м3","kq1":"","kq2":"KQ-68-02","stableKey":"auto-d5fa45c3","plannedQuantity":3.6,"scheduleQuantity":3.6,"volumes":[0.6,0,3,0,0,0,0,0,0,0,0,0],"matchRule":"exact","matchConfidence":1,"contractRate":1008.1546747113723,"currentRate":0,"actualRate":0,"rate":1008.1546747113723},{"sourceKind":"ksg","sourceRow":151,"sourceKey":"auto-af8705df","workId":"","name":"Устройство вентилируемых фасадов с облицовкой","unit":"м2","kq1":"","kq2":"KQ-68-03","stableKey":"auto-4c96423d","plannedQuantity":3782,"scheduleQuantity":3782,"volumes":[665.8,1563.12,1553.08,0,0,0,0,0,0,0,0,0],"matchRule":"exact","matchConfidence":1,"contractRate":300.3996764419127,"currentRate":0,"actualRate":0,"rate":300.3996764419127},{"sourceKind":"ksg","sourceRow":154,"sourceKey":"auto-58cb7980","workId":"","name":"Устройство декоративных фасадных конструкций","unit":"м2","kq1":"","kq2":"KQ-68-07","stableKey":"auto-8c7b024b","plannedQuantity":8,"scheduleQuantity":8,"volumes":[0,0,8,0,0,0,0,0,0,0,0,0],"matchRule":"exact","matchConfidence":1,"contractRate":431.6564020997887,"currentRate":0,"actualRate":0,"rate":431.6564020997887},{"sourceKind":"ksg","sourceRow":156,"sourceKey":"auto-7162caee","workId":"","name":"Отделка стен","unit":"м2","kq1":"","kq2":"KQ-69-02","stableKey":"auto-d42fdda0","plannedQuantity":3653,"scheduleQuantity":3319.0200000000004,"volumes":[626.0733333333334,626.0733333333334,626.0733333333334,0,1440.8,0,0,0,0,0,0,0],"matchRule":"exact","matchConfidence":1,"contractRate":276.1001359976449,"currentRate":0,"actualRate":0,"rate":276.1001359976449},{"sourceKind":"ksg","sourceRow":157,"sourceKey":"auto-de61de3d","workId":"","name":"Устройство полов","unit":"м2","kq1":"","kq2":"KQ-69-03","stableKey":"auto-1880c90c","plannedQuantity":5213.94,"scheduleQuantity":1560.28,"volumes":[662.3,178.9,106.76,249.54,352.5,0,0,10.28,0,0,0,0],"matchRule":"exact","matchConfidence":1,"contractRate":1826.46258370269,"currentRate":0,"actualRate":0,"rate":1826.46258370269},{"sourceKind":"ksg","sourceRow":158,"sourceKey":"auto-3cd2f2c5","workId":"","name":"Устройство потолков","unit":"м2","kq1":"","kq2":"KQ-69-04","stableKey":"auto-aace5045","plannedQuantity":1958.88,"scheduleQuantity":1958.88,"volumes":[282.34,558.8466666666667,558.8466666666667,558.8466666666667,0,0,0,0,0,0,0,0],"matchRule":"exact","matchConfidence":1,"contractRate":0,"currentRate":0,"actualRate":0,"rate":0},{"sourceKind":"ksg","sourceRow":160,"sourceKey":"auto-6db03857","workId":"","name":"Устройство фальшпола","unit":"м2","kq1":"","kq2":"KQ-69-06","stableKey":"auto-8bece68c","plannedQuantity":603.2,"scheduleQuantity":603.2,"volumes":[129.6,148.2666666666667,148.2666666666667,148.2666666666667,28.8,0,0,0,0,0,0,0],"matchRule":"exact","matchConfidence":1,"contractRate":436.2551458950675,"cu</t>
        </is>
      </c>
    </row>
    <row r="17">
      <c r="A17" t="inlineStr">
        <is>
          <t xml:space="preserve">rrentRate":0,"actualRate":0,"rate":436.2551458950675},{"sourceKind":"ksg","sourceRow":162,"sourceKey":"auto-26234e8e","workId":"","name":"Укладка геоматериалов","unit":"м2","kq1":"","kq2":"KQ-71-01","stableKey":"auto-42cb0c23","plannedQuantity":11122.2,"scheduleQuantity":124.48,"volumes":[0,0,0,0,0,124.48,0,0,0,0,0,0],"matchRule":"exact","matchConfidence":1,"contractRate":19.30843262215975,"currentRate":0,"actualRate":0,"rate":19.30843262215975},{"sourceKind":"ksg","sourceRow":163,"sourceKey":"auto-12344263","workId":"","name":"Устройство щебеночных оснований и покрытий","unit":"м3","kq1":"","kq2":"KQ-71-02","stableKey":"auto-2af92db9","plannedQuantity":2349.92,"scheduleQuantity":23.26,"volumes":[0,0,0,0,23.26,0,0,0,0,0,0,0],"matchRule":"exact","matchConfidence":1,"contractRate":166.77422536084194,"currentRate":0,"actualRate":0,"rate":166.77422536084194},{"sourceKind":"ksg","sourceRow":164,"sourceKey":"auto-e00bbe52","workId":"","name":"Устройство бетонных покрытий","unit":"м3","kq1":"","kq2":"KQ-71-03","stableKey":"auto-3d9d5109","plannedQuantity":2129.8,"scheduleQuantity":336.76000000000005,"volumes":[174.96,0,0,0,114.12,47.68,0,0,0,0,0,0],"matchRule":"exact","matchConfidence":1,"contractRate":2709.3377930190486,"currentRate":0,"actualRate":0,"rate":2709.3377930190486},{"sourceKind":"ksg","sourceRow":166,"sourceKey":"auto-54afe2f2","workId":"","name":"Устройство элементов обеспечения БДД","unit":"шт.","kq1":"","kq2":"KQ-71-10","stableKey":"auto-b2e363f6","plannedQuantity":12,"scheduleQuantity":12,"volumes":[6,0,0,0,0,0,6,0,0,0,0,0],"matchRule":"exact","matchConfidence":1,"contractRate":266.127188891424,"currentRate":0,"actualRate":0,"rate":266.127188891424},{"sourceKind":"ksg","sourceRow":169,"sourceKey":"auto-ea4ec31c","workId":"","name":"Дополнительная очистка трубопроводов","unit":"м","kq1":"","kq2":"KQ-97-19","stableKey":"auto-0fe48b06","plannedQuantity":99.76,"scheduleQuantity":99.76,"volumes":[0,0,0,0,0,99.76,0,0,0,0,0,0],"matchRule":"exact","matchConfidence":1,"contractRate":551.2656062523021,"currentRate":0,"actualRate":0,"rate":551.2656062523021}],"sourceFiles":null,"workSourceMeta":{"blockers":["Прогноз 2027: обновите источники и объёмы; документный факт из 2026 не перенесён."],"loading":false,"error":null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.xlsx","sheet":"Персонал","through":0,"complete":[false,false,false,false,false,false,false,false,false,false,false,false]},"equipment":{"path":"data/contractors/derived-4700134228/sources/equipment.xlsx","sheet":"Техника","through":0,"complete":[false,false,false,false,false,false,false,false,false,false,false,false]}},"receiptSource":"Платежи H (без НДС) + Факторинг R (без НДС), Авансы H, зачёты Первичка AD","boqFile":"data/contractors/derived-4700134228/sources/boq.xlsx","ksgFile":"data/contractors/derived-4700134228/sources/ksg.xlsx","currency":"USD","boqRows":888,"kq2Rows":146,"ksgRows":120,"matchedRows":120,"unmatchedRows":0,"ignoredRows":30,"boqCost":255840353.09750876,"scheduledCost":193151990.64833683,"contractQuantity":1333633.7165260015,"scheduledQuantity":1452384.4649999996,"loadedAt":"2026-09-25T13:21:16.093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60559.35999999999,"scheduledCost":19165431.186899737,"quantityVariance":-83843.29399999994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57177.079999999994,"scheduledCost":41343615.843958944,"quantityVariance":3077.887999999708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19.619999999999997,"scheduledCost":127695.32997836126,"quantityVariance":-2599.28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618064.06,"scheduledCost":18712909.21633463,"quantityVariance":168216.06000000006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49494.7,"scheduledCost":8429101.595324371,"quantityVariance":-8968.171999999991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8.32,"scheduledCost":184387.26013234755,"quantityVariance":-375.36,"scheduleRows":1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61.32,"scheduledCost":140296.48529715568,"quantityVariance":-3495.6200000000003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18006.299999999996,"scheduledCost":5104247.583625699,"quantityVariance":-6733.700000000004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14499.999999999998,"scheduledCost":11342874.733741887,"quantityVariance":6355.999999999998,"scheduleRows":1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251.86,"scheduledCost":1499824.4056565557,"quantityVariance":-817.7176460000002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319.1,"scheduledCost":2329420.8986477284,"quantityVariance":-353.05999999999995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7.56,"scheduledCost":53366.45391929458,"quantityVariance":-629.1800000000001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169010.37999999998,"scheduledCost":4692973.941334286,"quantityVariance":13463.77999999994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12889.580000000002,"scheduledCost":4160523.888651241,"quantityVariance":402.56000000000495,"scheduleRows":1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110.43999999999998,"scheduledCost":1339656.5741916285,"quantityVariance":-220.24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14032.22,"scheduledCost":6055019.2491855305,"quantityVariance":5169.0599999999995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118.2,"scheduledCost":19553.95149667947,"quantityVariance":-22047.920000000002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336.76000000000005,"scheduledCost":912396.5951770949,"quantityVariance":-884.4200000000001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1154.94,"scheduledCost":734759.6628683322,"quantityVariance":-3868.2400000000002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18388.2,"scheduledCost":3782859.6592293982,"quantityVariance":3227.7400000002326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226.36,"scheduledCost":31030.190724962344,"quantityVariance":-17916.64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97568.04,"scheduledCost":18275784.482366517,"quantityVariance":84914.43999999909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18173.88,"scheduledCost":2243338.4355294486,"quantityVariance":4019.08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115.52,"scheduledCost":4699571.0700935,"quantityVariance":78.47911999999926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2168.42,"scheduledCost":472350.1828375111,"quantityVariance":-4551.58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22262,"scheduledCost":908903.4909609428,"quantityVariance":-9772,"scheduleRows":1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204.96000000000004,"scheduledCost":53158.654335956264,"quantityVariance":-4689.64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2228,"scheduledCost":1512370.4019399625,"quantityVariance":382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105.82000000000001,"scheduledCost":942793.5801657502,"quantityVariance":-16.479999999999976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1865.4,"scheduledCost":921232.4673152557,"quantityVariance":-34.93999999999983,"scheduleRows":1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25.78,"scheduledCost":75183.20088955357,"quantityVariance":-266.5999999999999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209.98000000000002,"scheduledCost":671667.2640310229,"quantityVariance":-56.01999999999998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</t>
        </is>
      </c>
    </row>
    <row r="18">
      <c r="A18" t="inlineStr">
        <is>
          <t xml:space="preserve">,"scheduledQuantity":6370,"scheduledCost":1164806.2841776966,"quantityVariance":1942,"scheduleRows":1},{"code":"KQ-69-02","name":"Отделка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3319.0200000000004,"scheduledCost":916381.8733789035,"quantityVariance":512.8000000000006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1560.28,"scheduledCost":2849793.040099633,"quantityVariance":1155.44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7.12,"scheduledCost":69764.94916716174,"quantityVariance":-59.48000000000001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78447.52,"scheduledCost":1054638.8916536109,"quantityVariance":31743.520000000004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3046.9599999999996,"scheduledCost":1148666.3610242405,"quantityVariance":1415.3799999999997,"scheduleRows":1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603.2,"scheduledCost":263149.10400390474,"quantityVariance":-796.8,"scheduleRows":1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170,"scheduledCost":22143.6233241124,"quantityVariance":-4463,"scheduleRows":1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18,"scheduledCost":13665.826685917991,"quantityVariance":-764.6,"scheduleRows":1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23.26,"scheduledCost":3879.168481893184,"quantityVariance":-3365.88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0,"scheduledCost":0,"quantityVariance":-432.8,"scheduleRows":0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6970.06,"scheduledCost":983812.2751605393,"quantityVariance":3354.1600000000008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55.68,"scheduledCost":273085.43875343166,"quantityVariance":-48.32,"scheduleRows":1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40,"scheduledCost":838634.0130633006,"quantityVariance":16,"scheduleRows":1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99.76,"scheduledCost":54994.256879729655,"quantityVariance":-740.24,"scheduleRows":1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73.16,"scheduledCost":26366.777198227843,"quantityVariance":-1204.7879999999998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106.67999999999999,"scheduledCost":385188.2445219333,"quantityVariance":-5.320000000000007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3782,"scheduledCost":1136111.5763033137,"quantityVariance":2550,"scheduleRows":1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21.48,"scheduledCost":14335.238021231591,"quantityVariance":-501.06000000000006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0.42,"scheduledCost":1542.279068789475,"quantityVariance":-85.53999999999999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0,"scheduledCost":0,"quantityVariance":-143.6,"scheduleRows":0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0,"scheduledCost":0,"quantityVariance":-61.22,"scheduleRows":0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14631.7,"scheduledCost":991942.1836494338,"quantityVariance":10279.7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0,"scheduledCost":0,"quantityVariance":-54.239999999999995,"scheduleRows":0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1523.12,"scheduledCost":579694.6120427356,"quantityVariance":789.54,"scheduleRows":1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1609.62,"scheduledCost":68736.2540030212,"quantityVariance":-4777.38,"scheduleRows":1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260.54,"scheduledCost":348318.54022798873,"quantityVariance":63.56000000000003,"scheduleRows":1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209.24,"scheduledCost":242382.25356496175,"quantityVariance":5.760000000000019,"scheduleRows":1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33363.5,"scheduledCost":1022934.0557420193,"quantityVariance":26153.5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1586,"scheduledCost":335672.0549820093,"quantityVariance":604,"scheduleRows":1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6318.56,"scheduledCost":1585025.1148979159,"quantityVariance":5520.92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888,"scheduledCost":199639.8486015029,"quantityVariance":26,"scheduleRows":1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3087.3599999999997,"scheduledCost":152409.8215995092,"quantityVariance":-784.6400000000008,"scheduleRows":1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0,"scheduledCost":0,"quantityVariance":-34.914,"scheduleRows":0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3.6,"scheduledCost":3629.35682896094,"quantityVariance":-182.4,"scheduleRows":1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142.62,"scheduledCost":2055354.2810722336,"quantityVariance":130.08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0,"scheduledCost":0,"quantityVariance":-1400,"scheduleRows":0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773.8199999999999,"scheduledCost":429314.49580825167,"quantityVariance":477.81999999999994,"scheduleRows":1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3578.4199999999996,"scheduledCost":86716.60952155633,"quantityVariance":-3097.5800000000004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0,"scheduledCost":0,"quantityVariance":-116,"scheduleRows":0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124.48,"scheduledCost":2403.5136928064458,"quantityVariance":-8071.92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858.38,"scheduledCost":176187.1993464973,"quantityVariance":102.38,"scheduleRows":1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12196.44,"scheduledCost":1023557.6498390526,"quantityVariance":10485.54,"scheduleRows":1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6.14,"scheduledCost":5923.101072431714,"quantityVariance":-142.06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35684.02,"scheduledCost":753057.4311656192,"quantityVariance":28932.939999999995,"scheduleRows":1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14,"scheduledCost":145678.83964869173,"quantityVariance":2,"scheduleRows":1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1200.06,"scheduledCost":152388.79052748988,"quantityVariance":230.05999999999995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494,"scheduledCost":1262805.0193230184,"quantityVariance":448.3333333333333,"scheduleRows":1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12166,"scheduledCost":391150.61859918793,"quantityVariance":8652,"scheduleRows":1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80,"scheduledCost":156102.23484332967,"quantityVariance":24,"scheduleRows":1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3052,"scheduledCost":259821.40809816285,"quantityVariance":1960,"scheduleRows":1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18,"scheduledCost":156337.47814901613,"quantityVariance":8,"scheduleRows":1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3.2,"scheduledCost":95567.82940518511,"quantityVariance":0.40000000000000036,"scheduleRows":1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85.68,"scheduledCost":41565.01247854591,"quantityVariance":-86.32,"scheduleRows":1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1958.88,"scheduledCost":0,"quantityVariance":1958.88,"scheduleRows":1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858,"scheduledCost":700500.914263847,"quantityVariance":774,"scheduleRows":1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120,"scheduledCost":48970.939</t>
        </is>
      </c>
    </row>
    <row r="19">
      <c r="A19" t="inlineStr">
        <is>
          <t xml:space="preserve">78991504,"quantityVariance":-46,"scheduleRows":1},{"code":"KQ-61-01","name":"Монтаж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86,"scheduledCost":265134.6873232165,"quantityVariance":66,"scheduleRows":1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4,"scheduledCost":61229.13198553517,"quantityVariance":0,"scheduleRows":1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12,"scheduledCost":51117.97754285028,"quantityVariance":-2,"scheduleRows":1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50.8,"scheduledCost":0,"quantityVariance":50.8,"scheduleRows":1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0,"scheduledCost":0,"quantityVariance":-3050,"scheduleRows":0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1816.42,"scheduledCost":1050290.6995368425,"quantityVariance":1734.3400000000001,"scheduleRows":1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5238.18,"scheduledCost":1034988.8419369827,"quantityVariance":5000.18,"scheduleRows":1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172,"scheduledCost":58189.68536234608,"quantityVariance":52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388,"scheduledCost":87024.99831027162,"quantityVariance":226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496,"scheduledCost":18653.407118202467,"quantityVariance":-394,"scheduleRows":1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848,"scheduledCost":96887.66286516056,"quantityVariance":580,"scheduleRows":1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158.18,"scheduledCost":38258.23903932657,"quantityVariance":32.18000000000001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312,"scheduledCost":47286.12010592513,"quantityVariance":120,"scheduleRows":1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2,"scheduledCost":5635.885964168808,"quantityVariance":-8,"scheduleRows":1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48,"scheduledCost":13008.90909514288,"quantityVariance":-54,"scheduleRows":1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464,"scheduledCost":126653.3046814588,"quantityVariance":368,"scheduleRows":1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1.5,"scheduledCost":1756.922655578729,"quantityVariance":-20.3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88,"scheduledCost":16923.704959479917,"quantityVariance":-36,"scheduleRows":1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249.85999999999999,"scheduledCost":71306.14594807362,"quantityVariance":172.74,"scheduleRows":1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32,"scheduledCost":21263.330048758686,"quantityVariance":5.599999999999998,"scheduleRows":1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0,"scheduledCost":0,"quantityVariance":-60,"scheduleRows":0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98.04,"scheduledCost":11259.312466013249,"quantityVariance":0,"scheduleRows":1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2,"scheduledCost":369.5763975222504,"quantityVariance":-58,"scheduleRows":1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324,"scheduledCost":31819.383879067565,"quantityVariance":214,"scheduleRows":1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78,"scheduledCost":16909.60151170654,"quantityVariance":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2,"scheduledCost":9230.060765016477,"quantityVariance":0,"scheduleRows":1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637,"scheduledCost":16961.627825761563,"quantityVariance":302,"scheduleRows":1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44,"scheduledCost":12577.398128300949,"quantityVariance":24,"scheduleRows":1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8,"scheduledCost":3453.2512167983095,"quantityVariance":0,"scheduleRows":1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38.3,"scheduledCost":189950.9830723573,"quantityVariance":37.66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12,"scheduledCost":3193.526266697088,"quantityVariance":2,"scheduleRows":1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452,"scheduledCost":95287.25284772346,"quantityVariance":442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24.34,"scheduledCost":451175.95616356964,"quantityVariance":24.32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606,"scheduledCost":72935.27446395729,"quantityVariance":604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4558.92,"scheduledCost":106234.1975735099,"quantityVariance":4550.92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148,"scheduledCost":18828.479718044724,"quantityVariance":146.8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override","scheduledQuantity":0,"scheduledCost":0,"quantityVariance":-110.9,"scheduleRows":0},{"code":"KQ-37-02","name":"ОГЗ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override","scheduledQuantity":787.485,"scheduledCost":658707.9437997863,"quantityVariance":-2597.6369999999997,"scheduleRows":1},{"code":"KQ-26-04","name":"HeavyLift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12819.300000000001,"scheduledCost":2753543.5528594144,"quantityVariance":5585.300000000001,"scheduleRows":2}],"materialForecastByKq":{"KQ-01-01":[0,0,0,0,0,0,0,0,0,0,0,0],"KQ-03-01":[0,0,0,0,0,0,0,0,0,0,0,0],"KQ-111-11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-09-01":[0,0,0,0,0,0,0,0,0,0,0,0],"KQ-10-01":[9644.753999999999,233.226,2726.5139999999997,661.122,440.748,0,0,2067.7999999999997,531.72,354.47999999999996,0,0],"KQ-12-01":[7445.25,1086.75,724.5,0,0,0,0,5171.25,1329.75,886.5,0,0],"KQ-12-02":[60522,11883,3690,0,0,0,0,32129.999999999996,8262,5508,0,0],"KQ-12-03":[1975.25,434.25,289.5,0,0,0,0,997.4999999999998,256.49999999999994,170.99999999999997,0,0],"KQ-13-01":[18666.5,4318.5,3134,117,78,0,0,1085,279,186,0,0],"KQ-16-01":[155957.99999999997,182278.5,72663,27882,2988,0,0,6405,1647,1098,0,0],"KQ-18-02":[279.22499999999997,0,0,0,0,0,0,156.1875,40.1625,26.775,0,0],"KQ-19-01":[0,0,682.5,175.5,1482,351,234,0,0,0,0,0],"KQ-19-05":[0,0,0,0,175,45,30,0,0,0,0,0],"KQ-22-02":[0,0,0,0,0,0,0,0,0,0,0,0],"KQ-22-03":[0,0,0,0,0,0,0,0,0,0,0,0],"KQ-23-01":[0,0,0,0,0,0,0,0,0,0,0,0],"KQ-23-02":[0,0,0,0,0,0,0,0,0,0,0,0],"KQ-24-01":[0,0,0,0,0,0,0,0,0,0,0,0],"KQ-25-01":[15705.68,48297.96,25535.48,22674.32,5085.599999999999,2034.24,0,0,0,0,0,0],"KQ-25-02":[12092.73333333333,20998.759999999995,18765.853333333333,18269.01333333333,5182.5999999999985,2073.0399999999995,0,0,0,0,0,0],"KQ-27-02":[0,0,0,0,0,0,0,0,0,0,0,0],"KQ-27-03":[0,0,0,0,0,0,0,0,0,0,0,0],"KQ-27-05":[0,0,0,0,0,0,0,0,0,0,0,0],"KQ-27-10":[0,0,0,0,0,0,0,0,0,0,0,0],"KQ-27-13":[0,0,0,0,0,0,0,0,0,0,0,0],"KQ-27-19":[0,0,0,0,0,0,0,0,0,0,0,0],"KQ-28-01":[0,0,0,0,0,0,0,0,0,0,0,0],"KQ-32-01":[0,0,0,0,0,0,0,0,0,0,0,0],"KQ-33-01":[0,0,0,0,0,0,0,0,0,0,0,0],"KQ-33-06":[0,0,0,0,0,0,0,0,0,0,0,0],"KQ-33-07":[0,0,0,0,0,0,0,0,0,0,0,0],"KQ-33-08":[0,0,0,0,0,0,0,0,0,0,0,0],"KQ-34-03":[0,0,0,0,0,0,0,0,0,0,0,0],"KQ-35-01":[0,0,0,0,0,0,0,0,0,0,0,0],"KQ-35-02":[0,0,0,0,0,0,0,0,0,0,0,0],"KQ-37-02":[0,0,0,0,0,0,0,0,0,0,0,0],"KQ-38-02":[4449.0599999999995,24944.814,7971.534,136212.138,112070.00699999998,147100.023,273936.81599999993,294963.7949999999,157454.81999999998,65988.378,13891.257,2220.858],"KQ-38-03":[77068.98899999999,103393.926,78167.421,79484.64300000001,39880.998,38392.785,23314.851000000002,56809.647,309434.769,94787.01,53218.539,1827.8459999999998],"KQ-38-05":[0,9484.02,4609.413,2335.2029999999995,410.99399999999997,25.919999999999998,0,0,0,0,0,0],"KQ-40-02":[5656,95931.99999999999,41968.63999999999,34292.88,96186.15999999999,126401.76,492308.24,580684.56,467457.6,385059.36,180342.47999999998,59269.68],"KQ-41-02":[0,988.4,1371.36,456.71999999999997,191.51999999999998,43918,171041.6,79798.95999999999,39662.24,23944.4,7663.52,3626.16],"KQ-43-01":[0,630,2285.1,2940.8399999999997,2842.0199999999995,878.04,324,0,0,0,0,0],"KQ-44-01":[0,0,0,0,0,0,0,0,0,0,0,0],"KQ-45-01":[0,0,0,0,0,0,0,0,0,0,0,0],"KQ-45-02":[0,0,0,0,0,0,0,0,0,0,0,0],"KQ-46-01":[14,3.5999999999999996,2.4,0,0,0,0,0,0,0,0,0],"KQ-46-02":[479606.63999999996,548526.8999999999,267668.68,262401.36,61598,30348,816,14769.999999999998,3798,2532,0,0],"KQ-46-03":[420,108,5322,1350,900,0,0,0,0,0,0,0],"KQ-48-01":[0,0,0,0,0,0,0,0,0,0,0,0],"KQ-48-02":[0,0,0,0,0,0,0,0,0,0,0,0],"KQ-48-03":[0,0,0,0,0,0,0,0,0,0,0,0],"KQ-48-04":[0,0,0,0,0,0,0,0,0,0,0,0],"KQ-48-05":[0,0,0,0,0,0,0,0,0,0,0,0],"KQ-49-01":[0,0,0,0,0,0,0,0,0,0,0,0],"KQ-49-02":[0,0,0,0,0,0,0,0,0,0,0,0],"KQ-49-04":[0,0,0,0,0,0,0,0,0,0,0,0],"KQ-49-05":[0,0,0,0,0,0,0,0,0,0,0,0],"KQ-50-01":[0,0,0,0,0,0,0,0,0,0,0,0],"KQ-50-02":[0,0,0,0,0,0,0,0,0,0,0,0],"KQ-51-01":[16094.697499999998,28505.927499999998,19727.527499999997,12963.01,6113.53,5355.75,1835.5,961,133.5,39,0,0],"KQ-51-02":[4323.25,3239.6824999999994,5025.047499999999,5173.24,3543.4874999999997,1145.595,326.15999999999997,166.94999999999996,42.92999999999999,28.619999999999994,0,0],"KQ-55-01":[0,0,0,0,0,0,0,0,0,0,0,0],"KQ-56-02":[0,0,0,0,0,0,0,0,0,0,0,0],"KQ-57-01":[0,0,0,0,0,0,0,0,0,0,0,0],"KQ-57-02":[0,0,0,0,0,0,0,0,0,0,0,0],"KQ-57-03":[0,0,0,0,0,0,0,0,0,0,0,0],"KQ-58-01":[0,0,0,0,0,0,0,0,0,0,0,0],"KQ-58-02":[0,0,0,0,0,0,0,0,0,0,0,0],"KQ-59-01":[0,0,0,0,0,0,0,0,0,0,0,0],"KQ-59-02":[0,0,0,0,0,0,0,0,0,0,0,0],"KQ-60-01":[0,0,0,0,0,0,0,0,0,0,0,0],"KQ-60-02":[0,0,0,0,0,0,0,0,0,0,0,0],"KQ-60-03":[0,0,0,0,0,0,0,0,0,0,0,0],"KQ-60-04":[0,0,0,0,0,0,0,0,0,0,0,0],"KQ-60-05":[0,0,0,0,0,0,0,0,0,0,0,0],"KQ-60-07":[0,0,0,0,0,0,0,0,0,0,0,0],"KQ-61-01":[0,0,0,0,0,0,0,0,0,0,0,0],"KQ-61-02":[0,0,0,0,0,0,0,0,0,0,0,0],"KQ-62-01":[46270.88,84097.51999999999,52024.64,81372.23999999999,20545.44,10702.08,0,0,381172.39999999997,397792.16000000003,142429.2,51390.240000000005],"KQ-62-02":[0,0,0,0,0,0,0,0,0,0,0,0],"KQ-62-03":[0,0,0,0,0,0,0,0,0,0,0,0],"KQ-62-05":[0,42000,10800,60173.2,13621.68,9081.119999999999,0,0,0,25200,6480,4320],"KQ-63-01":[0,0,0,0,0,0,0,0,0,0,0,0],"KQ-63-06":[0,0,0,0,0,0,0,0,0,0,0,0],"KQ-63-07":[0,0,0,0,0,0,0,0,0,0,0,0],"KQ-64-01":[0,0,686.3499999999999,471.7149999999999,596.0749999999999,154.11,69,0,0,0,0,0],"KQ-64-02":[0,0,164.5,786.5749999999999,2521.71,719.565,394.65000000000003,0,15534.4,11910.16,4698.48,1356.96],"KQ-64-05":[0,0,0,0,0,0,0,0,0,0,0,0],"KQ-65-02":[0,0,0,1575,405,270,0,0,0,2275,585,390],"KQ-66-02":[1578.3249999999998,1163.4299999999998,2043.6999999999998,2114.0499999999997,676.425,270.57,0,0,0,0,0,0],"KQ-66-03":[0,0,0,0,0,0,0,0,0,0,0,0],"KQ-67-01":[7552.1366666666645,9494.114666666665,10788.766666666665,3236.629999999999,1294.6519999999998,0,0,0,0,0,0,0],"KQ-67-02":[49142.799999999996,189453.91999999998,82230.56,37598.64,4858.08,0,0,0,0,0,0,0],"KQ-67-03":[3912.1249999999995,553701.475,1445626.6624999999,429762.33749999997,311849.275,22758.75,15172.5,0,0,0,0,0],"KQ-67-04":[0,0,0,0,0,0,0,0,0,0,0,0],"KQ-67-07":[280.34999999999997,6267.09,17425.710000000003,5120.91,2705.9400000000005,0,0,0,0,0,0,0],"KQ-67-08":[0,4289.25,1102.95,735.3,0,0,0,0,0,0,0,0],"KQ-68-05":[1274.49,327.726,218.484,0,0,0,0,0,0,0,0,0],"KQ-68-02":[42,10.799999999999999,217.2,54,36,0,0,0,0,0,0,0],"KQ-68-03":[0,0,0,0,0,0,0,0,0,0,0,0],"KQ-68-07":[0,0,0,0,0,0,0,0,0,0,0,0],"KQ-69-02":[6229.596666666666,7387.776666666667,7825.916666666666,2347.775,13546.11,3241.7999999999997,2161.2,0,0,0,0,0],"KQ-69-03":[8585.2,3858.14,2330.125,2692.035,3805.98,1167.435,528.75,89.94999999999999,23.13,15.42,0,0],"KQ-69-04":[2470.4749999999995,5525.173333333334,6570.823333333334,6985.583333333334,2095.675,838.2700000000001,0,0,0,0,0,0],"KQ-69-06":[0,0,0,0,0,0,0,0,0,0,0,0],"KQ-71-01":[3786.1290000000004,0,0,0,0,326.76,84.024,56.016,0,0,0,0],"KQ-71-02":[8007.48,0,0,0,610.575,157.00500000000002,104.67000000000002,0,0,0,0,0],"KQ-71-03":[211970.25,53035.5,13122,0,49927.5,33698.5,13923,3576,0,0,0,0],"KQ-71-10":[0,0,0,0,0,0,0,0,0,0,0,0],"KQ-97-19":[0,0,0,0,0,0,0,0,0,0,0,0]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savedModel":{"inputKey":"{\"id\":\"v_mugzoil8s12h\",\"name\":\"Прогноз 2027 · копия 2026\",\"created\":\"2026-09-25T13:21:09.404Z\",\"year\":2027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</t>
        </is>
      </c>
    </row>
    <row r="20">
      <c r="A20" t="inlineStr">
        <is>
          <t xml:space="preserve">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[153647.26499999998,298682.02666666656,252029.73333333337,227176.685,218159.655,116751.49999999999,56389.76,67210.24,52088.70000000001,9676.559999999998,572.34,0],\"boqRate\":[0,0,0,0,0,0,0,0,0,0,0,0],\"revenue\":[0,0,0,0,0,0,0,0,0,0,0,0],\"otherRevenue\":[0,0,0,0,0,0,0,0,0,0,0,0],\"materials\":[0,0,0,0,0,0,0,0,0,0,0,0],\"directPeople\":[0,0,0,0,0,0,0,0,0,0,0,0],\"auxiliaryPeople\":[0,0,0,0,0,0,0,0,0,0,0,0],\"indirectPeople\":[0,0,0,0,0,0,0,0,0,0,0,0],\"laborIntensity\":[0,0,0,0,0,0,0,0,0,0,0,0],\"sourceDays\":[0,0,0,0,0,0,0,0,0,0,0,0],\"passivePeople\":[0,0,0,0,0,0,0,0,0,0,0,0],\"scaffoldPeople\":[0,0,0,0,0,0,0,0,0,0,0,0],\"equipmentHours\":[0,0,0,0,0,0,0,0,0,0,0,0],\"nrkVolume\":[0,0,0,0,0,0,0,0,0,0,0,0],\"payments\":[0,0,0,0,0,0,0,0,0,0,0,0],\"advances\":[0,0,0,0,0,0,0,0,0,0,0,0],\"advanceOffset\":[0,0,0,0,0,0,0,0,0,0,0,0],\"factoring\":[0,0,0,0,0,0,0,0,0,0,0,0],\"ksgRevenue\":[20242225.5273752,29473234.546490304,33443337.452329792,31351778.106655166,30020525.42517193,23514089.089892685,14116856.812717339,11497826.412429765,10277696.774528349,5502333.643633766,2064520.8761449247,464198.38412445184],\"ksgMaterialsRevenue\":[1221024.2661666665,2045900.1316666664,2215508.8584999996,1242414.9801666667,768264.7814999999,481455.118,996604.961,1079889.6154999998,1387059.9215,1017802.263,409308.476,124401.744],\"ks2Accepted\":[14130858.311625902,19616260.408171393,28550133.644578792,33046327.161745846,31560934.041222632,30153650.693320256,24164732.72342061,15056580.040434875,11759729.452458523,10399709.738318492,5979869.956723224,2408302.1528938087]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73.16,\"volumes\":[24.56,0,0,0,0,0,0,48.6,0,0,0,0],\"matchRule\":\"exact\",\"matchConfidence\":1,\"contractRate\":360.398813535099,\"currentRate\":0,\"actualRate\":0,\"rate\":360.398813535099},{\"sourceKind\":\"ksg\",\"sourceRow\":8,\"sourceKey\":\"auto-d5ba7ae5\",\"workId\":\"\",\"name\":\"Демонтаж элементов металлоконструкций\",\"unit\":\"т\",\"kq1\":\"\",\"kq2\":\"KQ-03-01\",\"stableKey\":\"auto-18aa5086\",\"plannedQuantity\":41.5,\"scheduleQuantity\":38.3,\"volumes\":[38.3,0,0,0,0,0,0,0,0,0,0,0],\"matchRule\":\"exact\",\"matchConfidence\":1,\"contractRate\":4959.555693795231,\"currentRate\":0,\"actualRate\":0,\"rate\":4959.555693795231},{\"sourceKind\":\"ksg\",\"sourceRow\":10,\"sourceKey\":\"auto-1817f260\",\"workId\":\"\",\"name\":\"Демонтаж кровельных покрытий\",\"unit\":\"м2\",\"kq1\":\"\",\"kq2\":\"KQ-111-11\",\"stableKey\":\"auto-736d9865\",\"plannedQuantity\":12891.5,\"scheduleQuantity\":12817.86,\"volumes\":[4272.62,4272.62,4272.62,0,0,0,0,0,0,0,0,0],\"matchRule\":\"exact\",\"matchConfidence\":1,\"contractRate\":214.7967168924523,\"currentRate\":0,\"actualRate\":0,\"rate\":214.7967168924523},{\"sourceKind\":\"ksg\",\"sourceRow\":11,\"sourceKey\":\"auto-258a01bc\",\"workId\":\"\",\"name\":\"Демонтаж облицовки фасадов\",\"unit\":\"м2\",\"kq1\":\"\",\"kq2\":\"KQ-111-11\",\"stableKey\":\"auto-099d0434\",\"plannedQuantity\":1.44,\"scheduleQuantity\":1.44,\"volumes\":[1.44,0,0,0,0,0,0,0,0,0,0,0],\"matchRule\":\"exact\",\"matchConfidence\":1,\"contractRate\":214.7967168924523,\"currentRate\":0,\"actualRate\":0,\"rate\":214.7967168924523},{\"sourceKind\":\"ksg\",\"sourceRow\":16,\"sourceKey\":\"auto-ed6be343\",\"workId\":\"\",\"name\":\"Демонтаж инженерного и технологического оборудования\",\"unit\":\"т\",\"kq1\":\"\",\"kq2\":\"KQ-03-10\",\"stableKey\":\"auto-55c90949\",\"plannedQuantity\":143.2,\"scheduleQuantity\":142.62,\"volumes\":[44.94,20.28,4,0,0,0,0,53.12,20.28,0,0,0],\"matchRule\":\"exact\",\"matchConfidence\":1,\"contractRate\":14411.402896313515,\"currentRate\":0,\"actualRate\":0,\"rate\":14411.402896313515},{\"sourceKind\":\"ksg\",\"sourceRow\":17,\"sourceKey\":\"auto-60c645eb\",\"workId\":\"\",\"name\":\"Демонтаж инженерных и технологических трубопроводов\",\"unit\":\"м\",\"kq1\":\"\",\"kq2\":\"KQ-03-13\",\"stableKey\":\"auto-cc0b3eae\",\"plannedQuantity\":6980.06,\"scheduleQuantity\":6970.06,\"volumes\":[4461.22,69,301,47.2,0,0,0,548.6,1543.04,0,0,0],\"matchRule\":\"exact\",\"matchConfidence\":1,\"contractRate\":141.14832227563883,\"currentRate\":0,\"actualRate\":0,\"rate\":141.14832227563883},{\"sourceKind\":\"ksg\",\"sourceRow\":18,\"sourceKey\":\"auto-2359f3dd\",\"workId\":\"\",\"name\":\"Демонтаж ЗРА и встраиваемых линейных элементов\",\"unit\":\"шт.\",\"kq1\":\"\",\"kq2\":\"KQ-03-14\",\"stableKey\":\"auto-f276eeb9\",\"plannedQuantity\":608,\"scheduleQuantity\":606,\"volumes\":[34,4,2,24,0,0,0,132,410,0,0,0],\"matchRule\":\"exact\",\"matchConfidence\":1,\"contractRate\":120.35523838936848,\"currentRate\":0,\"actualRate\":0,\"rate\":120.35523838936848},{\"sourceKind\":\"ksg\",\"sourceRow\":19,\"sourceKey\":\"auto-85af6611\",\"workId\":\"\",\"name\":\"Демонтаж отопительных приборов\",\"unit\":\"шт.\",\"kq1\":\"\",\"kq2\":\"KQ-03-16\",\"stableKey\":\"auto-0cb17892\",\"plannedQuantity\":8,\"scheduleQuantity\":4,\"volumes\":[0,0,0,0,0,0,0,0,4,0,0,0],\"matchRule\":\"exact\",\"matchConfidence\":1,\"contractRate\":224.7485771415027,\"currentRate\":0,\"actualRate\":0,\"rate\":224.7485771415027},{\"sourceKind\":\"ksg\",\"sourceRow\":20,\"sourceKey\":\"auto-463c4dff\",\"workId\":\"\",\"name\":\"Демонтаж воздуховодов\",\"unit\":\"м2\",\"kq1\":\"\",\"kq2\":\"KQ-03-17\",\"stableKey\":\"auto-89985a66\",\"plannedQuantity\":4826,\"scheduleQuantity\":4558.92,\"volumes\":[197.5666666666667,197.5666666666667,197.5666666666667,0,0,0,0,0,3966.22,0,0,0],\"matchRule\":\"exact\",\"matchConfidence\":1,\"contractRate\":23.30249216338736,\"currentRate\":0,\"actualRate\":0,\"rate\":23.30249216338736},{\"sourceKind\":\"ksg\",\"sourceRow\":21,\"sourceKey\":\"auto-ece345fb\",\"workId\":\"\",\"name\":\"Демонтаж элементов воздухозабора и воздухораспредения\",\"unit\":\"шт.\",\"kq1\":\"\",\"kq2\":\"KQ-03-18\",\"stableKey\":\"auto-e1428e17\",\"plannedQuantity\":466,\"scheduleQuantity\":452,\"volumes\":[34,0,0,0,0,0,0,0,418,0,0,0],\"matchRule\":\"exact\",\"matchConfidence\":1,\"contractRate\":210.81250630027313,\"currentRate\":0,\"actualRate\":0,\"rate\":210.81250630027313},{\"sourceKind\":\"ksg\",\"sourceRow\":23,\"sourceKey\":\"auto-15391db0\",\"workId\":\"\",\"name\":\"Демонтаж кабелей и проводов\",\"unit\":\"м\",\"kq1\":\"\",\"kq2\":\"KQ-03-25\",\"stableKey\":\"auto-5c698f34\",\"plannedQuantity\":88228,\"scheduleQuantity\":78447.52,\"volumes\":[3160.76,51230.76,56,0,0,0,0,7147.16,16852.84,0,0,0],\"matchRule\":\"exact\",\"matchConfidence\":1,\"contractRate\":13.44387804297205,\"currentRate\":0,\"actualRate\":0,\"rate\":13.44387804297205},{\"sourceKind\":\"ksg\",\"sourceRow\":24,\"sourceKey\":\"auto-c0b219af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78,\"volumes\":[23.82,22.18,26,0,0,0,0,0,6,0,0,0],\"matchRule\":\"exact\",\"matchConfidence\":1,\"contractRate\":216.78976297059668,\"currentRate\":0,\"actualRate\":0,\"rate\":216.78976297059668},{\"sourceKind\":\"ksg\",\"sourceRow\":25,\"sourceKey\":\"auto-645b7429\",\"workId\":\"\",\"name\":\"Демонтаж изоляции\",\"unit\":\"м2\",\"kq1\":\"\",\"kq2\":\"KQ-03-27\",\"stableKey\":\"auto-443435c5\",\"plannedQuantity\":148.62,\"scheduleQuantity\":148,\"volumes\":[50.88,0,0,0,0,0,0,97.12,0,0,0,0],\"matchRule\":\"exact\",\"matchConfidence\":1,\"contractRate\":127.21945755435625,\"currentRate\":0,\"actualRate\":0,\"rate\":127.21945755435625},{\"sourceKind\":\"ksg\",\"sourceRow\":28,\"sourceKey\":\"auto-579d9214\",\"workId\":\"\",\"name\":\"Разработка грунта с погрузкой\",\"unit\":\"м3\",\"kq1\":\"\",\"kq2\":\"KQ-09-01\",\"stableKey\":\"auto-5cca581c\",\"plannedQuantity\":22322.76,\"scheduleQuantity\":118.2,\"volumes\":[7,0,0,0,11.2,0,0,100,0,0,0,0],\"matchRule\":\"exact\",\"matchConfidence\":1,\"contractRate\":165.43106173163682,\"currentRate\":0,\"actualRate\":0,\"rate\":165.43106173163682},{\"sourceKind\":\"ksg\",\"sourceRow\":30,\"sourceKey\":\"auto-811f2c6a\",\"workId\":\"\",\"name\":\"Обратная засыпка грунта с уплотнением\",\"unit\":\"м3\",\"kq1\":\"\",\"kq2\":\"KQ-10-01\",\"stableKey\":\"auto-e7274e25\",\"plannedQuantity\":18907.36,\"scheduleQuantity\":226.36,\"volumes\":[37.02,0,104.94,0,0,0,0,84.4,0,0,0,0],\"matchRule\":\"exact\",\"matchConfidence\":1,\"contractRate\":137.08336598764066,\"currentRate\":0,\"actualRate\":0,\"rate\":137.08336598764066},{\"sourceKind\":\"ksg\",\"sourceRow\":31,\"sourceKey\":\"auto-ac16961f\",\"workId\":\"\",\"name\":\"Устройство подбетонки\",\"unit\":\"м3\",\"kq1\":\"\",\"kq2\":\"KQ-12-01\",\"stableKey\":\"auto-12587403\",\"plannedQuantity\":665.3,\"scheduleQuantity\":21.48,\"volumes\":[9.66,0,0,0,0,0,0,11.82,0,0,0,0],\"matchRule\":\"exact\",\"matchConfidence\":1,\"contractRate\":667.3760717519363,\"currentRate\":0,\"actualRate\":0,\"rate\":667.3760717519363},{\"sourceKind\":\"ksg\",\"sourceRow\":32,\"sourceKey\":\"auto-bf28a2c3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61.32,\"volumes\":[24.6,0,0,0,0,0,0,36.72,0,0,0,0],\"matchRule\":\"exact\",\"matchConfidence\":1,\"contractRate\":2287.940073339134,\"currentRate\":0,\"actualRate\":0,\"rate\":2287.940073339134},{\"sourceKind\":\"ksg\",\"sourceRow\":33,\"sourceKey\":\"auto-2dc622e9\",\"workId\":\"\",\"name\":\"Утепление строительных конструкций ниже 0\",\"unit\":\"м3\",\"kq1\":\"\",\"kq2\":\"KQ-12-03\",\"stableKey\":\"auto-02074cc8\",\"plannedQuantity\":48.14,\"scheduleQuantity\":6.14,\"volumes\":[3.86,0,0,0,0,0,0,2.28,0,0,0,0],\"matchRule\":\"exact\",\"matchConfidence\":1,\"contractRate\":964.6744417641229,\"currentRate\":0,\"actualRate\":0,\"rate\":964.6744417641229},{\"sourceKind\":\"ksg\",\"sourceRow\":34,\"sourceKey\":\"auto-083bc7d3\",\"workId\":\"\",\"name\":\"Устройство монолитных конструкций выше 0\",\"unit\":\"м3\",\"kq1\":\"\",\"kq2\":\"KQ-13-01\",\"stableKey\":\"auto-e2614a75\",\"plannedQuantity\":2037.08,\"scheduleQuantity\":19.619999999999997,\"volumes\":[17.86,0,0.52,0,0,0,0,1.24,0,0,0,0],\"matchRule\":\"exact\",\"matchConfidence\":1,\"contractRate\":6508.426604401696,\"currentRate\":0,\"actualRate\":0,\"rate\":6508.426604401696},{\"sourceKind\":\"ksg\",\"sourceRow\":36,\"sourceKey\":\"auto-4369a52e\",\"workId\":\"\",\"name\":\"Устройство безусадочной подливки\",\"unit\":\"м3\",\"kq1\":\"\",\"kq2\":\"KQ-16-01\",\"stableKey\":\"auto-f7db543f\",\"plannedQuantity\":259.16,\"scheduleQuantity\":105.82000000000001,\"volumes\":[44.74,52,6.64,0,0,0,0,2.44,0,0,0,0],\"matchRule\":\"exact\",\"matchConfidence\":1,\"contractRate\":8909.408241974581,\"currentRate\":0,\"actualRate\":0,\"rate\":8909.408241974581},{\"sourceKind\":\"ksg\",\"sourceRow\":37,\"sourceKey\":\"auto-bb3b7bd1\",\"workId\":\"\",\"name\":\"Устройство монолитных колодцев\",\"unit\":\"м3\",\"kq1\":\"\",\"kq2\":\"KQ-18-02\",\"stableKey\":\"auto-a62a1299\",\"plannedQuantity\":8.74,\"scheduleQuantity\":0.42,\"volumes\":[0,0,0,0,0,0,0,0.42,0,0,0,0],\"matchRule\":\"exact\",\"matchConfidence\":1,\"contractRate\":3672.093020927322,\"currentRate\":0,\"actualRate\":0,\"rate\":3672.093020927322},{\"sourceKind\":\"ksg\",\"sourceRow\":38,\"sourceKey\":\"auto-0a048040\",\"workId\":\"\",\"name\":\"Монтаж трубопроводов подземных сетей (пластиковые)\",\"unit\":\"м\",\"kq1\":\"\",\"kq2\":\"KQ-19-01\",\"stableKey\":\"auto-330d0363\",\"plannedQuantity\":18,\"scheduleQuantity\":18,\"volumes\":[0,0,6,0,12,0,0,0,0,0,0,0],\"matchRule\":\"exact\",\"matchConfidence\":1,\"contractRate\":759.2125936621106,\"currentRate\":0,\"actualRate\":0,\"rate\":759.2125936621106},{\"sourceKind\":\"ksg\",\"sourceRow\":39,\"sourceKey\":\"auto-386361fe\",\"workId\":\"\",\"name\":\"Монтаж запорно-регулирующей арматуры наружн. инженерных сетей\",\"unit\":\"шт.\",\"kq1\":\"\",\"kq2\":\"KQ-19-05\",\"stableKey\":\"auto-2b0bdce6\",\"plannedQuantity\":2,\"scheduleQuantity\":2,\"volumes\":[0,0,0,0,2,0,0,0,0,0,0,0],\"matchRule\":\"exact\",\"matchConfidence\":1,\"contractRate\":2817.942982084404,\"currentRate\":0,\"actualRate\":0,\"rate\":2817.942982084404},{\"sourceKind\":\"ksg\",\"sourceRow\":43,\"sourceKey\":\"auto-e376d4f1\",\"workId\":\"\",\"name\":\"Монтаж основных металлоконструкций этажерок и структур\",\"unit\":\"т\",\"kq1\":\"\",\"kq2\":\"KQ-22-02\",\"stableKey\":\"auto-6c8b96f6\",\"plannedQuantity\":1757.16,\"scheduleQuantity\":251.86,\"volumes\":[77.63333333333334,15.72,77.63333333333334,77.63333333333334,0,0,0,3.24,0,0,0,0],\"matchRule\":\"exact\",\"matchConfidence\":1,\"contractRate\":5954.9924785855455,\"currentRate\":0,\"actualRate\":0,\"rate\":5954.9924785855455},{\"sourceKind\":\"ksg\",\"sourceRow\":44,\"sourceKey\":\"auto-4be57682\",\"workId\":\"\",\"name\":\"Монтаж основных металлоконструкций эстакад\",\"unit\":\"т\",\"kq1\":\"\",\"kq2\":\"KQ-22-03\",\"stableKey\":\"auto-718e5d8c\",\"plannedQuantity\":79.16,\"scheduleQuantity\":7.56,\"volumes\":[7.56,0,0,0,0,0,0,0,0,0,0,0],\"matchRule\":\"exact\",\"matchConfidence\":1,\"contractRate\":7059.054751229442,\"currentRate\":0,\"actualRate\":0,\"rate\":7059.054751229442},{\"sourceKind\":\"ksg\",\"sourceRow\":45,\"sourceKey\":\"auto-6f1501fb\",\"workId\":\"\",\"name\":\"Монтаж второстепенных металлоконструкций\",\"unit\":\"т\",\"kq1\":\"\",\"kq2\":\"KQ-23-01\",\"stableKey\":\"auto-28b5b412\",\"plannedQuantity\":510.02,\"scheduleQuantity\":110.43999999999998,\"volumes\":[34.59333333333333,5.74,34.59333333333333,34.59333333333333,0,0,0,0.92,0,0,0,0],\"matchRule\":\"exact\",\"matchConfidence\":1,\"contractRate\":12130.175427305585,\"currentRate\":0,\"actualRate\":0,\"rate\":12130.175427305585},{\"sourceKind\":\"ksg\",\"sourceRow\":46,\"sourceKey\":\"auto-15eeaa64\",\"workId\":\"\",\"name\":\"Монтаж металлоконструкций усиления\",\"unit\":\"т\",\"kq1\":\"\",\"kq2\":\"KQ-23-02\",\"stableKey\":\"auto-43630209\",\"plannedQuantity\":8.32,\"scheduleQuantity\":8.32,\"volumes\":[0.18,5.2,2.94,0,0,0,0,0,0,0,0,0],\"matchRule\":\"exact\",\"matchConfidence\":1,\"contractRate\":22161.930304368696,\"currentRate\":0,\"actualRate\":0,\"rate\":22161.930304368696},{\"sourceKind\":\"ksg\",\"sourceRow\":47,\"sourceKey\":\"auto-926d2a65\",\"workId\":\"\",\"name\":\"Монтаж решетчатого настила\",\"unit\":\"м2\",\"kq1\":\"\",\"kq2\":\"KQ-24-01\",\"stableKey\":\"auto-8e2cdbdf\",\"plannedQuantity\":576.46,\"scheduleQuantity\":204.96000000000004,\"volumes\":[68.32000000000001,68.32000000000001,68.32000000000001,0,0,0,0,0,0,0,0,0],\"matchRule\":\"exact\",\"matchConfidence\":1,\"contractRate\":259.3611160029091,\"currentRate\":0,\"actualRate\":0,\"rate\":259.3611160029091},{\"sourceKind\":\"ksg\",\"sourceRow\":48,\"sourceKey\":\"auto-ab1bcaff\",\"workId\":\"\",\"name\":\"Монтаж стеновых сэндвич панелей\",\"unit\":\"м2\",\"kq1\":\"\",\"kq2\":\"KQ-25-01\",\"stableKey\":\"auto-06aa4a3e\",\"plannedQuantity\":5090.8,\"scheduleQuantity\":1154.94,\"volumes\":[169.52,646.38,169.52,169.52,0,0,0,0,0,0,0,0],\"matchRule\":\"exact\",\"matchConfidence\":1,\"contractRate\":636.1886010254491,\"currentRate\":0,\"actualRate\":0,\"rate\":636.1886010254491},{\"sourceKind\":\"ksg\",\"sourceRow\":49,\"sourceKey\":\"auto-138445b9\",\"workId\":\"\",\"name\":\"Монтаж кровельных сэндвич панелей\",\"unit\":\"м2\",\"kq1\":\"\",\"kq2\":\"KQ-25-02\",\"stableKey\":\"auto-dbab5aa5\",\"plannedQuantity\":773.82,\"scheduleQuantity\":773.8199999999999,\"volumes\":[172.7533333333333,255.56,172.7533333333333,172.7533333333333,0,0,0,0,0,0,0,0],\"matchRule\":\"exact\",\"matchConfidence\":1,\"contractRate\":554.7989142284404,\"currentRate\":0,\"actualRate\":0,\"rate\":554.7989142284404},{\"sourceKind\":\"ksg\",\"sourceRow\":51,\"sourceKey\":\"auto-b89b6f90\",\"workId\":\"\",\"name\":\"Монтаж статического колонного и емкостного оборудования\",\"unit\":\"т\",\"kq1\":\"\",\"kq2\":\"KQ-27-02\",\"stableKey\":\"auto-598d25d1\",\"plannedQuantity\":266.16,\"scheduleQuantity\":25.78,\"volumes\":[10.08,0,8.76,6.94,0,0,0,0,0,0,0,0],\"matchRule\":\"exact\",\"matchConfidence\":1,\"contractRate\":2916.338281208439,\"currentRate\":0,\"actualRate\":0,\"rate\":2916.338281208439},{\"sourceKind\":\"ksg\",\"sourceRow\":52,\"sourceKey\":\"auto-334d0d5e\",\"workId\":\"\",\"name\":\"Монтаж динамического колонного и емкостного оборудования\",\"unit\":\"т\",\"kq1\":\"\",\"kq2\":\"KQ-27-03\",\"stableKey\":\"auto-cf3b42c6\",\"plannedQuantity\":26.22,\"scheduleQuantity\":1.5,\"volumes\":[1.5,0,0,0,0,0,0,0,0,0,0,0],\"matchRule\":\"exact\",\"matchConfidence\":1,\"contractRate\":1171.2817703858193,\"currentRate\":0,\"actualRate\":0,\"rate\":1171.2817703858193},{\"sourceKind\":\"ksg\",\"sourceRow\":54,\"sourceKey\":\"auto-9796dfe7\",\"workId\":\"\",\"name\":\"Монтаж блочных и комплектных установок\",\"unit\":\"т\",\"kq1\":\"\",\"kq2\":\"KQ-27-05\",\"stableKey\":\"auto-fec7646a\",\"plannedQuantity\":1199.8,\"scheduleQuantity\":319.1,\"volumes\":[48.82666666666666,127.8066666666667,124.9666666666667,17.5,0,0,0,0,0,0,0,0],\"matchRule\":\"exact\",\"matchConfidence\":1,\"contractRate\":7299.9714780561835,\"currentRate\":0,\"actualRate\":0,\"rate\":7299.9714780561835},{\"sourceKind\":\"ksg\",\"sourceRow\":55,\"sourceKey\":\"auto-f15d29ba\",\"workId\":\"\",\"name\":\"Монтаж градирен\",\"unit\":\"т\",\"kq1\":\"\",\"kq2\":\"KQ-27-10\",\"stableKey\":\"auto-65656144\",\"plannedQuantity\":55.68,\"scheduleQuantity\":55.68,\"volumes\":[0,2.88,19.44,18,15.36,0,0,0,0,0,0,0],\"matchRule\":\"exact\",\"matchConfidence\":1,\"contractRate\":4904.5517017498505,\"currentRate\":0,\"actualRate\":0,\"rate\":4904.5517017498505},{\"sourceKind\":\"ksg\",\"sourceRow\":57,\"sourceKey\":\"auto-ffac985f\",\"workId\":\"\",\"name\":\"Монтаж насосов\",\"unit\":\"т\",\"kq1\":\"\",\"kq2\":\"KQ-27-13\",\"stableKey\":\"auto-69e24529\",\"plannedQuantity\":102.02,\"scheduleQuantity\":7.12,\"volumes\":[0,0,0,0,0,0,0,7.12,0,0,0,0],\"matchRule\":\"exact\",\"matchConfidence\":1,\"contractRate\":9798.447916736199,\"currentRate\":0,\"actualRate\":0,\"rate\":9798.447916736199},{\"sourceKind\":\"ksg\",\"sourceRow\":59,\"sourceKey\":\"auto-a145261e\",\"workId\":\"\",\"name\":\"Монтаж ВКУ технологического оборудования\",\"unit\":\"т\",\"kq1\":\"\",\"kq2\":\"KQ-27-19\",\"stableKey\":\"auto-ad0edfca\",\"plannedQuantity\":6.84,\"scheduleQuantity\":3.2,\"volumes\":[3.2,0,0,0,0,0,0,0,0,0,0,0],\"matchRule\":\"exact\",\"matchConfidence\":1,\"contractRate\":29864.946689120345,\"currentRate\":0,\"actualRate\":0,\"rate\":29864.946689120345},{\"sourceKind\":\"ksg\",\"sourceRow\":60,\"sourceKey\":\"auto-079ce652\",\"workId\":\"\",\"name\":\"Монтаж грузоподъемного оборудования\",\"unit\":\"шт.\",\"kq1\":\"\",\"kq2\":\"KQ-28-01\",\"stableKey\":\"auto-c139fb77\",\"plannedQuantity\":40,\"scheduleQuantity\":40,\"volumes\":[28.56,11.44,0,0,0,0,0,0,0,0,0,0],\"matchRule\":\"exact\",\"matchConfidence\":1,\"contractRate\":20965.850326582517,\"currentRate\":0,\"actualRate\":0,\"rate\":20965.850326582517},{\"sourceKind\":\"ksg\",\"sourceRow\":62,\"sourceKey\":\"auto-d3932ad7\",\"workId\":\"\",\"name\":\"Сварка технологических трубопроводов (черн. стали)\",\"unit\":\"DI\",\"kq1\":\"\",\"kq2\":\"KQ-32-01\",\"stableKey\":\"auto-c10d2dae\",\"plannedQuantity\":67996.62,\"scheduleQuantity\":60559.35999999999,\"volumes\":[6872.12,11850.86,12608,10397.84,9098.82,5125.14,1756.42,2195.28,654.88,0,0,0],\"matchRule\":\"exact\",\"matchConfidence\":1,\"contractRate\":316.47347638580953,\"currentRate\":0,\"actualRate\":0,\"rate\":316.47347638580953},{\"sourceKind\":\"ksg\",\"sourceRow\":63,\"sourceKey\":\"auto-ce20d1a6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57177.079999999994,\"volumes\":[4269.16,6802.76,11325.42,11541.08,11038.44,7933.24,1526.34,2029.94,710.7,0,0,0],\"matchRule\":\"exact\",\"matchConfidence\":1,\"contractRate\":723.0802245228149,\"currentRate\":0,\"actualRate\":0,\"rate\":723.0802245228149},{\"sourceKind\":\"ksg\",\"sourceRow\":64,\"sourceKey\":\"auto-989493eb\",\"workId\":\"\",\"name\":\"Монтаж опор технологических трубопроводов\",\"unit\":\"т\",\"kq1\":\"\",\"kq2\":\"KQ-33-06\",\"stableKey\":\"auto-bb932eb4\",\"plannedQuantity\":115.66,\"scheduleQuantity\":115.52,\"volumes\":[3.22,9.36,9.82,15.8,28.16,33.98,6.3,0,8.88,0,0,0],\"matchRule\":\"exact\",\"matchConfidence\":1,\"contractRate\":40681.88253197282,\"currentRate\":0,\"actualRate\":0,\"rate\":40681.88253197282},{\"sourceKind\":\"ksg\",\"sourceRow\":65,\"sourceKey\":\"auto-e10ea798\",\"workId\":\"\",\"name\":\"Монтаж арматуры технологических трубопроводов\",\"unit\":\"шт.\",\"kq1\":\"\",\"kq2\":\"KQ-33-07\",\"stableKey\":\"auto-13df87be\",\"plannedQuantity\":14500,\"scheduleQuantity\":14499.999999999998,\"volumes\":[40.12,879.42,2100.6,2445.6,3148.38,4826.78,366.56,357.26,335.28,0,0,0],\"matchRule\":\"exact\",\"matchConfidence\":1,\"contractRate\":782.267223016682,\"currentRate\":0,\"actualRate\":0,\"rate\":782.267223016682},{\"sourceKind\":\"ksg\",\"sourceRow\":66,\"sourceKey\":\"auto-febe2a73\",\"workId\":\"\",\"name\":\"Резьбовые соединения технологических трубопроводов\",\"unit\":\"DI\",\"kq1\":\"\",\"kq2\":\"KQ-33-08\",\"stableKey\":\"auto-823cdba6\",\"plannedQuantity\":312,\"scheduleQuantity\":312,\"volumes\":[0,312,0,0,0,0,0,0,0,0,0,0],\"matchRule\":\"exact\",\"matchConfidence\":1,\"contractRate\":151.55807726258055,\"currentRate\":0,\"actualRate\":0,\"rate\":151.55807726258055},{\"sourceKind\":\"ksg\",\"sourceRow\":71,\"sourceKey\":\"auto-f7e089e8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2168.42,\"volumes\":[1049.38,864.24,20,0,0,0,0,30.58,204.22,0,0,0],\"matchRule\":\"exact\",\"matchConfidence\":1,\"contractRate\":217.83150074132828,\"currentRate\":0,\"actualRate\":0,\"rate\":217.</t>
        </is>
      </c>
    </row>
    <row r="21">
      <c r="A21" t="inlineStr">
        <is>
          <t xml:space="preserve">83150074132828},{\"sourceKind\":\"ksg\",\"sourceRow\":72,\"sourceKey\":\"auto-2d4f22a0\",\"workId\":\"\",\"name\":\"Неразрушающий контроль стыков (РК)\",\"unit\":\"стык\",\"kq1\":\"\",\"kq2\":\"KQ-35-01\",\"stableKey\":\"auto-cb8b6838\",\"plannedQuantity\":111243.4,\"scheduleQuantity\":97568.04,\"volumes\":[3323.56,12564.32,18827.72,18286.34,21108.96,14152.08,2706.82,2957.68,3640.56,0,0,0],\"matchRule\":\"exact\",\"matchConfidence\":1,\"contractRate\":187.31322759344675,\"currentRate\":0,\"actualRate\":0,\"rate\":187.31322759344675},{\"sourceKind\":\"ksg\",\"sourceRow\":73,\"sourceKey\":\"auto-601f3200\",\"workId\":\"\",\"name\":\"Неразрушающий контроль стыков (все виды, кроме РК)\",\"unit\":\"стык\",\"kq1\":\"\",\"kq2\":\"KQ-35-02\",\"stableKey\":\"auto-38cabb87\",\"plannedQuantity\":170,\"scheduleQuantity\":170,\"volumes\":[0,48,2,24,10,0,78,0,8,0,0,0],\"matchRule\":\"exact\",\"matchConfidence\":1,\"contractRate\":130.25660778889647,\"currentRate\":0,\"actualRate\":0,\"rate\":130.25660778889647},{\"sourceKind\":\"ksg\",\"sourceRow\":75,\"sourceKey\":\"auto-d8f7dbff\",\"workId\":\"\",\"name\":\"ОГЗ металлоконструкций (окрасочная)\",\"unit\":\"м2\",\"kq1\":\"\",\"kq2\":\"KQ-37-02\",\"stableKey\":\"auto-c2d1f0b8\",\"plannedQuantity\":10379.88,\"scheduleQuantity\":787.485,\"volumes\":[262.495,262.495,262.495,0,0,0,0,0,0,0,0,0],\"matchRule\":\"exact\",\"matchConfidence\":1,\"contractRate\":836.4704645800064,\"currentRate\":0,\"actualRate\":0,\"rate\":836.4704645800064},{\"sourceKind\":\"ksg\",\"sourceRow\":76,\"sourceKey\":\"auto-00e8505d\",\"workId\":\"\",\"name\":\"АКЗ трубопроводов\",\"unit\":\"м2\",\"kq1\":\"\",\"kq2\":\"KQ-38-02\",\"stableKey\":\"auto-e963e9db\",\"plannedQuantity\":20096.78,\"scheduleQuantity\":18388.2,\"volumes\":[94.16,503.72,23.04,2790.52,1650.34,2210.48,4946.28,4591.78,1303.7,274.18,0,0],\"matchRule\":\"exact\",\"matchConfidence\":1,\"contractRate\":205.72212936717014,\"currentRate\":0,\"actualRate\":0,\"rate\":205.72212936717014},{\"sourceKind\":\"ksg\",\"sourceRow\":77,\"sourceKey\":\"auto-f5b0e2cb\",\"workId\":\"\",\"name\":\"АКЗ металлоконструкций\",\"unit\":\"м2\",\"kq1\":\"\",\"kq2\":\"KQ-38-03\",\"stableKey\":\"auto-a93205de\",\"plannedQuantity\":15100.54,\"scheduleQuantity\":14032.22,\"volumes\":[1448.94,1815.646666666667,939.0666666666666,1129.486666666667,392.62,517.96,292.94,1038.2,6231.7,225.66,0,0],\"matchRule\":\"exact\",\"matchConfidence\":1,\"contractRate\":431.50828943570804,\"currentRate\":0,\"actualRate\":0,\"rate\":431.50828943570804},{\"sourceKind\":\"ksg\",\"sourceRow\":79,\"sourceKey\":\"auto-519f6fd9\",\"workId\":\"\",\"name\":\"Опознавательная окраска трубопроводов и оборудования\",\"unit\":\"м2\",\"kq1\":\"\",\"kq2\":\"KQ-38-05\",\"stableKey\":\"auto-575d30d9\",\"plannedQuantity\":249.86,\"scheduleQuantity\":249.85999999999999,\"volumes\":[0,200.72,45.94,3.2,0,0,0,0,0,0,0,0],\"matchRule\":\"exact\",\"matchConfidence\":1,\"contractRate\":285.38439905576575,\"currentRate\":0,\"actualRate\":0,\"rate\":285.38439905576575},{\"sourceKind\":\"ksg\",\"sourceRow\":81,\"sourceKey\":\"auto-ad54247a\",\"workId\":\"\",\"name\":\"Тепловая изоляция технологических трубопроводов\",\"unit\":\"м2\",\"kq1\":\"\",\"kq2\":\"KQ-40-02\",\"stableKey\":\"auto-fbf2aa72\",\"plannedQuantity\":12889.62,\"scheduleQuantity\":12889.580000000002,\"volumes\":[40.4,674.84,119.32,98.58,641.24,721.08,3221.14,3195.84,1965,1697.28,514.86,0],\"matchRule\":\"exact\",\"matchConfidence\":1,\"contractRate\":322.7819594316681,\"currentRate\":0,\"actualRate\":0,\"rate\":322.7819594316681},{\"sourceKind\":\"ksg\",\"sourceRow\":84,\"sourceKey\":\"auto-c6bd324b\",\"workId\":\"\",\"name\":\"Холодоизоляция технологических трубопроводов (пеностеклом)\",\"unit\":\"м2\",\"kq1\":\"\",\"kq2\":\"KQ-41-02\",\"stableKey\":\"auto-25005522\",\"plannedQuantity\":1865.38,\"scheduleQuantity\":1865.4,\"volumes\":[0,7.06,7.98,0,0,313.7,1141.06,222.8,30.4,125.02,17.38,0],\"matchRule\":\"exact\",\"matchConfidence\":1,\"contractRate\":493.85250740605534,\"currentRate\":0,\"actualRate\":0,\"rate\":493.85250740605534},{\"sourceKind\":\"ksg\",\"sourceRow\":87,\"sourceKey\":\"auto-1ab50ef5\",\"workId\":\"\",\"name\":\"Изоляция запорной арматуры термочехлами\",\"unit\":\"шт.\",\"kq1\":\"\",\"kq2\":\"KQ-43-01\",\"stableKey\":\"auto-433ac785\",\"plannedQuantity\":88,\"scheduleQuantity\":88,\"volumes\":[0,8,26.96,29.04,24,0,0,0,0,0,0,0],\"matchRule\":\"exact\",\"matchConfidence\":1,\"contractRate\":192.31482908499905,\"currentRate\":0,\"actualRate\":0,\"rate\":192.31482908499905},{\"sourceKind\":\"ksg\",\"sourceRow\":88,\"sourceKey\":\"auto-e0c0765b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24.34,\"volumes\":[11,4.4,5.54,2.98,0.02,0,0,0.4,0,0,0,0],\"matchRule\":\"exact\",\"matchConfidence\":1,\"contractRate\":18536.399185027512,\"currentRate\":0,\"actualRate\":0,\"rate\":18536.399185027512},{\"sourceKind\":\"ksg\",\"sourceRow\":89,\"sourceKey\":\"auto-f9e46d9d\",\"workId\":\"\",\"name\":\"Монтаж кабельных лотков\",\"unit\":\"м\",\"kq1\":\"\",\"kq2\":\"KQ-45-01\",\"stableKey\":\"auto-0d268162\",\"plannedQuantity\":60046.02,\"scheduleQuantity\":49494.7,\"volumes\":[8948.82,15852.13333333333,14111.33333333333,9243.193333333333,747.18,0,0,392.04,0,200,0,0],\"matchRule\":\"exact\",\"matchConfidence\":1,\"contractRate\":170.30311518858326,\"currentRate\":0,\"actualRate\":0,\"rate\":170.30311518858326},{\"sourceKind\":\"ksg\",\"sourceRow\":90,\"sourceKey\":\"auto-e1e236d6\",\"workId\":\"\",\"name\":\"Монтаж стальных кабелепроводов\",\"unit\":\"м\",\"kq1\":\"\",\"kq2\":\"KQ-45-02\",\"stableKey\":\"auto-8b7740a6\",\"plannedQuantity\":1609.64,\"scheduleQuantity\":1609.62,\"volumes\":[1189.28,370.34,0,20,0,0,0,30,0,0,0,0],\"matchRule\":\"exact\",\"matchConfidence\":1,\"contractRate\":42.70340453213877,\"currentRate\":0,\"actualRate\":0,\"rate\":42.70340453213877},{\"sourceKind\":\"ksg\",\"sourceRow\":92,\"sourceKey\":\"auto-8c4efed2\",\"workId\":\"\",\"name\":\"Монтаж пластиковых коробов\",\"unit\":\"м\",\"kq1\":\"\",\"kq2\":\"KQ-46-01\",\"stableKey\":\"auto-b0e51824\",\"plannedQuantity\":2,\"scheduleQuantity\":2,\"volumes\":[2,0,0,0,0,0,0,0,0,0,0,0],\"matchRule\":\"exact\",\"matchConfidence\":1,\"contractRate\":184.7881987611252,\"currentRate\":0,\"actualRate\":0,\"rate\":184.7881987611252},{\"sourceKind\":\"ksg\",\"sourceRow\":93,\"sourceKey\":\"auto-c8aad968\",\"workId\":\"\",\"name\":\"Монтаж металлорукавов\",\"unit\":\"м\",\"kq1\":\"\",\"kq2\":\"KQ-46-02\",\"stableKey\":\"auto-17426b35\",\"plannedQuantity\":33687.72,\"scheduleQuantity\":33363.5,\"volumes\":[13628.94,12130.56,2192,4854,136,0,0,422,0,0,0,0],\"matchRule\":\"exact\",\"matchConfidence\":1,\"contractRate\":30.660274124178198,\"currentRate\":0,\"actualRate\":0,\"rate\":30.660274124178198},{\"sourceKind\":\"ksg\",\"sourceRow\":94,\"sourceKey\":\"auto-ea1d4cc7\",\"workId\":\"\",\"name\":\"Монтаж полимерных труб и гофр\",\"unit\":\"м\",\"kq1\":\"\",\"kq2\":\"KQ-46-03\",\"stableKey\":\"auto-73cff391\",\"plannedQuantity\":324,\"scheduleQuantity\":324,\"volumes\":[24,0,300,0,0,0,0,0,0,0,0,0],\"matchRule\":\"exact\",\"matchConfidence\":1,\"contractRate\":98.20797493539372,\"currentRate\":0,\"actualRate\":0,\"rate\":98.20797493539372},{\"sourceKind\":\"ksg\",\"sourceRow\":95,\"sourceKey\":\"auto-54029192\",\"workId\":\"\",\"name\":\"Монтаж кабеля КИПиА\",\"unit\":\"м\",\"kq1\":\"\",\"kq2\":\"KQ-48-01\",\"stableKey\":\"auto-4f691479\",\"plannedQuantity\":632758,\"scheduleQuantity\":618064.06,\"volumes\":[68253.04,122551.78,131058.5,122527.78,109808.4,34877.4,12747.16,12840.96,1959.04,1440,0,0],\"matchRule\":\"exact\",\"matchConfidence\":1,\"contractRate\":30.27664999051171,\"currentRate\":0,\"actualRate\":0,\"rate\":30.27664999051171},{\"sourceKind\":\"ksg\",\"sourceRow\":96,\"sourceKey\":\"auto-676ab77a\",\"workId\":\"\",\"name\":\"Монтаж оптического кабеля\",\"unit\":\"м\",\"kq1\":\"\",\"kq2\":\"KQ-48-02\",\"stableKey\":\"auto-4ec35368\",\"plannedQuantity\":22262,\"scheduleQuantity\":22262,\"volumes\":[5570,7720,1616,350,5472.44,773.56,760,0,0,0,0,0],\"matchRule\":\"exact\",\"matchConfidence\":1,\"contractRate\":40.82757573268093,\"currentRate\":0,\"actualRate\":0,\"rate\":40.82757573268093},{\"sourceKind\":\"ksg\",\"sourceRow\":97,\"sourceKey\":\"auto-35ce81c6\",\"workId\":\"\",\"name\":\"Монтаж и подключение патч-кордов\",\"unit\":\"м\",\"kq1\":\"\",\"kq2\":\"KQ-48-03\",\"stableKey\":\"auto-77fa8157\",\"plannedQuantity\":637,\"scheduleQuantity\":637,\"volumes\":[2,14,4,48,304,74,191,0,0,0,0,0],\"matchRule\":\"exact\",\"matchConfidence\":1,\"contractRate\":26.627359224115484,\"currentRate\":0,\"actualRate\":0,\"rate\":26.627359224115484},{\"sourceKind\":\"ksg\",\"sourceRow\":98,\"sourceKey\":\"auto-ed96bd42\",\"workId\":\"\",\"name\":\"Расключение кабеля КИПиА\",\"unit\":\"шт. (конец кабеля)\",\"kq1\":\"\",\"kq2\":\"KQ-48-04\",\"stableKey\":\"auto-1b7e2a92\",\"plannedQuantity\":18416,\"scheduleQuantity\":18006.299999999996,\"volumes\":[21.06,720.66,594.7,2716.02,4768.48,3635.6,2379.12,2208.22,733.42,188.92,40.1,0],\"matchRule\":\"exact\",\"matchConfidence\":1,\"contractRate\":283.470095667944,\"currentRate\":0,\"actualRate\":0,\"rate\":283.470095667944},{\"sourceKind\":\"ksg\",\"sourceRow\":99,\"sourceKey\":\"auto-ab5033db\",\"workId\":\"\",\"name\":\"Расключение оптического кабеля\",\"unit\":\"шт. (конец кабеля)\",\"kq1\":\"\",\"kq2\":\"KQ-48-05\",\"stableKey\":\"auto-eeb14f7d\",\"plannedQuantity\":494,\"scheduleQuantity\":494,\"volumes\":[0.66,106.64,21.36,24,40.38,50.3,242.66,0,5.6,2.4,0,0],\"matchRule\":\"exact\",\"matchConfidence\":1,\"contractRate\":2556.2854642166362,\"currentRate\":0,\"actualRate\":0,\"rate\":2556.2854642166362},{\"sourceKind\":\"ksg\",\"sourceRow\":100,\"sourceKey\":\"auto-55e57d98\",\"workId\":\"\",\"name\":\"Монтаж силового кабеля до 1 кВ\",\"unit\":\"м\",\"kq1\":\"\",\"kq2\":\"KQ-49-01\",\"stableKey\":\"auto-f9b1607d\",\"plannedQuantity\":195684.6,\"scheduleQuantity\":169010.37999999998,\"volumes\":[12088.53,16532,31366.54,30842.66,32377.33,33241.72,10066.24,2495.36,0,0,0,0],\"matchRule\":\"exact\",\"matchConfidence\":1,\"contractRate\":27.767371100723437,\"currentRate\":0,\"actualRate\":0,\"rate\":27.767371100723437},{\"sourceKind\":\"ksg\",\"sourceRow\":101,\"sourceKey\":\"auto-34ab6858\",\"workId\":\"\",\"name\":\"Монтаж силового кабеля от 1 до 35 кВ\",\"unit\":\"м\",\"kq1\":\"\",\"kq2\":\"KQ-49-02\",\"stableKey\":\"auto-17c64986\",\"plannedQuantity\":3087.36,\"scheduleQuantity\":3087.3599999999997,\"volumes\":[458.76,2628.6,0,0,0,0,0,0,0,0,0,0],\"matchRule\":\"exact\",\"matchConfidence\":1,\"contractRate\":49.365743418166076,\"currentRate\":0,\"actualRate\":0,\"rate\":49.365743418166076},{\"sourceKind\":\"ksg\",\"sourceRow\":102,\"sourceKey\":\"auto-530cab89\",\"workId\":\"\",\"name\":\"Расключение силового кабеля до 1 кВ\",\"unit\":\"шт. (конец кабеля)\",\"kq1\":\"\",\"kq2\":\"KQ-49-04\",\"stableKey\":\"auto-01e1e89c\",\"plannedQuantity\":18180,\"scheduleQuantity\":18173.88,\"volumes\":[2951.4,7725.68,2294.8,825.18,4128.82,48,16,176,8,0,0,0],\"matchRule\":\"exact\",\"matchConfidence\":1,\"contractRate\":123.43750676957525,\"currentRate\":0,\"actualRate\":0,\"rate\":123.43750676957525},{\"sourceKind\":\"ksg\",\"sourceRow\":103,\"sourceKey\":\"auto-e10e76f3\",\"workId\":\"\",\"name\":\"Расключение силового кабеля от 1 до 35 кВ\",\"unit\":\"шт. (конец кабеля)\",\"kq1\":\"\",\"kq2\":\"KQ-49-05\",\"stableKey\":\"auto-963374e1\",\"plannedQuantity\":32,\"scheduleQuantity\":32,\"volumes\":[8,24,0,0,0,0,0,0,0,0,0,0],\"matchRule\":\"exact\",\"matchConfidence\":1,\"contractRate\":664.4790640237089,\"currentRate\":0,\"actualRate\":0,\"rate\":664.4790640237089},{\"sourceKind\":\"ksg\",\"sourceRow\":104,\"sourceKey\":\"auto-c490223d\",\"workId\":\"\",\"name\":\"Монтаж греющего кабеля\",\"unit\":\"м\",\"kq1\":\"\",\"kq2\":\"KQ-50-01\",\"stableKey\":\"auto-9b4803a6\",\"plannedQuantity\":35684,\"scheduleQuantity\":35684.02,\"volumes\":[0,0,0,0,2226,3264.7,9188.06,16807.28,3243.98,954,0,0],\"matchRule\":\"exact\",\"matchConfidence\":1,\"contractRate\":21.103492015911304,\"currentRate\":0,\"actualRate\":0,\"rate\":21.103492015911304},{\"sourceKind\":\"ksg\",\"sourceRow\":105,\"sourceKey\":\"auto-0cfc52d7\",\"workId\":\"\",\"name\":\"Расключение греющего кабеля\",\"unit\":\"шт. (конец кабеля)\",\"kq1\":\"\",\"kq2\":\"KQ-50-02\",\"stableKey\":\"auto-8eb44d5f\",\"plannedQuantity\":3052,\"scheduleQuantity\":3052,\"volumes\":[0,0,0,0,292,164,242,1569.98,736.02,48,0,0],\"matchRule\":\"exact\",\"matchConfidence\":1,\"contractRate\":85.13152296794327,\"currentRate\":0,\"actualRate\":0,\"rate\":85.13152296794327},{\"sourceKind\":\"ksg\",\"sourceRow\":106,\"sourceKey\":\"auto-2e15fb24\",\"workId\":\"\",\"name\":\"Монтаж проводника заземления (провод)\",\"unit\":\"м\",\"kq1\":\"\",\"kq2\":\"KQ-51-01\",\"stableKey\":\"auto-7b0989df\",\"plannedQuantity\":14835.7,\"scheduleQuantity\":14631.7,\"volumes\":[3634.04,5561.62,2456.04,1378,622,828,100,52,0,0,0,0],\"matchRule\":\"exact\",\"matchConfidence\":1,\"contractRate\":67.79404878786701,\"currentRate\":0,\"actualRate\":0,\"rate\":67.79404878786701},{\"sourceKind\":\"ksg\",\"sourceRow\":107,\"sourceKey\":\"auto-b1d99bea\",\"workId\":\"\",\"name\":\"Монтаж проводника заземления (полоса)\",\"unit\":\"м\",\"kq1\":\"\",\"kq2\":\"KQ-51-02\",\"stableKey\":\"auto-40ad0cba\",\"plannedQuantity\":6953.36,\"scheduleQuantity\":3578.4199999999996,\"volumes\":[875.14,479.96,875.14,875.14,434.88,0,0,38.16,0,0,0,0],\"matchRule\":\"exact\",\"matchConfidence\":1,\"contractRate\":24.233211730751655,\"currentRate\":0,\"actualRate\":0,\"rate\":24.233211730751655},{\"sourceKind\":\"ksg\",\"sourceRow\":109,\"sourceKey\":\"auto-0a5ad073\",\"workId\":\"\",\"name\":\"Монтаж ИБП\",\"unit\":\"шт.\",\"kq1\":\"\",\"kq2\":\"KQ-55-01\",\"stableKey\":\"auto-7b7fd9f2\",\"plannedQuantity\":18,\"scheduleQuantity\":18,\"volumes\":[2,8,0,0,2,2,4,0,0,0,0,0],\"matchRule\":\"exact\",\"matchConfidence\":1,\"contractRate\":8685.415452723119,\"currentRate\":0,\"actualRate\":0,\"rate\":8685.415452723119},{\"sourceKind\":\"ksg\",\"sourceRow\":111,\"sourceKey\":\"auto-900afecc\",\"workId\":\"\",\"name\":\"Монтаж осветительных приборов внутреннего исполнения (штучные)\",\"unit\":\"шт.\",\"kq1\":\"\",\"kq2\":\"KQ-56-02\",\"stableKey\":\"auto-55d0207d\",\"plannedQuantity\":496,\"scheduleQuantity\":496,\"volumes\":[102,258,0,0,116,0,0,20,0,0,0,0],\"matchRule\":\"exact\",\"matchConfidence\":1,\"contractRate\":37.607675641537234,\"currentRate\":0,\"actualRate\":0,\"rate\":37.607675641537234},{\"sourceKind\":\"ksg\",\"sourceRow\":112,\"sourceKey\":\"auto-a130809d\",\"workId\":\"\",\"name\":\"Монтаж малых силовых шкафов\",\"unit\":\"шт.\",\"kq1\":\"\",\"kq2\":\"KQ-57-01\",\"stableKey\":\"auto-0b81602b\",\"plannedQuantity\":174,\"scheduleQuantity\":172,\"volumes\":[76,16,0,0,72,0,0,8,0,0,0,0],\"matchRule\":\"exact\",\"matchConfidence\":1,\"contractRate\":338.3121241996865,\"currentRate\":0,\"actualRate\":0,\"rate\":338.3121241996865},{\"sourceKind\":\"ksg\",\"sourceRow\":113,\"sourceKey\":\"auto-3f6c7410\",\"workId\":\"\",\"name\":\"Монтаж силовых шкафов электрообогрева\",\"unit\":\"шт.\",\"kq1\":\"\",\"kq2\":\"KQ-57-02\",\"stableKey\":\"auto-a954b4e3\",\"plannedQuantity\":12,\"scheduleQuantity\":12,\"volumes\":[0,0,0,0,11.66,0.34,0,0,0,0,0,0],\"matchRule\":\"exact\",\"matchConfidence\":1,\"contractRate\":4259.83146190419,\"currentRate\":0,\"actualRate\":0,\"rate\":4259.83146190419},{\"sourceKind\":\"ksg\",\"sourceRow\":114,\"sourceKey\":\"auto-05712912\",\"workId\":\"\",\"name\":\"Монтаж щитового оборудования РУ, ВРУ\",\"unit\":\"шт.\",\"kq1\":\"\",\"kq2\":\"KQ-57-03\",\"stableKey\":\"auto-3260498c\",\"plannedQuantity\":120,\"scheduleQuantity\":106.67999999999999,\"volumes\":[35.44,67.24,0,0,4,0,0,0,0,0,0,0],\"matchRule\":\"exact\",\"matchConfidence\":1,\"contractRate\":3610.688456336083,\"currentRate\":0,\"actualRate\":0,\"rate\":3610.688456336083},{\"sourceKind\":\"ksg\",\"sourceRow\":115,\"sourceKey\":\"auto-02ab59ff\",\"workId\":\"\",\"name\":\"Монтаж щитового оборудования КИПиА\",\"unit\":\"шт.\",\"kq1\":\"\",\"kq2\":\"KQ-58-01\",\"stableKey\":\"auto-277dc6cc\",\"plannedQuantity\":232,\"scheduleQuantity\":209.98000000000002,\"volumes\":[0,26,0,74.8,107.18,2,0,0,0,0,0,0],\"matchRule\":\"exact\",\"matchConfidence\":1,\"contractRate\":3198.7201830223016,\"currentRate\":0,\"actualRate\":0,\"rate\":3198.7201830223016},{\"sourceKind\":\"ksg\",\"sourceRow\":116,\"sourceKey\":\"auto-d4b0c249\",\"workId\":\"\",\"name\":\"Монтаж щитового оборудования телекоммуникационных сетей\",\"unit\":\"шт.\",\"kq1\":\"\",\"kq2\":\"KQ-58-02\",\"stableKey\":\"auto-94e52093\",\"plannedQuantity\":4,\"scheduleQuantity\":4,\"volumes\":[0,0,0,0,0,2,2,0,0,0,0,0],\"matchRule\":\"exact\",\"matchConfidence\":1,\"contractRate\":15307.282996383792,\"currentRate\":0,\"actualRate\":0,\"rate\":15307.282996383792},{\"sourceKind\":\"ksg\",\"sourceRow\":117,\"sourceKey\":\"auto-31c33e01\",\"workId\":\"\",\"name\":\"Монтаж оконечных и распределительных устройств силовых сетей\",\"unit\":\"шт.\",\"kq1\":\"\",\"kq2\":\"KQ-59-01\",\"stableKey\":\"auto-3e3016bc\",\"plannedQuantity\":6370,\"scheduleQuantity\":6370,\"volumes\":[595.24,1118.76,1000,4,286.5,1467.72,487.78,753.88,656.12,0,0,0],\"matchRule\":\"exact\",\"matchConfidence\":1,\"contractRate\":182.85812938425377,\"currentRate\":0,\"actualRate\":0,\"rate\":182.85812938425377},{\"sourceKind\":\"ksg\",\"sourceRow\":118,\"sourceKey\":\"auto-29c4a554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1200.06,\"volumes\":[13.16,58.84,76,306,80.06,354,160,102,10,40,0,0],\"matchRule\":\"exact\",\"matchConfidence\":1,\"contractRate\":126.98430955743038,\"currentRate\":0,\"actualRate\":0,\"rate\":126.98430955743038},{\"sourceKind\":\"ksg\",\"sourceRow\":119,\"sourceKey\":\"auto-49f3506c\",\"workId\":\"\",\"name\":\"Монтаж приборов КИПиА\",\"unit\":\"шт.\",\"kq1\":\"\",\"kq2\":\"KQ-60-01\",\"stableKey\":\"auto-1a3aa973\",\"plannedQuantity\":2240,\"scheduleQuantity\":2228,\"volumes\":[4,0,38,205.58,260.42,328,641.08,444.92,140,166,0,0],\"matchRule\":\"exact\",\"matchConfidence\":1,\"contractRate\":678.8017962028557,\"currentRate\":0,\"actualRate\":0,\"rate\":678.8017962028557},{\"sourceKind\":\"ksg\",\"sourceRow\":120,\"sourceKey\":\"auto-61534236\",\"workId\":\"\",\"name\":\"Монтаж импульсных трубок\",\"unit\":\"м\",\"kq1\":\"\",\"kq2\":\"KQ-60-02\",\"stableKey\":\"auto-35e6164a\",\"plannedQuantity\":12166,\"scheduleQuantity\":12166,\"volumes\":[0,12,102,260,3020,778,2727.8,3574.2,1692,0,0,0],\"matchRule\":\"exact\",\"matchConfidence\":1,\"contractRate\":32.15112761788492,\"currentRate\":0,\"actualRate\":0,\"rate\":32.15112761788492},{\"sourceKind\":\"ksg\",\"sourceRow\":121,\"sourceKey\":\"auto-613f1f88\",\"workId\":\"\",\"name\":\"Монтаж приборов охранно-пожарной сигнализации, оповещения и связи\",\"unit\":\"шт.\",\"kq1\":\"\",\"kq2\":\"KQ-60-03\",\"stableKey\":\"auto-b115169d\",\"plannedQuantity\":1586,\"scheduleQuantity\":1586,\"volumes\":[0,0,760,192,0,530,100,4,0,0,0,0],\"matchRule\":\"exact\",\"matchConfidence\":1,\"contractRate\":211.64694513367547,\"currentRate\":0,\"actualRate\":0,\"rate\":211.64694513367547},{\"sourceKind\":\"ksg\",\"sourceRow\":122,\"sourceKey\":\"auto-960ce64a\",\"workId\":\"\",\"name\":\"Монтаж оборудования оповещения и связи\",\"unit\":\"шт.\",\"kq1\":\"\",\"kq2\":\"KQ-60-04\",\"stableKey\":\"auto-79f94e98\",\"plannedQuantity\":120,\"scheduleQuantity\":120,\"volumes\":[8,0,28,18,16,32,12,6,0,0,0,0],\"matchRule\":\"exact\",\"matchConfidence\":1,\"contractRate\":408.0911649159587,\"currentRate\":0,\"actualRate\":0,\"rate\":408.0911649159587},{\"sourceKind\":\"ksg\",\"sourceRow\":123,\"sourceKey\":\"auto-7ba961da\",\"workId\":\"\",\"name\":\"Монтаж оборудования видеонаблюдения\",\"unit\":\"шт.\",\"kq1\":\"\",\"kq2\":\"KQ-60-05\",\"stableKey\":\"auto-79a9724d\",\"plannedQuantity\":48,\"scheduleQuantity\":48,\"volumes\":[4,28,0,8,8,0,0,0,0,0,0,0],\"matchRule\":\"exact\",\"matchConfidence\":1,\"contractRate\":271.01893948214337,\"currentRate\":0,\"actualRate\":0,\"rate\":271.01893948214337},{\"sourceKind\":\"ksg\",\"sourceRow\":124,\"sourceKey\":\"auto-04713394\",\"workId\":\"\",\"name\":\"Монтаж мультимедийного оборудования и оргтехники\",\"unit\":\"шт.\",\"kq1\":\"\",\"kq2\":\"KQ-60-07\",\"stableKey\":\"auto-a2d83474\",\"plannedQuantity\":80,\"scheduleQuantity\":80,\"volumes\":[0,0,2,6,18,10,44,0,0,0,0,0],\"matchRule\":\"exact\",\"matchConfidence\":1,\"contractRate\":1951.277935541621,\"currentRate\":0,\"actualRate\":0,\"rate\":1951.277935541621},{\"sourceKind\":\"ksg\",\"sourceRow\":125,\"sourceKey\":\"auto-8e237fd1\",\"workId\":\"\",\"name\":\"Монтаж основного вентиляционного оборудования\",\"unit\":\"шт.\",\"kq1\":\"\",\"kq2\":\"KQ-61-01\",\"stableKey\":\"auto-cd598dc8\",\"plannedQuantity\":86,\"scheduleQuantity\":86,\"volumes\":[0,0,2,20,0,0,0,0,56.8,7.2,0,0],\"matchRule\":\"exact\",\"matchConfidence\":1,\"contractRate\":3082.9614805025176,\"currentRate\":0,\"actualRate\":0,\"rate\":3082.9614805025176},{\"sourceKind\":\"ksg\",\"sourceRow\":126,\"sourceKey\":\"auto-5cf26c0e\",\"workId\":\"\",\"name\":\"Монтаж основного оборудования кондиционирования\",\"unit\":\"шт.\",\"kq1\":\"\",\"kq2\":\"KQ-61-02\",\"stableKey\":\"auto-61797ef8\",\"plannedQuantity\":14,\"scheduleQuantity\":14,\"volumes\":[0,0,11.96,2.04,0,0,0,0,0,0,0,0],\"matchRule\":\"exact\",\"matchConfidence\":1,\"contractRate\":10405.63140347798,\"currentRate\":0,\"actualRate\":0,\"rate\":10405.63140347798},{\"sourceKind\":\"ksg\",\"sourceRow\":127,\"sourceKey\":\"auto-2a2eed12\",\"workId\":\"\",\"name\":\"Монтаж воздуховодов\",\"unit\":\"м2\",\"kq1\":\"\",\"kq2\":\"KQ-62-01\",\"stableKey\":\"auto-fd0fd071\",\"plannedQuantity\":6386.64,\"scheduleQuantity\":6318.56,\"volumes\":[313,508.54,187.18,445.92,0,0,0,0,2722.66,2141.26,0,0],\"matchRule\":\"exact\",\"matchConfidence\":1,\"contractRate\":250.8522693300239,\"currentRate\":0,\"actualRate\":0,\"rate\":250.8522693300239},{\"sourceKind\":\"ksg\",\"sourceRow\":128,\"sourceKey\":\"auto-a2a79b0a\",\"workId\":\"\",\"name\":\"Монтаж вентиляционных клапанов и заслонок\",\"unit\":\"шт.\",\"kq1\":\"\",\"kq2\":\"KQ-62-02\",\"stableKey\":\"auto-f7115d1e\",\"plannedQuantity\":390,\"scheduleQuantity\":388,\"volumes\":[0,8,0,170,0,0,0,0,0,210,0,0],\"matchRule\":\"exact\",\"matchConfidence\":1,\"contractRate\":224.29123275843202,\"currentRate\":0,\"actualRate\":0,\"rate\":224.29123275843202},{\"sourceKind\":\"ksg\",\"sourceRow\":129,\"sourceKey\":\"auto-01b367e5\",\"workId\":\"\",\"name\":\"Монтаж оконечных устройств воздухораспределения\",\"unit\":\"шт.\",\"kq1\":\"\",\"kq2\":\"KQ-62-03\",\"stableKey\":\"auto-cf90aaf3\",\"plannedQuantity\":464,\"scheduleQuantity\":464,\"volumes\":[0,38,0,14,94,0,0,0,0,318,0,0],\"matchRule\":\"exact\",\"matchConfidence\":1,\"contractRate\":272.9597083652129,\"currentRate\":0,\"actualRate\":0,\"rate\":272.9597083652129},{\"sourceKind\":\"ksg\",\"sourceRow\":130,\"sourceKey\":\"auto-41221e8d\",\"workId\":\"\",\"name\":\"Тепловая изоляция воздуховодов\",\"unit\":\"м2\",\"kq1\":\"\",\"kq2\":\"KQ-62-05\",\"stableKey\":\"auto-b611a2bc\",\"plannedQuantity\":858.38,\"scheduleQuantity\":858.38,\"volumes\":[0,300,0,378.38,0,0,0,0,0,180,0,0],\"matchRule\":\"exact\",\"matchConfidence\":1,\"contractRate\":205.2554804940671,\"currentRate\":0,\"actualRate\":0,\"rate\":205.2554804940671},{\"sourceKind\":\"ksg\",\"sourceRow\":131,\"sourceKey\":\"auto-b2893b7f\",\"workId\":\"\",\"name\":\"Монтаж блочных тепловых пунктов\",\"unit\":\"компл.\",\"kq1\":\"\",\"kq2\":\"KQ-63-01\",\"stableKey\":\"auto-6fbcbab3\",\"plannedQuantity\":2,\"scheduleQuantity\":2,\"volumes\":[2,0,0,0,0,0,0,0,0,0,0,0],\"matchRule\":\"exact\",\"matchConfidence\":1,\"contractRate\":4615.030382508238,\"currentRate\":0,\"actualRate\":0,\"rate\":4615.030382508238},{\"sourceKind\":\"ksg\",\"sourceRow\":132,\"sourceKey\":\"auto-6ec9a749\",\"workId\":\"\",\"name\":\"Монтаж противопожарного оборудования\",\"unit\":\"шт.\",\"kq1\":\"\",\"kq2\":\"KQ-63-06\",\"stableKey\":\"auto-418f514a\",\"plannedQuantity\":50.8,\"scheduleQuantity\":50.8,\"volumes\":[4,2,0,0,0,27.8,17,0,0,0,0,0],\"matchRule\":\"exact\",\"matchConfidence\":1,\"contractRate\":0,\"currentRate\":0,\"actualRate\":0,\"rate\":0},{\"sourceKind\":\"ksg\",\"sourceRow\":133,\"sourceKey\":\"auto-1519ba34\",\"workId\":\"\",\"name\":\"Монтаж устройств пожаротушения\",\"unit\":\"шт.\",\"kq1\":\"\",\"kq2\":\"KQ-63-07\",\"stableKey\":\"auto-e0ff0a32\",\"plannedQuantity\":888,\"scheduleQuantity\":888,\"volumes\":[2,140,66,0,0,144,208,312,16,0,0,0],\"matchRule\":\"exact\",\"matchConfidence\":1,\"contractRate\":224.81964932601676,\"currentRate\":0,\"actualRate\":0,\"rate\":224.81964932601676},{\"sourceKind\":\"ksg\",\"sourceRow\":134,\"sourceKey\":\"auto-97a4dd76\",\"workId\":\"\",\"name\":\"Монтаж пластиковых трубопроводов внутренних инженерных сетей\",\"unit\":\"м\",\"kq1\":\"\",\"kq2\":\"KQ-64-01\",\"stableKey\":\"auto-1ebc70e3\",\"plannedQuantity\":242.18,\"scheduleQuantity\":158.18,\"volumes\":[0,0,78.44,33.74,46,0,0,0,0,0,0,0],\"matchRule\":\"exact\",\"matchConfidence\":1,\"contractRate\":241.86521076828024,\"currentRate\":0,\"actualRate\":0,\"rate\":241.86521076828024},{\"sourceKind\":\"ksg\",\"sourceRow\":135,\"sourceKey\":\"auto-bcb42ad4\",\"workId\":\"\",\"name\":\"Монтаж стальных трубопроводов внутренних инженерных сетей\",\"unit\":\"м\",\"kq1\":\"\",\"kq2\":\"KQ-64-02\",\"stableKey\":\"auto-1dac18e8\",\"plannedQuantity\":3046.96,\"scheduleQuantity\":3046.9599999999996,\"volumes\":[0,0,18.8,85.06,263.1,0,0,0,1775.36,904.64,0,0],\"matchRule\":\"exact\",\"matchConfidence\":1,\"contractRate\":376.9876732954291,\"currentRate\":0,\"actualRate\":0,\"rate\":376.9876732954291},{\"sourceKind\":\"ksg\",\"sourceRow\":136,\"sourceKey\":\"auto-b4e85547\",\"workId\":\"\",\"name\":\"Монтаж запорно-регулирующей и распределительной арматуры внутр. инженерных сетей\",\"unit\":\"шт.\",\"kq1\":\"\",\"kq2\":\"KQ-64-05\",\"stableKey\":\"auto-1fbc5228\",\"plannedQuantity\":858,\"scheduleQuantity\":858,\"volumes\":[30,30,36,8,144,10,6,46,20,528,0,0],\"matchRule\":\"exact\",\"matchConfidence\":1,\"contractRate\":816.4346320091457,\"currentRate\":0,\"actualRate\":0,\"rate\":816.4346320091457},{\"sourceKind\":\"ksg\",\"sourceRow\":138,\"sourceKey\":\"auto-5149e62a\",\"workId\":\"\",\"name\":\"Монтаж радиаторов, конвекторов и регистров\",\"unit\":\"шт.\",\"kq1\":\"\",\"kq2\":\"KQ-65-02\",\"stableKey\":\"auto-b1113303\",\"plannedQuantity\":44,\"scheduleQuantity\":44,\"volumes\":[0,0,0,18,0,0,0,0,0,26,0,0],\"matchRule\":\"exact\",\"matchConfidence\":1,\"contractRate\":285.8499574613852,\"currentRate\":0,\"actualRate\":0,\"rate\":285.8499574613852},{\"sourceKind\":\"ksg\",\"sourceRow\":139,\"sourceKey\":\"auto-8207d0b6\",\"workId\":\"\",\"name\":\"Монтаж дверей, люков и решеток\",\"unit\":\"м2\",\"kq1\":\"\",\"kq2\":\"KQ-66-02\",\"stableKey\":\"auto-342e906b\",\"plannedQuantity\":209.24,\"scheduleQuantity\":209.24,\"volumes\":[60.12666666666667,28.86,60.12666666666667,60.12666666666667,0,0,0,0,0,0,0,0],\"matchRule\":\"exact\",\"matchConfidence\":1,\"contractRate\":1158.393488649215,\"currentRate\":0,\"actualRate\":0,\"rate\":1158.393488649215},{\"sourceKind\":\"ksg\",\"sourceRow\":140,\"sourceKey\":\"auto-313b4a01\",\"workId\":\"\",\"name\":\"Монтаж ворот на зданиях\",\"unit\":\"м2\",\"kq1\":\"\",\"kq2\":\"KQ-66-03\",\"stableKey\":\"auto-ce4a5583\",\"plannedQuantity\":260.54,\"scheduleQuantity\":260.54,\"volumes\":[0,260.54,0,0,0,0,0,0,0,0,0,0],\"matchRule\":\"exact\",\"matchConfidence\":1,\"contractRate\":1336.9100338834294,\"currentRate\":0,\"actualRate\":0,\"rate\":1336.9100338834294},{\"sourceKind\":\"ksg\",\"sourceRow\":141,\"sourceKey\":\"auto-98800d1f\",\"workId\":\"\",\"name\":\"Монтаж кровли из профлиста\",\"unit\":\"м2\",\"kq1\":\"\",\"kq2\":\"KQ-67-01\",\"stableKey\":\"auto-5d20d828\",\"plannedQuantity\":1523.12,\"scheduleQuantity\":1523.12,\"volumes\":[507.7066666666666,507.7066666666666,507.7066666666666,0,0,0,0,0,0,0,0,0],\"matchRule\":\"exact\",\"matchConfidence\":1,\"contractRate\":380.5968092092124,\"currentRate\":0,\"actualRate\":0,\"rate\":380.5968092092124},{\"sourceKind\":\"ksg\",\"sourceRow\":142,\"sourceKey\":\"auto-b3af0814\",\"workId\":\"\",\"name\":\"Утепление кровли\",\"unit\":\"м3\",\"kq1\":\"\",\"kq2\":\"KQ-67-02\",\"stableKey\":\"auto-57e5e800\",\"plannedQuantity\":1816.44,\"scheduleQuantity\":1816.42,\"volumes\":[351.02,1262.98,202.42,0,0,0,0,0,0,0,0,0],\"matchRule\":\"exact\",\"matchConfidence\":1,\"contractRate\":578.22018009978,\"currentRate\":0,\"actualRate\":0,\"rate\":578.22018009978},{\"sourceKind\":\"ksg\",\"sourceRow\":143,\"sourceKey\":\"auto-e58c5353\",\"workId\":\"\",\"name\":\"Устройство стяжки или цементно-стружечных плит на кровле\",\"unit\":\"м2\",\"kq1\":\"\",\"kq2\":\"KQ-67-03\",\"stableKey\":\"auto-83deccc6\",\"plannedQuantity\":5238.2,\"scheduleQuantity\":5238.18,\"volumes\":[10.52,1486.24,3503.42,0,238,0,0,0,0,0,0,0],\"matchRule\":\"exact\",\"matchConfidence\":1,\"contractRate\":197.585581621285,\"currentRate\":0,\"actualRate\":0,\"rate\":197.585581621285},{\"sourceKind\":\"ksg\",\"sourceRow\":144,\"sourceKey\":\"auto-0c06f003\",\"workId\":\"\",\"name\":\"Устройство покрытий кровли из ПВХ мембраны или наплавляемых материалов\",\"unit\":\"м2\",\"kq1\":\"\",\"kq2\":\"KQ-67-04\",\"stableKey\":\"auto-41b795bd\",\"plannedQuantity\":12196.44,\"scheduleQuantity\":12196.44,\"volumes\":[701.22,2873.805,2873.805,2873.805,2873.805,0,0,0,0,0,0,0],\"matchRule\":\"exact\",\"matchConfidence\":1,\"contractRate\":83.92265692604174,\"currentRate\":0,\"actualRate\":0,\"rate\":83.92265692604174},{\"sourceKind\":\"ksg\",\"sourceRow\":147,\"sourceKey\":\"au</t>
        </is>
      </c>
    </row>
    <row r="22">
      <c r="A22" t="inlineStr">
        <is>
          <t xml:space="preserve">to-023e2597\",\"workId\":\"\",\"name\":\"Устройство кровельной водосточной системы\",\"unit\":\"м\",\"kq1\":\"\",\"kq2\":\"KQ-67-07\",\"stableKey\":\"auto-f1e05c46\",\"plannedQuantity\":848,\"scheduleQuantity\":848,\"volumes\":[10.68,236,601.32,0,0,0,0,0,0,0,0,0],\"matchRule\":\"exact\",\"matchConfidence\":1,\"contractRate\":114.25431941646292,\"currentRate\":0,\"actualRate\":0,\"rate\":114.25431941646292},{\"sourceKind\":\"ksg\",\"sourceRow\":148,\"sourceKey\":\"auto-f4107607\",\"workId\":\"\",\"name\":\"Устройство перильного ограждения кровли\",\"unit\":\"м\",\"kq1\":\"\",\"kq2\":\"KQ-67-08\",\"stableKey\":\"auto-6d6ef63d\",\"plannedQuantity\":98.04,\"scheduleQuantity\":98.04,\"volumes\":[0,98.04,0,0,0,0,0,0,0,0,0,0],\"matchRule\":\"exact\",\"matchConfidence\":1,\"contractRate\":114.84406840078792,\"currentRate\":0,\"actualRate\":0,\"rate\":114.84406840078792},{\"sourceKind\":\"ksg\",\"sourceRow\":149,\"sourceKey\":\"auto-ae316fd5\",\"workId\":\"\",\"name\":\"Облицовка стен профлистом\",\"unit\":\"м2\",\"kq1\":\"\",\"kq2\":\"KQ-68-05\",\"stableKey\":\"auto-4fc27f3d\",\"plannedQuantity\":85.68,\"scheduleQuantity\":85.68,\"volumes\":[85.68,0,0,0,0,0,0,0,0,0,0,0],\"matchRule\":\"exact\",\"matchConfidence\":1,\"contractRate\":485.1191932603397,\"currentRate\":0,\"actualRate\":0,\"rate\":485.1191932603397},{\"sourceKind\":\"ksg\",\"sourceRow\":150,\"sourceKey\":\"auto-d2a97b14\",\"workId\":\"\",\"name\":\"Утепление фасадов\",\"unit\":\"м3\",\"kq1\":\"\",\"kq2\":\"KQ-68-02\",\"stableKey\":\"auto-d5fa45c3\",\"plannedQuantity\":3.6,\"scheduleQuantity\":3.6,\"volumes\":[0.6,0,3,0,0,0,0,0,0,0,0,0],\"matchRule\":\"exact\",\"matchConfidence\":1,\"contractRate\":1008.1546747113723,\"currentRate\":0,\"actualRate\":0,\"rate\":1008.1546747113723},{\"sourceKind\":\"ksg\",\"sourceRow\":151,\"sourceKey\":\"auto-af8705df\",\"workId\":\"\",\"name\":\"Устройство вентилируемых фасадов с облицовкой\",\"unit\":\"м2\",\"kq1\":\"\",\"kq2\":\"KQ-68-03\",\"stableKey\":\"auto-4c96423d\",\"plannedQuantity\":3782,\"scheduleQuantity\":3782,\"volumes\":[665.8,1563.12,1553.08,0,0,0,0,0,0,0,0,0],\"matchRule\":\"exact\",\"matchConfidence\":1,\"contractRate\":300.3996764419127,\"currentRate\":0,\"actualRate\":0,\"rate\":300.3996764419127},{\"sourceKind\":\"ksg\",\"sourceRow\":154,\"sourceKey\":\"auto-58cb7980\",\"workId\":\"\",\"name\":\"Устройство декоративных фасадных конструкций\",\"unit\":\"м2\",\"kq1\":\"\",\"kq2\":\"KQ-68-07\",\"stableKey\":\"auto-8c7b024b\",\"plannedQuantity\":8,\"scheduleQuantity\":8,\"volumes\":[0,0,8,0,0,0,0,0,0,0,0,0],\"matchRule\":\"exact\",\"matchConfidence\":1,\"contractRate\":431.6564020997887,\"currentRate\":0,\"actualRate\":0,\"rate\":431.6564020997887},{\"sourceKind\":\"ksg\",\"sourceRow\":156,\"sourceKey\":\"auto-7162caee\",\"workId\":\"\",\"name\":\"Отделка стен\",\"unit\":\"м2\",\"kq1\":\"\",\"kq2\":\"KQ-69-02\",\"stableKey\":\"auto-d42fdda0\",\"plannedQuantity\":3653,\"scheduleQuantity\":3319.0200000000004,\"volumes\":[626.0733333333334,626.0733333333334,626.0733333333334,0,1440.8,0,0,0,0,0,0,0],\"matchRule\":\"exact\",\"matchConfidence\":1,\"contractRate\":276.1001359976449,\"currentRate\":0,\"actualRate\":0,\"rate\":276.1001359976449},{\"sourceKind\":\"ksg\",\"sourceRow\":157,\"sourceKey\":\"auto-de61de3d\",\"workId\":\"\",\"name\":\"Устройство полов\",\"unit\":\"м2\",\"kq1\":\"\",\"kq2\":\"KQ-69-03\",\"stableKey\":\"auto-1880c90c\",\"plannedQuantity\":5213.94,\"scheduleQuantity\":1560.28,\"volumes\":[662.3,178.9,106.76,249.54,352.5,0,0,10.28,0,0,0,0],\"matchRule\":\"exact\",\"matchConfidence\":1,\"contractRate\":1826.46258370269,\"currentRate\":0,\"actualRate\":0,\"rate\":1826.46258370269},{\"sourceKind\":\"ksg\",\"sourceRow\":158,\"sourceKey\":\"auto-3cd2f2c5\",\"workId\":\"\",\"name\":\"Устройство потолков\",\"unit\":\"м2\",\"kq1\":\"\",\"kq2\":\"KQ-69-04\",\"stableKey\":\"auto-aace5045\",\"plannedQuantity\":1958.88,\"scheduleQuantity\":1958.88,\"volumes\":[282.34,558.8466666666667,558.8466666666667,558.8466666666667,0,0,0,0,0,0,0,0],\"matchRule\":\"exact\",\"matchConfidence\":1,\"contractRate\":0,\"currentRate\":0,\"actualRate\":0,\"rate\":0},{\"sourceKind\":\"ksg\",\"sourceRow\":160,\"sourceKey\":\"auto-6db03857\",\"workId\":\"\",\"name\":\"Устройство фальшпола\",\"unit\":\"м2\",\"kq1\":\"\",\"kq2\":\"KQ-69-06\",\"stableKey\":\"auto-8bece68c\",\"plannedQuantity\":603.2,\"scheduleQuantity\":603.2,\"volumes\":[129.6,148.2666666666667,148.2666666666667,148.2666666666667,28.8,0,0,0,0,0,0,0],\"matchRule\":\"exact\",\"matchConfidence\":1,\"contractRate\":436.2551458950675,\"currentRate\":0,\"actualRate\":0,\"rate\":436.2551458950675},{\"sourceKind\":\"ksg\",\"sourceRow\":162,\"sourceKey\":\"auto-26234e8e\",\"workId\":\"\",\"name\":\"Укладка геоматериалов\",\"unit\":\"м2\",\"kq1\":\"\",\"kq2\":\"KQ-71-01\",\"stableKey\":\"auto-42cb0c23\",\"plannedQuantity\":11122.2,\"scheduleQuantity\":124.48,\"volumes\":[0,0,0,0,0,124.48,0,0,0,0,0,0],\"matchRule\":\"exact\",\"matchConfidence\":1,\"contractRate\":19.30843262215975,\"currentRate\":0,\"actualRate\":0,\"rate\":19.30843262215975},{\"sourceKind\":\"ksg\",\"sourceRow\":163,\"sourceKey\":\"auto-12344263\",\"workId\":\"\",\"name\":\"Устройство щебеночных оснований и покрытий\",\"unit\":\"м3\",\"kq1\":\"\",\"kq2\":\"KQ-71-02\",\"stableKey\":\"auto-2af92db9\",\"plannedQuantity\":2349.92,\"scheduleQuantity\":23.26,\"volumes\":[0,0,0,0,23.26,0,0,0,0,0,0,0],\"matchRule\":\"exact\",\"matchConfidence\":1,\"contractRate\":166.77422536084194,\"currentRate\":0,\"actualRate\":0,\"rate\":166.77422536084194},{\"sourceKind\":\"ksg\",\"sourceRow\":164,\"sourceKey\":\"auto-e00bbe52\",\"workId\":\"\",\"name\":\"Устройство бетонных покрытий\",\"unit\":\"м3\",\"kq1\":\"\",\"kq2\":\"KQ-71-03\",\"stableKey\":\"auto-3d9d5109\",\"plannedQuantity\":2129.8,\"scheduleQuantity\":336.76000000000005,\"volumes\":[174.96,0,0,0,114.12,47.68,0,0,0,0,0,0],\"matchRule\":\"exact\",\"matchConfidence\":1,\"contractRate\":2709.3377930190486,\"currentRate\":0,\"actualRate\":0,\"rate\":2709.3377930190486},{\"sourceKind\":\"ksg\",\"sourceRow\":166,\"sourceKey\":\"auto-54afe2f2\",\"workId\":\"\",\"name\":\"Устройство элементов обеспечения БДД\",\"unit\":\"шт.\",\"kq1\":\"\",\"kq2\":\"KQ-71-10\",\"stableKey\":\"auto-b2e363f6\",\"plannedQuantity\":12,\"scheduleQuantity\":12,\"volumes\":[6,0,0,0,0,0,6,0,0,0,0,0],\"matchRule\":\"exact\",\"matchConfidence\":1,\"contractRate\":266.127188891424,\"currentRate\":0,\"actualRate\":0,\"rate\":266.127188891424},{\"sourceKind\":\"ksg\",\"sourceRow\":169,\"sourceKey\":\"auto-ea4ec31c\",\"workId\":\"\",\"name\":\"Дополнительная очистка трубопроводов\",\"unit\":\"м\",\"kq1\":\"\",\"kq2\":\"KQ-97-19\",\"stableKey\":\"auto-0fe48b06\",\"plannedQuantity\":99.76,\"scheduleQuantity\":99.76,\"volumes\":[0,0,0,0,0,99.76,0,0,0,0,0,0],\"matchRule\":\"exact\",\"matchConfidence\":1,\"contractRate\":551.2656062523021,\"currentRate\":0,\"actualRate\":0,\"rate\":551.2656062523021}],\"sourceFiles\":null,\"workSourceMeta\":{\"blockers\":[\"Прогноз 2027: обновите источники и объёмы; документный факт из 2026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.xlsx\",\"sheet\":\"Персонал\",\"through\":0,\"complete\":[false,false,false,false,false,false,false,false,false,false,false,false]},\"equipment\":{\"path\":\"data/contractors/derived-4700134228/sources/equipment.xlsx\",\"sheet\":\"Техника\",\"through\":0,\"complete\":[false,false,false,false,false,false,false,false,false,false,false,fals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120,\"matchedRows\":120,\"unmatchedRows\":0,\"ignoredRows\":30,\"boqCost\":255840353.09750876,\"scheduledCost\":193151990.64833683,\"contractQuantity\":1333633.7165260015,\"scheduledQuantity\":1452384.4649999996,\"loadedAt\":\"2026-09-25T13:21:16.093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60559.35999999999,\"scheduledCost\":19165431.186899737,\"quantityVariance\":-83843.29399999994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57177.079999999994,\"scheduledCost\":41343615.843958944,\"quantityVariance\":3077.887999999708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19.619999999999997,\"scheduledCost\":127695.32997836126,\"quantityVariance\":-2599.28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618064.06,\"scheduledCost\":18712909.21633463,\"quantityVariance\":168216.06000000006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49494.7,\"scheduledCost\":8429101.595324371,\"quantityVariance\":-8968.171999999991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8.32,\"scheduledCost\":184387.26013234755,\"quantityVariance\":-375.36,\"scheduleRows\":1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61.32,\"scheduledCost\":140296.48529715568,\"quantityVariance\":-3495.6200000000003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18006.299999999996,\"scheduledCost\":5104247.583625699,\"quantityVariance\":-6733.700000000004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14499.999999999998,\"scheduledCost\":11342874.733741887,\"quantityVariance\":6355.999999999998,\"scheduleRows\":1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251.86,\"scheduledCost\":1499824.4056565557,\"quantityVariance\":-817.7176460000002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319.1,\"scheduledCost\":2329420.8986477284,\"quantityVariance\":-353.05999999999995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7.56,\"scheduledCost\":53366.45391929458,\"quantityVariance\":-629.1800000000001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169010.37999999998,\"scheduledCost\":4692973.941334286,\"quantityVariance\":13463.77999999994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12889.580000000002,\"scheduledCost\":4160523.888651241,\"quantityVariance\":402.56000000000495,\"scheduleRows\":1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110.43999999999998,\"scheduledCost\":1339656.5741916285,\"quantityVariance\":-220.24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14032.22,\"scheduledCost\":6055019.2491855305,\"quantityVariance\":5169.0599999999995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118.2,\"scheduledCost\":19553.95149667947,\"quantityVariance\":-22047.920000000002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336.76000000000005,\"scheduledCost\":912396.5951770949,\"quantityVariance\":-884.4200000000001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1154.94,\"scheduledCost\":734759.6628683322,\"quantityVariance\":-3868.2400000000002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18388.2,\"scheduledCost\":3782859.6592293982,\"quantityVariance\":3227.7400000002326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226.36,\"scheduledCost\":31030.190724962344,\"quantityVariance\":-17916.64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97568.04,\"scheduledCost\":18275784.482366517,\"quantityVariance\":84914.43999999909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</t>
        </is>
      </c>
    </row>
    <row r="23">
      <c r="A23" t="inlineStr">
        <is>
          <t xml:space="preserve">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18173.88,\"scheduledCost\":2243338.4355294486,\"quantityVariance\":4019.08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115.52,\"scheduledCost\":4699571.0700935,\"quantityVariance\":78.47911999999926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2168.42,\"scheduledCost\":472350.1828375111,\"quantityVariance\":-4551.58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22262,\"scheduledCost\":908903.4909609428,\"quantityVariance\":-9772,\"scheduleRows\":1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204.96000000000004,\"scheduledCost\":53158.654335956264,\"quantityVariance\":-4689.64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2228,\"scheduledCost\":1512370.4019399625,\"quantityVariance\":382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105.82000000000001,\"scheduledCost\":942793.5801657502,\"quantityVariance\":-16.479999999999976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1865.4,\"scheduledCost\":921232.4673152557,\"quantityVariance\":-34.93999999999983,\"scheduleRows\":1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25.78,\"scheduledCost\":75183.20088955357,\"quantityVariance\":-266.5999999999999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209.98000000000002,\"scheduledCost\":671667.2640310229,\"quantityVariance\":-56.01999999999998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6370,\"scheduledCost\":1164806.2841776966,\"quantityVariance\":1942,\"scheduleRows\":1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3319.0200000000004,\"scheduledCost\":916381.8733789035,\"quantityVariance\":512.8000000000006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1560.28,\"scheduledCost\":2849793.040099633,\"quantityVariance\":1155.44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7.12,\"scheduledCost\":69764.94916716174,\"quantityVariance\":-59.48000000000001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78447.52,\"scheduledCost\":1054638.8916536109,\"quantityVariance\":31743.520000000004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3046.9599999999996,\"scheduledCost\":1148666.3610242405,\"quantityVariance\":1415.3799999999997,\"scheduleRows\":1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603.2,\"scheduledCost\":263149.10400390474,\"quantityVariance\":-796.8,\"scheduleRows\":1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170,\"scheduledCost\":22143.6233241124,\"quantityVariance\":-4463,\"scheduleRows\":1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18,\"scheduledCost\":13665.826685917991,\"quantityVariance\":-764.6,\"scheduleRows\":1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23.26,\"scheduledCost\":3879.168481893184,\"quantityVariance\":-3365.88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6970.06,\"scheduledCost\":983812.2751605393,\"quantityVariance\":3354.1600000000008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55.68,\"scheduledCost\":273085.43875343166,\"quantityVariance\":-48.32,\"scheduleRows\":1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40,\"scheduledCost\":838634.0130633006,\"quantityVariance\":16,\"scheduleRows\":1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99.76,\"scheduledCost\":54994.256879729655,\"quantityVariance\":-740.24,\"scheduleRows\":1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73.16,\"scheduledCost\":26366.777198227843,\"quantityVariance\":-1204.7879999999998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106.67999999999999,\"scheduledCost\":385188.2445219333,\"quantityVariance\":-5.320000000000007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3782,\"scheduledCost\":1136111.5763033137,\"quantityVariance\":2550,\"scheduleRows\":1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21.48,\"scheduledCost\":14335.238021231591,\"quantityVariance\":-501.06000000000006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0.42,\"scheduledCost\":1542.279068789475,\"quantityVariance\":-85.53999999999999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14631.7,\"scheduledCost\":991942.1836494338,\"quantityVariance\":10279.7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1523.12,\"scheduledCost\":579694.6120427356,\"quantityVariance\":789.54,\"scheduleRows\":1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1609.62,\"scheduledCost\":68736.2540030212,\"quantityVariance\":-4777.38,\"scheduleRows\":1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260.54,\"scheduledCost\":348318.54022798873,\"quantityVariance\":63.56000000000003,\"scheduleRows\":1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209.24,\"scheduledCost\":242382.25356496175,\"quantityVariance\":5.760000000000019,\"scheduleRows\":1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33363.5,\"scheduledCost\":1022934.0557420193,\"quantityVariance\":26153.5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1586,\"scheduledCost\":335672.0549820093,\"quantityVariance\":604,\"scheduleRows\":1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6318.56,\"scheduledCost\":1585025.1148979159,\"quantityVariance\":5520.92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888,\"scheduledCost\":199639.8486015029,\"quantityVariance\":26,\"scheduleRows\":1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3087.3599999999997,\"scheduledCost\":152409.8215995092,\"quantityVariance\":-784.6400000000008,\"scheduleRows\":1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3.6,\"scheduledCost\":3629.35682896094,\"quantityVariance\":-182.4,\"scheduleRows\":1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142.62,\"scheduledCost\":2055354.2810722336,\"quantityVariance\":130.08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</t>
        </is>
      </c>
    </row>
    <row r="24">
      <c r="A24" t="inlineStr">
        <is>
          <t xml:space="preserve">e2bd\"],\"stableKey\":\"auto-e25d1974\",\"rate\":554.7989142284404,\"scheduledQuantity\":773.8199999999999,\"scheduledCost\":429314.49580825167,\"quantityVariance\":477.81999999999994,\"scheduleRows\":1},{\"code\":\"KQ-11-01\",\"name\":\"Погружение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3578.4199999999996,\"scheduledCost\":86716.60952155633,\"quantityVariance\":-3097.5800000000004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124.48,\"scheduledCost\":2403.5136928064458,\"quantityVariance\":-8071.92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858.38,\"scheduledCost\":176187.1993464973,\"quantityVariance\":102.38,\"scheduleRows\":1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12196.44,\"scheduledCost\":1023557.6498390526,\"quantityVariance\":10485.54,\"scheduleRows\":1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6.14,\"scheduledCost\":5923.101072431714,\"quantityVariance\":-142.06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35684.02,\"scheduledCost\":753057.4311656192,\"quantityVariance\":28932.939999999995,\"scheduleRows\":1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14,\"scheduledCost\":145678.83964869173,\"quantityVariance\":2,\"scheduleRows\":1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1200.06,\"scheduledCost\":152388.79052748988,\"quantityVariance\":230.05999999999995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494,\"scheduledCost\":1262805.0193230184,\"quantityVariance\":448.3333333333333,\"scheduleRows\":1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12166,\"scheduledCost\":391150.61859918793,\"quantityVariance\":8652,\"scheduleRows\":1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80,\"scheduledCost\":156102.23484332967,\"quantityVariance\":24,\"scheduleRows\":1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3052,\"scheduledCost\":259821.40809816285,\"quantityVariance\":1960,\"scheduleRows\":1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18,\"scheduledCost\":156337.47814901613,\"quantityVariance\":8,\"scheduleRows\":1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3.2,\"scheduledCost\":95567.82940518511,\"quantityVariance\":0.40000000000000036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85.68,\"scheduledCost\":41565.01247854591,\"quantityVariance\":-86.32,\"scheduleRows\":1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1958.88,\"scheduledCost\":0,\"quantityVariance\":1958.88,\"scheduleRows\":1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858,\"scheduledCost\":700500.914263847,\"quantityVariance\":774,\"scheduleRows\":1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120,\"scheduledCost\":48970.93978991504,\"quantityVariance\":-46,\"scheduleRows\":1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86,\"scheduledCost\":265134.6873232165,\"quantityVariance\":66,\"scheduleRows\":1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4,\"scheduledCost\":61229.13198553517,\"quantityVariance\":0,\"scheduleRows\":1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12,\"scheduledCost\":51117.97754285028,\"quantityVariance\":-2,\"scheduleRows\":1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50.8,\"scheduledCost\":0,\"quantityVariance\":50.8,\"scheduleRows\":1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1816.42,\"scheduledCost\":1050290.6995368425,\"quantityVariance\":1734.3400000000001,\"scheduleRows\":1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5238.18,\"scheduledCost\":1034988.8419369827,\"quantityVariance\":5000.18,\"scheduleRows\":1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172,\"scheduledCost\":58189.68536234608,\"quantityVariance\":52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388,\"scheduledCost\":87024.99831027162,\"quantityVariance\":226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496,\"scheduledCost\":18653.407118202467,\"quantityVariance\":-394,\"scheduleRows\":1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848,\"scheduledCost\":96887.66286516056,\"quantityVariance\":580,\"scheduleRows\":1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158.18,\"scheduledCost\":38258.23903932657,\"quantityVariance\":32.18000000000001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312,\"scheduledCost\":47286.12010592513,\"quantityVariance\":120,\"scheduleRows\":1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2,\"scheduledCost\":5635.885964168808,\"quantityVariance\":-8,\"scheduleRows\":1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48,\"scheduledCost\":13008.90909514288,\"quantityVariance\":-54,\"scheduleRows\":1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464,\"scheduledCost\":126653.3046814588,\"quantityVariance\":368,\"scheduleRows\":1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1.5,\"scheduledCost\":1756.922655578729,\"quantityVariance\":-20.3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88,\"scheduledCost\":16923.704959479917,\"quantityVariance\":-36,\"scheduleRows\":1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249.85999999999999,\"scheduledCost\":71306.14594807362,\"quantityVariance\":172.74,\"scheduleRows\":1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32,\"scheduledCost\":21263.330048758686,\"quantityVariance\":5.599999999999998,\"scheduleRows\":1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98.04,\"scheduledCost\":11259.312466013249,\"quantityVariance\":0,\"scheduleRows\":1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2,\"scheduledCost\":369.5763975222504,\"quantityVariance\":-58,\"scheduleRows\":1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324,\"scheduledCost\":31819.383879067565,\"quantityVariance\":214,\"scheduleRows\":1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78,\"scheduledCost\":16909.60151170654,\"quantityVariance\":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2,\"scheduledCost\":9230.060765016477,\"quantityVariance\":0,\"scheduleRows\":1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637,\"scheduledCost\":16961.627825761563,\"quantityVariance\":302,\"scheduleRows\":1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44,\"scheduledCost\":12577.398128300949,\"quantityVariance\":24,\"scheduleRows\":1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8,\"scheduledCost\":3453.2512167983095,\"quantityVariance\":0,\"scheduleRows\":1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38.3,\"scheduledCost\":189950.9830723573,\"quantityVariance\":37.66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12,\"scheduledCost\":3193.526266697088,\"quantityVariance\":2,\"scheduleRows\":1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452,\"scheduledCost\":95287.25284772346,\"quantityVariance\":442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</t>
        </is>
      </c>
    </row>
    <row r="25">
      <c r="A25" t="inlineStr">
        <is>
          <t xml:space="preserve">f2333d7e\",\"rate\":18536.399185027512,\"scheduledQuantity\":24.34,\"scheduledCost\":451175.95616356964,\"quantityVariance\":24.32,\"scheduleRows\":1},{\"code\":\"KQ-03-14\",\"name\":\"Демонтаж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606,\"scheduledCost\":72935.27446395729,\"quantityVariance\":604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4558.92,\"scheduledCost\":106234.1975735099,\"quantityVariance\":4550.92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148,\"scheduledCost\":18828.479718044724,\"quantityVariance\":146.8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override\",\"scheduledQuantity\":787.485,\"scheduledCost\":658707.9437997863,\"quantityVariance\":-2597.6369999999997,\"scheduleRows\":1},{\"code\":\"KQ-26-04\",\"name\":\"HeavyLift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12819.300000000001,\"scheduledCost\":2753543.5528594144,\"quantityVariance\":5585.300000000001,\"scheduleRows\":2}],\"materialForecastByKq\":{\"KQ-01-01\":[0,0,0,0,0,0,0,0,0,0,0,0],\"KQ-03-01\":[0,0,0,0,0,0,0,0,0,0,0,0],\"KQ-111-11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-09-01\":[0,0,0,0,0,0,0,0,0,0,0,0],\"KQ-10-01\":[9644.753999999999,233.226,2726.5139999999997,661.122,440.748,0,0,2067.7999999999997,531.72,354.47999999999996,0,0],\"KQ-12-01\":[7445.25,1086.75,724.5,0,0,0,0,5171.25,1329.75,886.5,0,0],\"KQ-12-02\":[60522,11883,3690,0,0,0,0,32129.999999999996,8262,5508,0,0],\"KQ-12-03\":[1975.25,434.25,289.5,0,0,0,0,997.4999999999998,256.49999999999994,170.99999999999997,0,0],\"KQ-13-01\":[18666.5,4318.5,3134,117,78,0,0,1085,279,186,0,0],\"KQ-16-01\":[155957.99999999997,182278.5,72663,27882,2988,0,0,6405,1647,1098,0,0],\"KQ-18-02\":[279.22499999999997,0,0,0,0,0,0,156.1875,40.1625,26.775,0,0],\"KQ-19-01\":[0,0,682.5,175.5,1482,351,234,0,0,0,0,0],\"KQ-19-05\":[0,0,0,0,175,45,30,0,0,0,0,0],\"KQ-22-02\":[0,0,0,0,0,0,0,0,0,0,0,0],\"KQ-22-03\":[0,0,0,0,0,0,0,0,0,0,0,0],\"KQ-23-01\":[0,0,0,0,0,0,0,0,0,0,0,0],\"KQ-23-02\":[0,0,0,0,0,0,0,0,0,0,0,0],\"KQ-24-01\":[0,0,0,0,0,0,0,0,0,0,0,0],\"KQ-25-01\":[15705.68,48297.96,25535.48,22674.32,5085.599999999999,2034.24,0,0,0,0,0,0],\"KQ-25-02\":[12092.73333333333,20998.759999999995,18765.853333333333,18269.01333333333,5182.5999999999985,2073.0399999999995,0,0,0,0,0,0],\"KQ-27-02\":[0,0,0,0,0,0,0,0,0,0,0,0],\"KQ-27-03\":[0,0,0,0,0,0,0,0,0,0,0,0],\"KQ-27-05\":[0,0,0,0,0,0,0,0,0,0,0,0],\"KQ-27-10\":[0,0,0,0,0,0,0,0,0,0,0,0],\"KQ-27-13\":[0,0,0,0,0,0,0,0,0,0,0,0],\"KQ-27-19\":[0,0,0,0,0,0,0,0,0,0,0,0],\"KQ-28-01\":[0,0,0,0,0,0,0,0,0,0,0,0],\"KQ-32-01\":[0,0,0,0,0,0,0,0,0,0,0,0],\"KQ-33-01\":[0,0,0,0,0,0,0,0,0,0,0,0],\"KQ-33-06\":[0,0,0,0,0,0,0,0,0,0,0,0],\"KQ-33-07\":[0,0,0,0,0,0,0,0,0,0,0,0],\"KQ-33-08\":[0,0,0,0,0,0,0,0,0,0,0,0],\"KQ-34-03\":[0,0,0,0,0,0,0,0,0,0,0,0],\"KQ-35-01\":[0,0,0,0,0,0,0,0,0,0,0,0],\"KQ-35-02\":[0,0,0,0,0,0,0,0,0,0,0,0],\"KQ-37-02\":[0,0,0,0,0,0,0,0,0,0,0,0],\"KQ-38-02\":[4449.0599999999995,24944.814,7971.534,136212.138,112070.00699999998,147100.023,273936.81599999993,294963.7949999999,157454.81999999998,65988.378,13891.257,2220.858],\"KQ-38-03\":[77068.98899999999,103393.926,78167.421,79484.64300000001,39880.998,38392.785,23314.851000000002,56809.647,309434.769,94787.01,53218.539,1827.8459999999998],\"KQ-38-05\":[0,9484.02,4609.413,2335.2029999999995,410.99399999999997,25.919999999999998,0,0,0,0,0,0],\"KQ-40-02\":[5656,95931.99999999999,41968.63999999999,34292.88,96186.15999999999,126401.76,492308.24,580684.56,467457.6,385059.36,180342.47999999998,59269.68],\"KQ-41-02\":[0,988.4,1371.36,456.71999999999997,191.51999999999998,43918,171041.6,79798.95999999999,39662.24,23944.4,7663.52,3626.16],\"KQ-43-01\":[0,630,2285.1,2940.8399999999997,2842.0199999999995,878.04,324,0,0,0,0,0],\"KQ-44-01\":[0,0,0,0,0,0,0,0,0,0,0,0],\"KQ-45-01\":[0,0,0,0,0,0,0,0,0,0,0,0],\"KQ-45-02\":[0,0,0,0,0,0,0,0,0,0,0,0],\"KQ-46-01\":[14,3.5999999999999996,2.4,0,0,0,0,0,0,0,0,0],\"KQ-46-02\":[479606.63999999996,548526.8999999999,267668.68,262401.36,61598,30348,816,14769.999999999998,3798,2532,0,0],\"KQ-46-03\":[420,108,5322,1350,900,0,0,0,0,0,0,0],\"KQ-48-01\":[0,0,0,0,0,0,0,0,0,0,0,0],\"KQ-48-02\":[0,0,0,0,0,0,0,0,0,0,0,0],\"KQ-48-03\":[0,0,0,0,0,0,0,0,0,0,0,0],\"KQ-48-04\":[0,0,0,0,0,0,0,0,0,0,0,0],\"KQ-48-05\":[0,0,0,0,0,0,0,0,0,0,0,0],\"KQ-49-01\":[0,0,0,0,0,0,0,0,0,0,0,0],\"KQ-49-02\":[0,0,0,0,0,0,0,0,0,0,0,0],\"KQ-49-04\":[0,0,0,0,0,0,0,0,0,0,0,0],\"KQ-49-05\":[0,0,0,0,0,0,0,0,0,0,0,0],\"KQ-50-01\":[0,0,0,0,0,0,0,0,0,0,0,0],\"KQ-50-02\":[0,0,0,0,0,0,0,0,0,0,0,0],\"KQ-51-01\":[16094.697499999998,28505.927499999998,19727.527499999997,12963.01,6113.53,5355.75,1835.5,961,133.5,39,0,0],\"KQ-51-02\":[4323.25,3239.6824999999994,5025.047499999999,5173.24,3543.4874999999997,1145.595,326.15999999999997,166.94999999999996,42.92999999999999,28.619999999999994,0,0],\"KQ-55-01\":[0,0,0,0,0,0,0,0,0,0,0,0],\"KQ-56-02\":[0,0,0,0,0,0,0,0,0,0,0,0],\"KQ-57-01\":[0,0,0,0,0,0,0,0,0,0,0,0],\"KQ-57-02\":[0,0,0,0,0,0,0,0,0,0,0,0],\"KQ-57-03\":[0,0,0,0,0,0,0,0,0,0,0,0],\"KQ-58-01\":[0,0,0,0,0,0,0,0,0,0,0,0],\"KQ-58-02\":[0,0,0,0,0,0,0,0,0,0,0,0],\"KQ-59-01\":[0,0,0,0,0,0,0,0,0,0,0,0],\"KQ-59-02\":[0,0,0,0,0,0,0,0,0,0,0,0],\"KQ-60-01\":[0,0,0,0,0,0,0,0,0,0,0,0],\"KQ-60-02\":[0,0,0,0,0,0,0,0,0,0,0,0],\"KQ-60-03\":[0,0,0,0,0,0,0,0,0,0,0,0],\"KQ-60-04\":[0,0,0,0,0,0,0,0,0,0,0,0],\"KQ-60-05\":[0,0,0,0,0,0,0,0,0,0,0,0],\"KQ-60-07\":[0,0,0,0,0,0,0,0,0,0,0,0],\"KQ-61-01\":[0,0,0,0,0,0,0,0,0,0,0,0],\"KQ-61-02\":[0,0,0,0,0,0,0,0,0,0,0,0],\"KQ-62-01\":[46270.88,84097.51999999999,52024.64,81372.23999999999,20545.44,10702.08,0,0,381172.39999999997,397792.16000000003,142429.2,51390.240000000005],\"KQ-62-02\":[0,0,0,0,0,0,0,0,0,0,0,0],\"KQ-62-03\":[0,0,0,0,0,0,0,0,0,0,0,0],\"KQ-62-05\":[0,42000,10800,60173.2,13621.68,9081.119999999999,0,0,0,25200,6480,4320],\"KQ-63-01\":[0,0,0,0,0,0,0,0,0,0,0,0],\"KQ-63-06\":[0,0,0,0,0,0,0,0,0,0,0,0],\"KQ-63-07\":[0,0,0,0,0,0,0,0,0,0,0,0],\"KQ-64-01\":[0,0,686.3499999999999,471.7149999999999,596.0749999999999,154.11,69,0,0,0,0,0],\"KQ-64-02\":[0,0,164.5,786.5749999999999,2521.71,719.565,394.65000000000003,0,15534.4,11910.16,4698.48,1356.96],\"KQ-64-05\":[0,0,0,0,0,0,0,0,0,0,0,0],\"KQ-65-02\":[0,0,0,1575,405,270,0,0,0,2275,585,390],\"KQ-66-02\":[1578.3249999999998,1163.4299999999998,2043.6999999999998,2114.0499999999997,676.425,270.57,0,0,0,0,0,0],\"KQ-66-03\":[0,0,0,0,0,0,0,0,0,0,0,0],\"KQ-67-01\":[7552.1366666666645,9494.114666666665,10788.766666666665,3236.629999999999,1294.6519999999998,0,0,0,0,0,0,0],\"KQ-67-02\":[49142.799999999996,189453.91999999998,82230.56,37598.64,4858.08,0,0,0,0,0,0,0],\"KQ-67-03\":[3912.1249999999995,553701.475,1445626.6624999999,429762.33749999997,311849.275,22758.75,15172.5,0,0,0,0,0],\"KQ-67-04\":[0,0,0,0,0,0,0,0,0,0,0,0],\"KQ-67-07\":[280.34999999999997,6267.09,17425.710000000003,5120.91,2705.9400000000005,0,0,0,0,0,0,0],\"KQ-67-08\":[0,4289.25,1102.95,735.3,0,0,0,0,0,0,0,0],\"KQ-68-05\":[1274.49,327.726,218.484,0,0,0,0,0,0,0,0,0],\"KQ-68-02\":[42,10.799999999999999,217.2,54,36,0,0,0,0,0,0,0],\"KQ-68-03\":[0,0,0,0,0,0,0,0,0,0,0,0],\"KQ-68-07\":[0,0,0,0,0,0,0,0,0,0,0,0],\"KQ-69-02\":[6229.596666666666,7387.776666666667,7825.916666666666,2347.775,13546.11,3241.7999999999997,2161.2,0,0,0,0,0],\"KQ-69-03\":[8585.2,3858.14,2330.125,2692.035,3805.98,1167.435,528.75,89.94999999999999,23.13,15.42,0,0],\"KQ-69-04\":[2470.4749999999995,5525.173333333334,6570.823333333334,6985.583333333334,2095.675,838.2700000000001,0,0,0,0,0,0],\"KQ-69-06\":[0,0,0,0,0,0,0,0,0,0,0,0],\"KQ-71-01\":[3786.1290000000004,0,0,0,0,326.76,84.024,56.016,0,0,0,0],\"KQ-71-02\":[8007.48,0,0,0,610.575,157.00500000000002,104.67000000000002,0,0,0,0,0],\"KQ-71-03\":[211970.25,53035.5,13122,0,49927.5,33698.5,13923,3576,0,0,0,0],\"KQ-71-10\":[0,0,0,0,0,0,0,0,0,0,0,0],\"KQ-97-19\":[0,0,0,0,0,0,0,0,0,0,0,0]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priorVersionId\":\"v_mugvk5ls02v0\",\"openingCash\":0}|prior:{\"id\":\"v_mugvk5ls02v0\",\"name\":\"Без исходных данных\",\"created\":\"2026-09-25\",\"year\":2026,\"currency\":\"USD\",\"fxRate\":80,\"dataMode\":\"imported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[8880.160000000002,7032.24,10582.28,9278.360000000002,4727.799999999999,6371.719999999999,2176.54,7165.499999999999,6542.160000000001,19045.679999999997,59445.10000000001,59872.15999999999],\"boqRate\":[0,0,0,0,0,0,0,0,0,0,0,0],\"revenue\":[0,0,0,0,0,0,0,0,0,0,0,0],\"otherRevenue\":[0,0,0,0,0,0,0,0,0,0,0,0],\"materials\":[0,0,0,0,0,0,0,0,0,0,0,0],\"directPeople\":[170.06451612903226,237.64285714285714,259.5483870967742,281.8,351.48387096774195,376.6,527.9354838709677,572.3225806451613,600.2666666666667,633.8064516129032,674.8666666666667,782.3225806451613],\"auxiliaryPeople\":[0,0,0,0,0,0,0,0,0,0,0,0],\"indirectPeople\":[140.6451612903226,168.64285714285714,195.41935483870967,212.66666666666666,257.61290322580646,261.53333333333336,316.7741935483871,298.1290322580645,269.46666666666664,280.7096774193548,299.8666666666667,306.4516129032258],\"laborIntensity\":[0,0,0,0,0,0,0,0,0,0,0,0],\"sourceDays\":[0,0,0,0,0,0,0,0,0,0,0,0],\"passivePeople\":[0,0,0,0,0,0,0,0,0,0,0,0],\"scaffoldPeople\":[4.193548387096774,0,0,0,0,31.2,49.354838709677416,46.12903225806452,55.6,52.32258064516129,62.53333333333333,68.96774193548387],\"equipmentHours\":[8705.806451612903,9954.285714285714,11943.225806451614,13450.666666666666,12698.064516129032,13814.666666666666,18669.67741935484,17713.548387096773,15790.666666666666,13503.225806451614,14265.333333333334,16522.58064516129],\"nrkVolume\":[0,0,0,0,0,0,0,0,0,0,0,0],\"payments\":[0,0,0,0,0,0,0,0,0,0,0,0],\"advances\":[0,0,0,0,0,0,0,0,0,0,0,0],\"advanceOffset\":[0,0,0,0,0,0,0,0,0,0,0,0]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kId\":\"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систем\",\"unit\":\"шт.\",\"kq1\":\"\",\"kq2\":\"KQ-03-26\",\"stableKey\":\"auto-eded81fa\",\"plannedQuantity\":88,\"scheduleQuantity\":10,\"volumes\":[0,0,8.34,1.66,0,0,0,0,0,0,0,0],\"matchRule\":\"exact\",\"matchConfidence\":1,\"contractRate\":216.78</t>
        </is>
      </c>
    </row>
    <row r="26">
      <c r="A26" t="inlineStr">
        <is>
          <t xml:space="preserve">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sg\",\"sourceRow\":107,\"sourceKey\":\"auto-21f25120\",\"workId\":\"\",\"name\":\"Монтаж проводника заземления (полоса)\",\"unit\":\"м\",\"kq1\":\"\",\"kq2\":\"KQ-51-02\",\"stableKey\":\"auto-40ad0cba\",\"plannedQuantity\":6953.36,\"scheduleQuantity\":3374.94,\"volumes\":[0,0,0,200,0,0,424.02,1545.28,491.84,158,348.7,207.1]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workSourceMeta\":{\"blockers\":[],\"loading\":false,\"error\":null,\"currency\":\"USD\"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.xlsx\",\"sheet\":\"Персонал\",\"through\":12,\"complete\":[true,true,true,true,true,true,true,true,true,true,true,true]},\"equipment\":{\"path\":\"data/contractors/derived-4700134228/sources/equipment.xlsx\",\"sheet\":\"Техника\",\"through\":12,\"complete\":[true,true,true,true,true,true,true,true,true,true,tru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</t>
        </is>
      </c>
    </row>
    <row r="27">
      <c r="A27" t="inlineStr">
        <is>
          <t xml:space="preserve">201119.70000000004,\"loadedAt\":\"2026-09-25T13:21:12.424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</t>
        </is>
      </c>
    </row>
    <row r="28">
      <c r="A28" t="inlineStr">
        <is>
          <t xml:space="preserve">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</t>
        </is>
      </c>
    </row>
    <row r="29">
      <c r="A29" t="inlineStr">
        <is>
          <t xml:space="preserve">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267.08,\"scheduledCost\":6223.629606997496,\"quantityV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priorVersionId\":\"v_muh0d2c8k3in\"}|prior: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</t>
        </is>
      </c>
    </row>
    <row r="30">
      <c r="A30" t="inlineStr">
        <is>
          <t xml:space="preserve">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[0,0,0,0,0,0,0,0,0,0,0,0],\"auxiliaryPeople\":[0,0,0,0,0,0,0,0,0,0,0,0],\"indirectPeople\":[0,0,0,0,0,0,0,0,0,0,0,0],\"laborIntensity\":[0,0,0,0,0,0,0,0,0,0,0,0],\"sourceDays\":[0,0,0,0,0,0,0,0,0,0,0,0],\"passivePeople\":[0,0,0,0,0,0,0,0,0,0,0,0],\"scaffoldPeople\":[0,0,0,0,0,0,0,0,0,0,0,0],\"equipmentHours\":[0,0,0,0,0,0,0,0,0,0,0,0]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null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.xlsx\",\"sheet\":\"Персонал\",\"through\":0,\"complete\":[false,false,false,false,false,false,false,false,false,false,false,false]},\"equipment\":{\"path\":\"data/contractors/derived-4700134228/sources/equipment.xlsx\",\"sheet\":\"Техника\",\"through\":0,\"complete\":[false,false,false,false,false,false,false,false,false,false,false,fals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13:40:47.028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</t>
        </is>
      </c>
    </row>
    <row r="31">
      <c r="A31" t="inlineStr">
        <is>
          <t xml:space="preserve">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</t>
        </is>
      </c>
    </row>
    <row r="32">
      <c r="A32" t="inlineStr">
        <is>
          <t xml:space="preserve">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</t>
        </is>
      </c>
    </row>
    <row r="33">
      <c r="A33" t="inlineStr">
        <is>
          <t xml:space="preserve">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[0,0,0,0,0,0,0,0,0,0,0,0],"payrollTax":[0,0,0,0,0,0,0,0,0,0,0,0],"insurance":[0,0,0,0,0,0,0,0,0,0,0,0],"vacation":[0,0,0,0,0,0,0,0,0,0,0,0],"subcontract":[0,0,0,0,0,0,0,0,0,0,0,0],"equipment":[0,0,0,0,0,0,0,0,0,0,0,0],"scaffolding":[0,0,0,0,0,0,0,0,0,0,0,0],"scaffoldLabor":[0,0,0,0,0,0,0,0,0,0,0,0],"projectMaterials":[1110022.0601515148,1859909.2106060602,2014098.9622727267,1129468.1637878788,698422.5286363636,437686.4709090909,906004.5099999999,981717.832272727,1260963.565,925274.7845454545,372098.61454545456,113092.49454545454],"consumables":[0,0,0,0,0,0,0,0,0,0,0,0],"nrk":[0,0,0,0,0,0,0,0,0,0,0,0],"otherDirect":[0,0,0,0,0,0,0,0,0,0,0,0],"indirectPayroll":[0,0,0,0,0,0,0,0,0,0,0,0],"indirectTax":[0,0,0,0,0,0,0,0,0,0,0,0],"indirectInsurance":[0,0,0,0,0,0,0,0,0,0,0,0],"indirectVacation":[0,0,0,0,0,0,0,0,0,0,0,0],"food":[0,0,0,0,0,0,0,0,0,0,0,0],"housing":[0,0,0,0,0,0,0,0,0,0,0,0],"bus":[0,0,0,0,0,0,0,0,0,0,0,0],"car":[0,0,0,0,0,0,0,0,0,0,0,0],"formwork":[0,0,0,0,0,0,0,0,0,0,0,0],"ppe":[0,0,0,0,0,0,0,0,0,0,0,0],"tickets":[0,0,0,0,0,0,0,0,0,0,0,0],"permit":[0,0,0,0,0,0,0,0,0,0,0,0],"medical":[0,0,0,0,0,0,0,0,0,0,0,0],"vziz":[0,0,0,0,0,0,0,0,0,0,0,0],"office":[7500,7500,7500,7500,7500,7500,7500,7500,7500,7500,7500,7500],"warehouse":[20000,20000,20000,20000,20000,20000,20000,20000,20000,20000,20000,20000],"internet":[0,0,0,0,0,0,0,0,0,0,0,0],"waste":[0,0,0,0,0,0,0,0,0,0,0,0],"safety":[0,0,0,0,0,0,0,0,0,0,0,0],"accident":[0,0,0,0,0,0,0,0,0,0,0,0],"it":[0,0,0,0,0,0,0,0,0,0,0,0],"containers":[0,0,0,0,0,0,0,0,0,0,0,0],"modularOffice":[0,0,0,0,0,0,0,0,0,0,0,0],"transport":[0,0,0,0,0,0,0,0,0,0,0,0],"otherIndirect":[0,0,0,0,0,0,0,0,0,0,0,0]},"materialCostsByKind":{"Вид не назначен":[1110022.060151515,1859909.2106060598,2014098.962272727,1129468.1637878786,698422.5286363637,437686.4709090908,906004.5099999998,981717.832272727,1260963.565,925274.7845454548,372098.6145454545,113092.49454545454]},"revenue":[20242225.5273752,29473234.546490304,33443337.452329792,31351778.106655166,30020525.42517193,23514089.089892685,14116856.812717339,11497826.412429765,10277696.774528349,5502333.643633766,2064520.8761449247,464198.38412445184],"direct":[1110022.0601515148,1859909.2106060602,2014098.9622727267,1129468.1637878788,698422.5286363636,437686.4709090909,906004.5099999999,981717.832272727,1260963.565,925274.7845454545,372098.61454545456,113092.49454545454],"indirect":[27500,27500,27500,27500,27500,27500,27500,27500,27500,27500,27500,27500],"costs":[1137522.0601515148,1887409.2106060602,2041598.9622727267,1156968.1637878788,725922.5286363636,465186.4709090909,933504.5099999999,1009217.832272727,1288463.565,952774.7845454545,399598.61454545456,140592.49454545454],"profit":[19104703.467223685,27585825.335884243,31401738.490057066,30194809.942867287,29294602.896535568,23048902.618983593,13183352.30271734,10488608.580157038,8989233.20952835,4549558.859088312,1664922.2615994702,323605.8895789973],"payments":{"payroll":[0,0,0,0,0,0,0,0,0,0,0,0],"payrollTax":[0,0,0,0,0,0,0,0,0,0,0,0],"insurance":[0,0,0,0,0,0,0,0,0,0,0,0],"vacation":[0,0,0,0,0,0,0,0,0,0,0,0],"subcontract":[0,0,0,0,0,0,0,0,0,0,0,0],"equipment":[0,0,0,0,0,0,0,0,0,0,0,0],"scaffolding":[0,0,0,0,0,0,0,0,0,0,0,0],"scaffoldLabor":[0,0,0,0,0,0,0,0,0,0,0,0],"projectMaterials":[1110022.0601515148,1859909.2106060602,2014098.9622727267,1129468.1637878788,698422.5286363636,437686.4709090909,906004.5099999999,981717.832272727,1260963.565,925274.7845454545,372098.61454545456,113092.49454545454],"consumables":[0,0,0,0,0,0,0,0,0,0,0,0],"nrk":[0,0,0,0,0,0,0,0,0,0,0,0],"otherDirect":[0,0,0,0,0,0,0,0,0,0,0,0],"indirectPayroll":[0,0,0,0,0,0,0,0,0,0,0,0],"indirectTax":[0,0,0,0,0,0,0,0,0,0,0,0],"indirectInsurance":[0,0,0,0,0,0,0,0,0,0,0,0],"indirectVacation":[0,0,0,0,0,0,0,0,0,0,0,0],"food":[0,0,0,0,0,0,0,0,0,0,0,0],"housing":[0,0,0,0,0,0,0,0,0,0,0,0],"bus":[0,0,0,0,0,0,0,0,0,0,0,0],"car":[0,0,0,0,0,0,0,0,0,0,0,0],"formwork":[0,0,0,0,0,0,0,0,0,0,0,0],"ppe":[0,0,0,0,0,0,0,0,0,0,0,0],"tickets":[0,0,0,0,0,0,0,0,0,0,0,0],"permit":[0,0,0,0,0,0,0,0,0,0,0,0],"medical":[0,0,0,0,0,0,0,0,0,0,0,0],"vziz":[0,0,0,0,0,0,0,0,0,0,0,0],"office":[7500,7500,7500,7500,7500,7500,7500,7500,7500,7500,7500,7500],"warehouse":[20000,20000,20000,20000,20000,20000,20000,20000,20000,20000,20000,20000],"internet":[0,0,0,0,0,0,0,0,0,0,0,0],"waste":[0,0,0,0,0,0,0,0,0,0,0,0],"safety":[0,0,0,0,0,0,0,0,0,0,0,0],"accident":[0,0,0,0,0,0,0,0,0,0,0,0],"it":[0,0,0,0,0,0,0,0,0,0,0,0],"containers":[0,0,0,0,0,0,0,0,0,0,0,0],"modularOffice":[0,0,0,0,0,0,0,0,0,0,0,0],"transport":[0,0,0,0,0,0,0,0,0,0,0,0],"otherIndirect":[0,0,0,0,0,0,0,0,0,0,0,0]},"directPayments":[1110022.0601515148,1859909.2106060602,2014098.9622727267,1129468.1637878788,698422.5286363636,437686.4709090909,906004.5099999999,981717.832272727,1260963.565,925274.7845454545,372098.61454545456,113092.49454545454],"indirectPayments":[27500,27500,27500,27500,27500,27500,27500,27500,27500,27500,27500,27500],"outputVat":[2420778.1861719782,3360490.5125473943,4890965.517800794,5661215.062954821,5406750.175914369,5165666.38926552,4139696.0157335307,2579364.941353188,2014576.6029211734,1781589.6191053812,1024420.3450452081,412569.795044923],"advanceVat":[0,0,0,0,0,0,0,0,0,0,0,0],"offsetVat":[0,0,0,0,0,0,0,0,0,0,0,0],"inputVat":[0,0,0,0,0,0,0,0,0,0,0,0],"vatPay":[0,0,0,0,0,0,0,0,0,0,0,0],"operatingPayments":[1137522.0601515148,1887409.2106060602,2041598.9622727267,1156968.1637878788,725922.5286363636,465186.4709090909,933504.5099999999,1009217.832272727,1288463.565,952774.7845454545,399598.61454545456,140592.49454545454],"inflow":[13424315.396044606,18635447.387762822,27122626.962349854,31394010.803658552,29982887.3391615,28645968.158654243,22956496.087249577,14303751.038413132,11171742.979835598,9879724.251402568,5680876.458887063,2287887.0452491185],"ncf":[12286793.33589309,16748038.177156761,25081028.00007713,30237042.639870673,29256964.810525138,28180781.68774515,22022991.577249575,13294533.206140405,9883279.414835598,8926949.466857113,5281277.844341609,2147294.550703664],"cumulative":[-17072850.28132119,-324812.104164429,24756215.8959127,54993258.53578337,84250223.34630851,112431005.03405367,134453996.61130324,147748529.81744364,157631809.23227924,166558758.69913635,171840036.54347795,173987331.09418163],"cashBridge":{"revenue":211968623.05149367,"cashReceipts":215485733.9086686,"accrualGap":3517110.857174933,"accruedCosts":12138759.197272725,"cashCosts":12138759.197272725,"costTiming":0,"taxCash":0,"openingCash":-29359643.61721428},"openingCash":-29359643.61721428,"deferred":0,"accepted":[14130858.311625902,19616260.408171393,28550133.644578792,33046327.161745846,31560934.041222632,30153650.693320256,24164732.72342061,15056580.040434875,11759729.452458523,10399709.738318492,5979869.956723224,2408302.1528938087],"receipts":[13424315.396044606,18635447.387762822,27122626.962349854,31394010.803658552,29982887.3391615,28645968.158654243,22956496.087249577,14303751.038413132,11171742.979835598,9879724.251402568,5680876.458887063,2287887.0452491185],"advances":[0,0,0,0,0,0,0,0,0,0,0,0],"factoring":[0,0,0,0,0,0,0,0,0,0,0,0],"offsets":[0,0,0,0,0,0,0,0,0,0,0,0],"retention":[706542.915581295,980813.0204085696,1427506.6822289396,1652316.3580872924,1578046.7020611316,1507682.5346660127,1208236.6361710303,752829.0020217437,587986.4726229261,519985.4869159245,298993.49783616123,120415.10764469042],"deductions":[0,0,0,0,0,0,0,0,0,0,0,0],"receivable":[0,0,0,0,0,0,0,0,0,0,0,0]},"savedAt":"2026-09-25T13:41:40.875Z"},"costRateFile":"expense_rates.xlsx","closedThroughManual":false,"priorVersionId":"v_mugvk5ls02v0","openingCash":0},{"id":"v_muh0d2c8k3in","name":"Прогноз 2025 · источники требуют обновления","created":"2026-09-25T13:40:14.744Z","year":2025,"currency":"USD","fxRate":80,"dataMode":"source_partial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персонал"},"vacation":{"value":9.226190476190476,"method":"rate","enabled":true,"lag":0,"cash":false,"vat":false,"rateCurrency":"","rateBasis":"","rateSource":"Расчётный сценарий 4700134228: Исходная модель, Детальная модель!F50 · Согласованные 8% годового ФОТ/мес.; F50 = 9,22619% на другой базе"},"subcontract":{"value":0,"method":"percentRevenue","enabled":true,"lag":0,"cash":true,"vat":true,"rateCurrency":"","rateBasis":"","rateSource":"Расчётный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персонал"},"indirectVacation":{"value":9.226190476190476,"method":"rate","enabled":true,"lag":0,"cash":false,"vat":false,"rateCurrency":"","rateBasis":"","rateSource":"Расчётный сценарий 4700134228: Исходная модель, Детальная модель!F63 · Согласованные 8% годового ФОТ/мес.; F63 = 9,22619% на другой базе"},"food":{"value":16.25,"method":"day","enabled":true,"lag":0,"cash":true,"vat":true,"rateCurrency":"USD","rateBasis":"","rateSource":"Расчётный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[0,0,0,0,0,0,0,0,0,0,0,4817.88],"boqRate":[0,0,0,0,0,0,0,0,0,0,0,0],"revenue":[0,0,0,0,0,0,0,0,0,0,0,0],"otherRevenue":[0,0,0,0,0,0,0,0,0,0,0,0],"materials":[0,0,0,0,0,0,0,0,0,0,0,0],"directPeople":[0,0,0,0,0,0,0,0,0,0,0,0],"auxiliaryPeople":[0,0,0,0,0,0,0,0,0,0,0,0],"indirectPeople":[0,0,0,0,0,0,0,0,0,0,0,0],"laborIntensity":[0,0,0,0,0,0,0,0,0,0,0,0],"sourceDays":[0,0,0,0,0,0,0,0,0,0,0,0],"passivePeople":[0,0,0,0,0,0,0,0,0,0,0,0],"scaffoldPeople":[0,0,0,0,0,0,0,0,0,0,0,0],"equipmentHours":[0,0,0,0,0,0,0,0,0,0,0,0],"nrkVolume":[0,0,0,0,0,0,0,0,0,0,0,0],"payments":[0,0,0,0,0,0,0,0,0,0,0,0],"advances":[0,0,0,0,0,0,0,0,0,0,0,0],"advanceOffset":[0,0,0,0,0,0,0,0,0,0,0,0],"factoring":[0,0,0,0,0,0,0,0,0,0,0,0],"ksgRevenue":[0,0,0,0,0,0,0,0,0,0,0,924337.2636019895],"ksgMaterialsRevenue":[0,0,0,0,0,0,0,0,0,0,0,119123.05999999998],"ks2Accepted":[0,0,0,0,0,0,0,0,0,0,0,0]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647.18,"volumes":[0,0,0,0,0,0,0,0,0,0,0,647.18],"matchRule":"exact","matchConfidence":1,"contractRate":360.398813535099,"currentRate":0,"actualRate":0,"rate":360.398813535099},{"sourceKind":"ksg","sourceRow":28,"sourceKey":"auto-0f64c22b","workId":"","name":"Разработка грунта с погрузкой","unit":"м3","kq1":"","kq2":"KQ-09-01","stableKey":"auto-5cca581c","plannedQuantity":22322.76,"scheduleQuantity":3436.1,"volumes":[0,0,0,0,0,0,0,0,0,0,0,3436.1],"matchRule":"exact","matchConfidence":1,"contractRate":165.43106173163682,"currentRate":0,"actualRate":0,"rate":165.43106173163682},{"sourceKind":"ksg","sourceRow":30,"sourceKey":"auto-77440a83","workId":"","name":"Обратная засыпка грунта с уплотнением","unit":"м3","kq1":"","kq2":"KQ-10-01","stableKey":"auto-e7274e25","plannedQuantity":18907.36,"scheduleQuantity":607.88,"volumes":[0,0,0,0,0,0,0,0,0,0,0,607.88],"matchRule":"exact","matchConfidence":1,"contractRate":137.08336598764066,"currentRate":0,"actualRate":0,"rate":137.08336598764066},{"sourceKind":"ksg","sourceRow":31,"sourceKey":"auto-19712422","workId":"","name":"Устройство подбетонки","unit":"м3","kq1":"","kq2":"KQ-12-01","stableKey":"auto-12587403","plannedQuantity":665.3,"scheduleQuantity":15.2,"volumes":[0,0,0,0,0,0,0,0,0,0,0,15.2],"matchRule":"exact","matchConfidence":1,"contractRate":667.3760717519363,"currentRate":0,"actualRate":0,"rate":667.3760717519363},{"sourceKind":"ksg","sourceRow":32,"sourceKey":"auto-18aa5b47","workId":"","name":"Устройство монолитных конструкций ниже 0 (за исключением колодцев)","unit":"м3","kq1":"","kq2":"KQ-12-02","stableKey":"auto-53e20f97","plannedQuantity":3796.78,"scheduleQuantity":111.52,"volumes":[0,0,0,0,0,0,0,0,0,0,0,111.52],"matchRule":"exact","matchConfidence":1,"contractRate":2287.940073339134,"currentRate":0,"actualRate":0,"rate":2287.940073339134}],"sourceFiles":null,"workSourceMeta":{"blockers":["Прогноз 2025: обновите источники и объёмы; документный факт не перенесён."],"loading":false,"error":null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.xlsx","sheet":"Персонал","through":0,"complete":[false,false,false,false,false,false,false,false,false,false,false,false]},"equipment":{"path":"data/contractors/derived-4700134228/sources/equipment.xlsx","sheet":"Техника","through":0,"complete":[false,false,false,false,false,false,false,false,false,false,false,false]}},"receiptSource":"Платежи H (без НДС) + Факторинг R (без НДС), Авансы H, зачёты Первичка AD","boqFile":"data/contractors/derived-4700134228/sources/boq.xlsx","ksgFile":"data/contractors/derived-4700134228/sources/ksg.xlsx","currency":"USD","boqRows":888,"kq2Rows":146,"ksgRows":5,"matchedRows":5,"unmatchedRows":0,"ignoredRows":0,"boqCost":255840353.09750876,"scheduledCost":1150306.0051456993,"contractQuantity":1333633.7165260015,"scheduledQuantity":4817.88,"loadedAt":"2026-09-25T13:40:47.028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0,"scheduledCost":0,"quantityVariance":-144402.65399999992,"scheduleRows":0},{"code":"KQ-33-01","nam</t>
        </is>
      </c>
    </row>
    <row r="34">
      <c r="A34" t="inlineStr">
        <is>
          <t xml:space="preserve">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0,"scheduledCost":0,"quantityVariance":-54099.19200000029,"scheduleRows":0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0,"scheduledCost":0,"quantityVariance":-2618.9,"scheduleRows":0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0,"scheduledCost":0,"quantityVariance":-449848,"scheduleRows":0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0,"scheduledCost":0,"quantityVariance":-58462.87199999999,"scheduleRows":0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111.52,"scheduledCost":255151.0769787802,"quantityVariance":-3445.4200000000005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0,"scheduledCost":0,"quantityVariance":-24740,"scheduleRows":0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0,"scheduledCost":0,"quantityVariance":-1069.5776460000002,"scheduleRows":0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0,"scheduledCost":0,"quantityVariance":-672.16,"scheduleRows":0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0,"scheduledCost":0,"quantityVariance":-636.74,"scheduleRows":0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0,"scheduledCost":0,"quantityVariance":-155546.60000000003,"scheduleRows":0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0,"scheduledCost":0,"quantityVariance":-330.68,"scheduleRows":0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0,"scheduledCost":0,"quantityVariance":-8863.16,"scheduleRows":0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3436.1,"scheduledCost":568437.6712160773,"quantityVariance":-18730.020000000004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0,"scheduledCost":0,"quantityVariance":-1221.18,"scheduleRows":0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0,"scheduledCost":0,"quantityVariance":-5023.18,"scheduleRows":0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0,"scheduledCost":0,"quantityVariance":-15160.459999999768,"scheduleRows":0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607.88,"scheduledCost":83330.236516567,"quantityVariance":-17535.12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0,"scheduledCost":0,"quantityVariance":-12653.600000000903,"scheduleRows":0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0,"scheduledCost":0,"quantityVariance":-14154.800000000001,"scheduleRows":0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,"scheduledCost":0,"quantityVariance":-37.04088000000074,"scheduleRows":0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0,"scheduledCost":0,"quantityVariance":-6720,"scheduleRows":0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0,"scheduledCost":0,"quantityVariance":-4894.6,"scheduleRows":0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0,"scheduledCost":0,"quantityVariance":-1846,"scheduleRows":0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0,"scheduledCost":0,"quantityVariance":-122.29999999999998,"scheduleRows":0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0,"scheduledCost":0,"quantityVariance":-292.37999999999994,"scheduleRows":0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0,"scheduledCost":0,"quantityVariance":-266,"scheduleRows":0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0,"scheduledCost":0,"quantityVariance":-2806.22,"scheduleRows":0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0,"scheduledCost":0,"quantityVariance":-404.84,"scheduleRows":0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0,"scheduledCost":0,"quantityVariance":-66.60000000000001,"scheduleRows":0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0,"scheduledCost":0,"quantityVariance":-46704,"scheduleRows":0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0,"scheduledCost":0,"quantityVariance":-4633,"scheduleRows":0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0,"scheduledCost":0,"quantityVariance":-3389.1400000000003,"scheduleRows":0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0,"scheduledCost":0,"quantityVariance":-432.8,"scheduleRows":0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0,"scheduledCost":0,"quantityVariance":-3615.8999999999996,"scheduleRows":0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647.18,"scheduledCost":233242.90414364537,"quantityVariance":-630.7679999999999,"scheduleRows":1},{"code":"KQ-57-03","name":"Монтаж щитового оборудования РУ, ВРУ, шт.","unit":"ед.","quantity":112,"laborHours":5380.604731697435,"machineHours":777.5</t>
        </is>
      </c>
    </row>
    <row r="35">
      <c r="A35" t="inlineStr">
        <is>
          <t xml:space="preserve">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0,"scheduledCost":0,"quantityVariance":-112,"scheduleRows":0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15.2,"scheduledCost":10144.11629062943,"quantityVariance":-507.3400000000001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0,"scheduledCost":0,"quantityVariance":-85.96,"scheduleRows":0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0,"scheduledCost":0,"quantityVariance":-143.6,"scheduleRows":0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0,"scheduledCost":0,"quantityVariance":-61.22,"scheduleRows":0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0,"scheduledCost":0,"quantityVariance":-4352,"scheduleRows":0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0,"scheduledCost":0,"quantityVariance":-54.239999999999995,"scheduleRows":0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0,"scheduledCost":0,"quantityVariance":-7210,"scheduleRows":0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0,"scheduledCost":0,"quantityVariance":-797.64,"scheduleRows":0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0,"scheduledCost":0,"quantityVariance":-34.914,"scheduleRows":0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,"scheduledCost":0,"quantityVariance":-12.540000000000001,"scheduleRows":0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0,"scheduledCost":0,"quantityVariance":-1400,"scheduleRows":0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0,"scheduledCost":0,"quantityVariance":-6676,"scheduleRows":0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0,"scheduledCost":0,"quantityVariance":-116,"scheduleRows":0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0,"scheduledCost":0,"quantityVariance":-8196.4,"scheduleRows":0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0,"scheduledCost":0,"quantityVariance":-148.2,"scheduleRows":0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0,"scheduledCost":0,"quantityVariance":-970,"scheduleRows":0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0,"scheduledCost":0,"quantityVariance":-2.8,"scheduleRows":0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0,"scheduledCost":0,"quantityVariance":-3050,"scheduleRows":0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0,"scheduledCost":0,"quantityVariance":-120,"scheduleRows":0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0,"scheduledCost":0,"quantityVariance":-162,"scheduleRows":0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0,"scheduledCost":0,"quantityVariance":-126,"scheduleRows":0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0,"scheduledCost":0,"quantityVariance":-21.8,"scheduleRows":0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0,"scheduledCost":0,"quantityVariance":-124,"scheduleRows":0},{"code":"KQ-38-05","name":"Опознавательная окраска трубопроводов и оборудования, м2","</t>
        </is>
      </c>
    </row>
    <row r="36">
      <c r="A36" t="inlineStr">
        <is>
          <t xml:space="preserve">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0,"scheduledCost":0,"quantityVariance":-60,"scheduleRows":0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0,"scheduledCost":0,"quantityVariance":-44,"scheduleRows":0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0,"scheduledCost":0,"quantityVariance":-0.64,"scheduleRows":0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0,"scheduledCost":0,"quantityVariance":-10,"scheduleRows":0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0,"scheduledCost":0,"quantityVariance":-4,"scheduleRows":0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0,"scheduledCost":0,"quantityVariance":-0.02,"scheduleRows":0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0,"scheduledCost":0,"quantityVariance":-2,"scheduleRows":0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0,"scheduledCost":0,"quantityVariance":-8,"scheduleRows":0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,"scheduledCost":0,"quantityVariance":-1.2,"scheduleRows":0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override","scheduledQuantity":0,"scheduledCost":0,"quantityVariance":-110.9,"scheduleRows":0},{"code":"KQ-37-02","name":"ОГЗ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override","scheduledQuantity":0,"scheduledCost":0,"quantityVariance":-3385.122,"scheduleRows":0},{"code":"KQ-26-04","name":"HeavyLift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0,"scheduledCost":0,"quantityVariance":-7234,"scheduleRows":0}],"materialForecastByKq":{"KQ-01-01":[0,0,0,0,0,0,0,0,0,0,0,0],"KQ-09-01":[0,0,0,0,0,0,0,0,0,0,0,0],"KQ-10-01":[0,0,0,0,0,0,0,0,0,0,0,14893.059999999998],"KQ-12-01":[0,0,0,0,0,0,0,0,0,0,0,6650],"KQ-12-02":[0,0,0,0,0,0,0,0,0,0,0,97580]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costRateFile":"expense_rates.xlsx","closedThroughManual":false,"openingCash":0,"savedModel":{"inputKey":"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[0,0,0,0,0,0,0,0,0,0,0,0],\"auxiliaryPeople\":[0,0,0,0,0,0,0,0,0,0,0,0],\"indirectPeople\":[0,0,0,0,0,0,0,0,0,0,0,0],\"laborIntensity\":[0,0,0,0,0,0,0,0,0,0,0,0],\"sourceDays\":[0,0,0,0,0,0,0,0,0,0,0,0],\"passivePeople\":[0,0,0,0,0,0,0,0,0,0,0,0],\"scaffoldPeople\":[0,0,0,0,0,0,0,0,0,0,0,0],\"equipmentHours\":[0,0,0,0,0,0,0,0,0,0,0,0]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null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.xlsx\",\"sheet\":\"Персонал\",\"through\":0,\"complete\":[false,false,false,false,false,false,false,false,false,false,false,false]},\"equipment\":{\"path\":\"data/contractors/derived-4700134228/sources/equipment.xlsx\",\"sheet\":\"Техника\",\"through\":0,\"complete\":[false,false,false,false,false,false,false,false,false,false,false,fals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13:40:47.028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</t>
        </is>
      </c>
    </row>
    <row r="37">
      <c r="A37" t="inlineStr">
        <is>
          <t xml:space="preserve">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</t>
        </is>
      </c>
    </row>
    <row r="38">
      <c r="A38" t="inlineStr">
        <is>
          <t xml:space="preserve">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</t>
        </is>
      </c>
    </row>
    <row r="39">
      <c r="A39" t="inlineStr">
        <is>
          <t xml:space="preserve">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[0,0,0,0,0,0,0,0,0,0,0,0],"payrollTax":[0,0,0,0,0,0,0,0,0,0,0,0],"insurance":[0,0,0,0,0,0,0,0,0,0,0,0],"vacation":[0,0,0,0,0,0,0,0,0,0,0,0],"subcontract":[0,0,0,0,0,0,0,0,0,0,0,0],"equipment":[0,0,0,0,0,0,0,0,0,0,0,0],"scaffolding":[0,0,0,0,0,0,0,0,0,0,0,0],"scaffoldLabor":[0,0,0,0,0,0,0,0,0,0,0,0],"projectMaterials":[0,0,0,0,0,0,0,0,0,0,0,108293.69090909089],"consumables":[0,0,0,0,0,0,0,0,0,0,0,0],"nrk":[0,0,0,0,0,0,0,0,0,0,0,0],"otherDirect":[0,0,0,0,0,0,0,0,0,0,0,0],"indirectPayroll":[0,0,0,0,0,0,0,0,0,0,0,0],"indirectTax":[0,0,0,0,0,0,0,0,0,0,0,0],"indirectInsurance":[0,0,0,0,0,0,0,0,0,0,0,0],"indirectVacation":[0,0,0,0,0,0,0,0,0,0,0,0],"food":[0,0,0,0,0,0,0,0,0,0,0,0],"housing":[0,0,0,0,0,0,0,0,0,0,0,0],"bus":[0,0,0,0,0,0,0,0,0,0,0,0],"car":[0,0,0,0,0,0,0,0,0,0,0,0],"formwork":[0,0,0,0,0,0,0,0,0,0,0,0],"ppe":[0,0,0,0,0,0,0,0,0,0,0,0],"tickets":[0,0,0,0,0,0,0,0,0,0,0,0],"permit":[0,0,0,0,0,0,0,0,0,0,0,0],"medical":[0,0,0,0,0,0,0,0,0,0,0,0],"vziz":[0,0,0,0,0,0,0,0,0,0,0,0],"office":[7500,7500,7500,7500,7500,7500,7500,7500,7500,7500,7500,7500],"warehouse":[20000,20000,20000,20000,20000,20000,20000,20000,20000,20000,20000,20000],"internet":[0,0,0,0,0,0,0,0,0,0,0,0],"waste":[0,0,0,0,0,0,0,0,0,0,0,0],"safety":[0,0,0,0,0,0,0,0,0,0,0,0],"accident":[0,0,0,0,0,0,0,0,0,0,0,0],"it":[0,0,0,0,0,0,0,0,0,0,0,0],"containers":[0,0,0,0,0,0,0,0,0,0,0,0],"modularOffice":[0,0,0,0,0,0,0,0,0,0,0,0],"transport":[0,0,0,0,0,0,0,0,0,0,0,0],"otherIndirect":[0,0,0,0,0,0,0,0,0,0,0,0]},"materialCostsByKind":{"Вид не назначен":[0,0,0,0,0,0,0,0,0,0,0,108293.69090909089]},"revenue":[0,0,0,0,0,0,0,0,0,0,0,924337.2636019895],"direct":[0,0,0,0,0,0,0,0,0,0,0,108293.69090909089],"indirect":[27500,27500,27500,27500,27500,27500,27500,27500,27500,27500,27500,27500],"costs":[27500,27500,27500,27500,27500,27500,27500,27500,27500,27500,27500,135793.6909090909],"profit":[-27500,-27500,-27500,-27500,-27500,-27500,-27500,-27500,-27500,-27500,-27500,788543.5726928986],"payments":{"payroll":[0,0,0,0,0,0,0,0,0,0,0,0],"payrollTax":[0,0,0,0,0,0,0,0,0,0,0,0],"insurance":[0,0,0,0,0,0,0,0,0,0,0,0],"vacation":[0,0,0,0,0,0,0,0,0,0,0,0],"subcontract":[0,0,0,0,0,0,0,0,0,0,0,0],"equipment":[0,0,0,0,0,0,0,0,0,0,0,0],"scaffolding":[0,0,0,0,0,0,0,0,0,0,0,0],"scaffoldLabor":[0,0,0,0,0,0,0,0,0,0,0,0],"projectMaterials":[0,0,0,0,0,0,0,0,0,0,0,108293.69090909089],"consumables":[0,0,0,0,0,0,0,0,0,0,0,0],"nrk":[0,0,0,0,0,0,0,0,0,0,0,0],"otherDirect":[0,0,0,0,0,0,0,0,0,0,0,0],"indirectPayroll":[0,0,0,0,0,0,0,0,0,0,0,0],"indirectTax":[0,0,0,0,0,0,0,0,0,0,0,0],"indirectInsurance":[0,0,0,0,0,0,0,0,0,0,0,0],"indirectVacation":[0,0,0,0,0,0,0,0,0,0,0,0],"food":[0,0,0,0,0,0,0,0,0,0,0,0],"housing":[0,0,0,0,0,0,0,0,0,0,0,0],"bus":[0,0,0,0,0,0,0,0,0,0,0,0],"car":[0,0,0,0,0,0,0,0,0,0,0,0],"formwork":[0,0,0,0,0,0,0,0,0,0,0,0],"ppe":[0,0,0,0,0,0,0,0,0,0,0,0],"tickets":[0,0,0,0,0,0,0,0,0,0,0,0],"permit":[0,0,0,0,0,0,0,0,0,0,0,0],"medical":[0,0,0,0,0,0,0,0,0,0,0,0],"vziz":[0,0,0,0,0,0,0,0,0,0,0,0],"office":[7500,7500,7500,7500,7500,7500,7500,7500,7500,7500,7500,7500],"warehouse":[20000,20000,20000,20000,20000,20000,20000,20000,20000,20000,20000,20000],"internet":[0,0,0,0,0,0,0,0,0,0,0,0],"waste":[0,0,0,0,0,0,0,0,0,0,0,0],"safety":[0,0,0,0,0,0,0,0,0,0,0,0],"accident":[0,0,0,0,0,0,0,0,0,0,0,0],"it":[0,0,0,0,0,0,0,0,0,0,0,0],"containers":[0,0,0,0,0,0,0,0,0,0,0,0],"modularOffice":[0,0,0,0,0,0,0,0,0,0,0,0],"transport":[0,0,0,0,0,0,0,0,0,0,0,0],"otherIndirect":[0,0,0,0,0,0,0,0,0,0,0,0]},"directPayments":[0,0,0,0,0,0,0,0,0,0,0,108293.69090909089],"indirectPayments":[27500,27500,27500,27500,27500,27500,27500,27500,27500,27500,27500,27500],"outputVat":[0,0,0,0,0,0,0,0,0,0,0,0],"advanceVat":[0,0,0,0,0,0,0,0,0,0,0,0],"offsetVat":[0,0,0,0,0,0,0,0,0,0,0,0],"inputVat":[0,0,0,0,0,0,0,0,0,0,0,0],"vatPay":[0,0,0,0,0,0,0,0,0,0,0,0],"operatingPayments":[27500,27500,27500,27500,27500,27500,27500,27500,27500,27500,27500,135793.6909090909],"inflow":[0,0,0,0,0,0,0,0,0,0,0,0],"ncf":[-27500,-27500,-27500,-27500,-27500,-27500,-27500,-27500,-27500,-27500,-27500,-135793.6909090909],"cumulative":[-27500,-55000,-82500,-110000,-137500,-165000,-192500,-220000,-247500,-275000,-302500,-438293.6909090909],"cashBridge":{"revenue":924337.2636019895,"cashReceipts":0,"accrualGap":-924337.2636019895,"accruedCosts":438293.6909090909,"cashCosts":438293.6909090909,"costTiming":0,"taxCash":0,"openingCash":0},"openingCash":0,"deferred":0,"accepted":[0,0,0,0,0,0,0,0,0,0,0,0],"receipts":[0,0,0,0,0,0,0,0,0,0,0,0],"advances":[0,0,0,0,0,0,0,0,0,0,0,0],"factoring":[0,0,0,0,0,0,0,0,0,0,0,0],"offsets":[0,0,0,0,0,0,0,0,0,0,0,0],"retention":[0,0,0,0,0,0,0,0,0,0,0,0],"deductions":[0,0,0,0,0,0,0,0,0,0,0,0],"receivable":[0,0,0,0,0,0,0,0,0,0,0,0]},"savedAt":"2026-09-25T13:41:40.875Z"}}]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sourceIdentities":{"primary_documents":{"contractNumber":"4700134228","contractor":"Подрядчик 2 · расчётный сценарий","project":"ПЭ"},"payments":{"contractNumber":"4700134228","contractor":"Подрядчик 2 · расчётный сценарий"},"personnel":{"contractor":"Подрядчик 2 · расчётный сценарий"},"equipment":{"contractor":"Подрядчик 2 · расчётный сценарий"}}}],"portfolio":{"versionIds":{},"excluded":[]},"executionSchedule":{"stages":[70,18,12],"documentationDelay":[10,10,10],"ks2Lag":1}}}</t>
        </is>
      </c>
    </row>
  </sheetData>
</worksheet>
</file>