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place\Projects\moex\excel\"/>
    </mc:Choice>
  </mc:AlternateContent>
  <bookViews>
    <workbookView xWindow="0" yWindow="0" windowWidth="28800" windowHeight="14235"/>
  </bookViews>
  <sheets>
    <sheet name="Лист1" sheetId="1" r:id="rId1"/>
    <sheet name="Лист2" sheetId="2" r:id="rId2"/>
  </sheets>
  <definedNames>
    <definedName name="DATE_FROM">Лист1!$B$39</definedName>
    <definedName name="DATE_TILL">Лист1!$B$40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C1" i="2"/>
  <c r="A4" i="2" a="1"/>
  <c r="A4" i="2" s="1"/>
  <c r="A5" i="2" a="1"/>
  <c r="A5" i="2" s="1"/>
  <c r="A6" i="2" a="1"/>
  <c r="A6" i="2" s="1"/>
  <c r="A7" i="2" a="1"/>
  <c r="A7" i="2"/>
  <c r="A8" i="2" a="1"/>
  <c r="A8" i="2" s="1"/>
  <c r="A9" i="2" a="1"/>
  <c r="A9" i="2" s="1"/>
  <c r="A10" i="2" a="1"/>
  <c r="A10" i="2" s="1"/>
  <c r="A11" i="2" a="1"/>
  <c r="A11" i="2"/>
  <c r="A12" i="2" a="1"/>
  <c r="A12" i="2" s="1"/>
  <c r="A13" i="2" a="1"/>
  <c r="A13" i="2" s="1"/>
  <c r="A14" i="2" a="1"/>
  <c r="A14" i="2" s="1"/>
  <c r="A15" i="2" a="1"/>
  <c r="A15" i="2"/>
  <c r="A16" i="2" a="1"/>
  <c r="A16" i="2" s="1"/>
  <c r="A17" i="2" a="1"/>
  <c r="A17" i="2" s="1"/>
  <c r="A18" i="2" a="1"/>
  <c r="A18" i="2" s="1"/>
  <c r="A19" i="2" a="1"/>
  <c r="A19" i="2"/>
  <c r="A20" i="2" a="1"/>
  <c r="A20" i="2" s="1"/>
  <c r="A21" i="2" a="1"/>
  <c r="A21" i="2" s="1"/>
  <c r="A22" i="2" a="1"/>
  <c r="A22" i="2" s="1"/>
  <c r="A23" i="2" a="1"/>
  <c r="A23" i="2"/>
  <c r="A24" i="2" a="1"/>
  <c r="A24" i="2" s="1"/>
  <c r="A25" i="2" a="1"/>
  <c r="A25" i="2" s="1"/>
  <c r="A26" i="2" a="1"/>
  <c r="A26" i="2" s="1"/>
  <c r="A27" i="2" a="1"/>
  <c r="A27" i="2"/>
  <c r="A28" i="2" a="1"/>
  <c r="A28" i="2" s="1"/>
  <c r="A29" i="2" a="1"/>
  <c r="A29" i="2" s="1"/>
  <c r="A3" i="2" a="1"/>
  <c r="A3" i="2" s="1"/>
  <c r="D3" i="2"/>
  <c r="L3" i="2"/>
  <c r="T3" i="2"/>
  <c r="AB3" i="2"/>
  <c r="J4" i="2"/>
  <c r="R4" i="2"/>
  <c r="Z4" i="2"/>
  <c r="H5" i="2"/>
  <c r="P5" i="2"/>
  <c r="X5" i="2"/>
  <c r="F6" i="2"/>
  <c r="N6" i="2"/>
  <c r="V6" i="2"/>
  <c r="D7" i="2"/>
  <c r="L7" i="2"/>
  <c r="T7" i="2"/>
  <c r="AB7" i="2"/>
  <c r="J8" i="2"/>
  <c r="R8" i="2"/>
  <c r="Z8" i="2"/>
  <c r="H9" i="2"/>
  <c r="P9" i="2"/>
  <c r="X9" i="2"/>
  <c r="F10" i="2"/>
  <c r="N10" i="2"/>
  <c r="V10" i="2"/>
  <c r="D11" i="2"/>
  <c r="L11" i="2"/>
  <c r="T11" i="2"/>
  <c r="AB11" i="2"/>
  <c r="J12" i="2"/>
  <c r="R12" i="2"/>
  <c r="Z12" i="2"/>
  <c r="H13" i="2"/>
  <c r="P13" i="2"/>
  <c r="X13" i="2"/>
  <c r="F14" i="2"/>
  <c r="N14" i="2"/>
  <c r="V14" i="2"/>
  <c r="D15" i="2"/>
  <c r="L15" i="2"/>
  <c r="T15" i="2"/>
  <c r="AB15" i="2"/>
  <c r="J16" i="2"/>
  <c r="R16" i="2"/>
  <c r="Z16" i="2"/>
  <c r="H17" i="2"/>
  <c r="P17" i="2"/>
  <c r="X17" i="2"/>
  <c r="F18" i="2"/>
  <c r="N18" i="2"/>
  <c r="V18" i="2"/>
  <c r="D19" i="2"/>
  <c r="L19" i="2"/>
  <c r="T19" i="2"/>
  <c r="AB19" i="2"/>
  <c r="J20" i="2"/>
  <c r="R20" i="2"/>
  <c r="Z20" i="2"/>
  <c r="H21" i="2"/>
  <c r="P21" i="2"/>
  <c r="X21" i="2"/>
  <c r="F22" i="2"/>
  <c r="N22" i="2"/>
  <c r="V22" i="2"/>
  <c r="D23" i="2"/>
  <c r="L23" i="2"/>
  <c r="T23" i="2"/>
  <c r="AB23" i="2"/>
  <c r="J24" i="2"/>
  <c r="R24" i="2"/>
  <c r="Z24" i="2"/>
  <c r="H25" i="2"/>
  <c r="P25" i="2"/>
  <c r="X25" i="2"/>
  <c r="F26" i="2"/>
  <c r="N26" i="2"/>
  <c r="V26" i="2"/>
  <c r="D27" i="2"/>
  <c r="L27" i="2"/>
  <c r="T27" i="2"/>
  <c r="AB27" i="2"/>
  <c r="J28" i="2"/>
  <c r="R28" i="2"/>
  <c r="Z28" i="2"/>
  <c r="H29" i="2"/>
  <c r="P29" i="2"/>
  <c r="X29" i="2"/>
  <c r="Q26" i="2"/>
  <c r="W27" i="2"/>
  <c r="U28" i="2"/>
  <c r="S29" i="2"/>
  <c r="Q3" i="2"/>
  <c r="AA6" i="2"/>
  <c r="G8" i="2"/>
  <c r="M9" i="2"/>
  <c r="S10" i="2"/>
  <c r="Q11" i="2"/>
  <c r="W12" i="2"/>
  <c r="U13" i="2"/>
  <c r="I15" i="2"/>
  <c r="O16" i="2"/>
  <c r="U17" i="2"/>
  <c r="AA18" i="2"/>
  <c r="O20" i="2"/>
  <c r="U21" i="2"/>
  <c r="AA22" i="2"/>
  <c r="O24" i="2"/>
  <c r="U25" i="2"/>
  <c r="AA26" i="2"/>
  <c r="O28" i="2"/>
  <c r="U29" i="2"/>
  <c r="AC10" i="2"/>
  <c r="G13" i="2"/>
  <c r="U14" i="2"/>
  <c r="I16" i="2"/>
  <c r="O17" i="2"/>
  <c r="AC18" i="2"/>
  <c r="Q20" i="2"/>
  <c r="E22" i="2"/>
  <c r="S23" i="2"/>
  <c r="G25" i="2"/>
  <c r="U26" i="2"/>
  <c r="Q28" i="2"/>
  <c r="E3" i="2"/>
  <c r="M3" i="2"/>
  <c r="U3" i="2"/>
  <c r="AC3" i="2"/>
  <c r="K4" i="2"/>
  <c r="S4" i="2"/>
  <c r="AA4" i="2"/>
  <c r="I5" i="2"/>
  <c r="Q5" i="2"/>
  <c r="Y5" i="2"/>
  <c r="G6" i="2"/>
  <c r="O6" i="2"/>
  <c r="W6" i="2"/>
  <c r="E7" i="2"/>
  <c r="M7" i="2"/>
  <c r="U7" i="2"/>
  <c r="AC7" i="2"/>
  <c r="K8" i="2"/>
  <c r="S8" i="2"/>
  <c r="AA8" i="2"/>
  <c r="I9" i="2"/>
  <c r="Q9" i="2"/>
  <c r="Y9" i="2"/>
  <c r="G10" i="2"/>
  <c r="O10" i="2"/>
  <c r="W10" i="2"/>
  <c r="E11" i="2"/>
  <c r="M11" i="2"/>
  <c r="U11" i="2"/>
  <c r="AC11" i="2"/>
  <c r="K12" i="2"/>
  <c r="S12" i="2"/>
  <c r="AA12" i="2"/>
  <c r="I13" i="2"/>
  <c r="Q13" i="2"/>
  <c r="Y13" i="2"/>
  <c r="G14" i="2"/>
  <c r="O14" i="2"/>
  <c r="W14" i="2"/>
  <c r="E15" i="2"/>
  <c r="M15" i="2"/>
  <c r="U15" i="2"/>
  <c r="AC15" i="2"/>
  <c r="K16" i="2"/>
  <c r="S16" i="2"/>
  <c r="AA16" i="2"/>
  <c r="I17" i="2"/>
  <c r="Q17" i="2"/>
  <c r="Y17" i="2"/>
  <c r="G18" i="2"/>
  <c r="O18" i="2"/>
  <c r="W18" i="2"/>
  <c r="E19" i="2"/>
  <c r="M19" i="2"/>
  <c r="U19" i="2"/>
  <c r="AC19" i="2"/>
  <c r="K20" i="2"/>
  <c r="S20" i="2"/>
  <c r="AA20" i="2"/>
  <c r="I21" i="2"/>
  <c r="Q21" i="2"/>
  <c r="Y21" i="2"/>
  <c r="G22" i="2"/>
  <c r="O22" i="2"/>
  <c r="W22" i="2"/>
  <c r="E23" i="2"/>
  <c r="M23" i="2"/>
  <c r="U23" i="2"/>
  <c r="AC23" i="2"/>
  <c r="K24" i="2"/>
  <c r="S24" i="2"/>
  <c r="AA24" i="2"/>
  <c r="I25" i="2"/>
  <c r="Q25" i="2"/>
  <c r="Y25" i="2"/>
  <c r="G26" i="2"/>
  <c r="O26" i="2"/>
  <c r="W26" i="2"/>
  <c r="E27" i="2"/>
  <c r="M27" i="2"/>
  <c r="U27" i="2"/>
  <c r="AC27" i="2"/>
  <c r="K28" i="2"/>
  <c r="S28" i="2"/>
  <c r="AA28" i="2"/>
  <c r="I29" i="2"/>
  <c r="Q29" i="2"/>
  <c r="Y29" i="2"/>
  <c r="I26" i="2"/>
  <c r="O27" i="2"/>
  <c r="M28" i="2"/>
  <c r="K29" i="2"/>
  <c r="Y3" i="2"/>
  <c r="U5" i="2"/>
  <c r="S6" i="2"/>
  <c r="Y7" i="2"/>
  <c r="E9" i="2"/>
  <c r="K10" i="2"/>
  <c r="Y11" i="2"/>
  <c r="E13" i="2"/>
  <c r="K14" i="2"/>
  <c r="Q15" i="2"/>
  <c r="W16" i="2"/>
  <c r="AC17" i="2"/>
  <c r="Q19" i="2"/>
  <c r="E21" i="2"/>
  <c r="K22" i="2"/>
  <c r="I23" i="2"/>
  <c r="E25" i="2"/>
  <c r="K26" i="2"/>
  <c r="Q27" i="2"/>
  <c r="W28" i="2"/>
  <c r="AC29" i="2"/>
  <c r="M10" i="2"/>
  <c r="Q12" i="2"/>
  <c r="E14" i="2"/>
  <c r="S15" i="2"/>
  <c r="Q16" i="2"/>
  <c r="E18" i="2"/>
  <c r="I20" i="2"/>
  <c r="O21" i="2"/>
  <c r="AC22" i="2"/>
  <c r="Q24" i="2"/>
  <c r="M26" i="2"/>
  <c r="I28" i="2"/>
  <c r="W29" i="2"/>
  <c r="F3" i="2"/>
  <c r="N3" i="2"/>
  <c r="V3" i="2"/>
  <c r="D4" i="2"/>
  <c r="L4" i="2"/>
  <c r="T4" i="2"/>
  <c r="AB4" i="2"/>
  <c r="J5" i="2"/>
  <c r="R5" i="2"/>
  <c r="Z5" i="2"/>
  <c r="H6" i="2"/>
  <c r="P6" i="2"/>
  <c r="X6" i="2"/>
  <c r="F7" i="2"/>
  <c r="N7" i="2"/>
  <c r="V7" i="2"/>
  <c r="D8" i="2"/>
  <c r="L8" i="2"/>
  <c r="T8" i="2"/>
  <c r="AB8" i="2"/>
  <c r="J9" i="2"/>
  <c r="R9" i="2"/>
  <c r="Z9" i="2"/>
  <c r="H10" i="2"/>
  <c r="P10" i="2"/>
  <c r="X10" i="2"/>
  <c r="F11" i="2"/>
  <c r="N11" i="2"/>
  <c r="V11" i="2"/>
  <c r="D12" i="2"/>
  <c r="L12" i="2"/>
  <c r="T12" i="2"/>
  <c r="AB12" i="2"/>
  <c r="J13" i="2"/>
  <c r="R13" i="2"/>
  <c r="Z13" i="2"/>
  <c r="H14" i="2"/>
  <c r="P14" i="2"/>
  <c r="X14" i="2"/>
  <c r="F15" i="2"/>
  <c r="N15" i="2"/>
  <c r="V15" i="2"/>
  <c r="D16" i="2"/>
  <c r="L16" i="2"/>
  <c r="T16" i="2"/>
  <c r="AB16" i="2"/>
  <c r="J17" i="2"/>
  <c r="R17" i="2"/>
  <c r="Z17" i="2"/>
  <c r="H18" i="2"/>
  <c r="P18" i="2"/>
  <c r="X18" i="2"/>
  <c r="F19" i="2"/>
  <c r="N19" i="2"/>
  <c r="V19" i="2"/>
  <c r="D20" i="2"/>
  <c r="L20" i="2"/>
  <c r="T20" i="2"/>
  <c r="AB20" i="2"/>
  <c r="J21" i="2"/>
  <c r="R21" i="2"/>
  <c r="Z21" i="2"/>
  <c r="H22" i="2"/>
  <c r="P22" i="2"/>
  <c r="X22" i="2"/>
  <c r="F23" i="2"/>
  <c r="N23" i="2"/>
  <c r="V23" i="2"/>
  <c r="D24" i="2"/>
  <c r="L24" i="2"/>
  <c r="T24" i="2"/>
  <c r="AB24" i="2"/>
  <c r="J25" i="2"/>
  <c r="R25" i="2"/>
  <c r="Z25" i="2"/>
  <c r="H26" i="2"/>
  <c r="P26" i="2"/>
  <c r="X26" i="2"/>
  <c r="F27" i="2"/>
  <c r="N27" i="2"/>
  <c r="V27" i="2"/>
  <c r="D28" i="2"/>
  <c r="L28" i="2"/>
  <c r="T28" i="2"/>
  <c r="AB28" i="2"/>
  <c r="J29" i="2"/>
  <c r="R29" i="2"/>
  <c r="Z29" i="2"/>
  <c r="Y26" i="2"/>
  <c r="E28" i="2"/>
  <c r="AC28" i="2"/>
  <c r="AA29" i="2"/>
  <c r="O4" i="2"/>
  <c r="AC5" i="2"/>
  <c r="Q7" i="2"/>
  <c r="W8" i="2"/>
  <c r="AC9" i="2"/>
  <c r="I11" i="2"/>
  <c r="O12" i="2"/>
  <c r="AC13" i="2"/>
  <c r="AA14" i="2"/>
  <c r="G16" i="2"/>
  <c r="M17" i="2"/>
  <c r="S18" i="2"/>
  <c r="I19" i="2"/>
  <c r="G20" i="2"/>
  <c r="M21" i="2"/>
  <c r="S22" i="2"/>
  <c r="Y23" i="2"/>
  <c r="G24" i="2"/>
  <c r="M25" i="2"/>
  <c r="S26" i="2"/>
  <c r="Y27" i="2"/>
  <c r="E29" i="2"/>
  <c r="U10" i="2"/>
  <c r="AC14" i="2"/>
  <c r="W17" i="2"/>
  <c r="K19" i="2"/>
  <c r="Y20" i="2"/>
  <c r="M22" i="2"/>
  <c r="I24" i="2"/>
  <c r="W25" i="2"/>
  <c r="AA27" i="2"/>
  <c r="G3" i="2"/>
  <c r="O3" i="2"/>
  <c r="W3" i="2"/>
  <c r="E4" i="2"/>
  <c r="M4" i="2"/>
  <c r="U4" i="2"/>
  <c r="AC4" i="2"/>
  <c r="K5" i="2"/>
  <c r="S5" i="2"/>
  <c r="AA5" i="2"/>
  <c r="I6" i="2"/>
  <c r="Q6" i="2"/>
  <c r="Y6" i="2"/>
  <c r="G7" i="2"/>
  <c r="O7" i="2"/>
  <c r="W7" i="2"/>
  <c r="E8" i="2"/>
  <c r="M8" i="2"/>
  <c r="U8" i="2"/>
  <c r="AC8" i="2"/>
  <c r="K9" i="2"/>
  <c r="S9" i="2"/>
  <c r="AA9" i="2"/>
  <c r="I10" i="2"/>
  <c r="Q10" i="2"/>
  <c r="Y10" i="2"/>
  <c r="G11" i="2"/>
  <c r="O11" i="2"/>
  <c r="W11" i="2"/>
  <c r="E12" i="2"/>
  <c r="M12" i="2"/>
  <c r="U12" i="2"/>
  <c r="AC12" i="2"/>
  <c r="K13" i="2"/>
  <c r="S13" i="2"/>
  <c r="AA13" i="2"/>
  <c r="I14" i="2"/>
  <c r="Q14" i="2"/>
  <c r="Y14" i="2"/>
  <c r="G15" i="2"/>
  <c r="O15" i="2"/>
  <c r="W15" i="2"/>
  <c r="E16" i="2"/>
  <c r="M16" i="2"/>
  <c r="U16" i="2"/>
  <c r="AC16" i="2"/>
  <c r="K17" i="2"/>
  <c r="S17" i="2"/>
  <c r="AA17" i="2"/>
  <c r="I18" i="2"/>
  <c r="Q18" i="2"/>
  <c r="Y18" i="2"/>
  <c r="G19" i="2"/>
  <c r="O19" i="2"/>
  <c r="W19" i="2"/>
  <c r="E20" i="2"/>
  <c r="M20" i="2"/>
  <c r="U20" i="2"/>
  <c r="AC20" i="2"/>
  <c r="K21" i="2"/>
  <c r="S21" i="2"/>
  <c r="AA21" i="2"/>
  <c r="I22" i="2"/>
  <c r="Q22" i="2"/>
  <c r="Y22" i="2"/>
  <c r="G23" i="2"/>
  <c r="O23" i="2"/>
  <c r="W23" i="2"/>
  <c r="E24" i="2"/>
  <c r="M24" i="2"/>
  <c r="U24" i="2"/>
  <c r="AC24" i="2"/>
  <c r="K25" i="2"/>
  <c r="S25" i="2"/>
  <c r="AA25" i="2"/>
  <c r="G27" i="2"/>
  <c r="O13" i="2"/>
  <c r="U22" i="2"/>
  <c r="K27" i="2"/>
  <c r="G29" i="2"/>
  <c r="H3" i="2"/>
  <c r="P3" i="2"/>
  <c r="X3" i="2"/>
  <c r="F4" i="2"/>
  <c r="N4" i="2"/>
  <c r="V4" i="2"/>
  <c r="D5" i="2"/>
  <c r="L5" i="2"/>
  <c r="T5" i="2"/>
  <c r="AB5" i="2"/>
  <c r="J6" i="2"/>
  <c r="R6" i="2"/>
  <c r="Z6" i="2"/>
  <c r="H7" i="2"/>
  <c r="P7" i="2"/>
  <c r="X7" i="2"/>
  <c r="F8" i="2"/>
  <c r="N8" i="2"/>
  <c r="V8" i="2"/>
  <c r="D9" i="2"/>
  <c r="L9" i="2"/>
  <c r="T9" i="2"/>
  <c r="AB9" i="2"/>
  <c r="J10" i="2"/>
  <c r="R10" i="2"/>
  <c r="Z10" i="2"/>
  <c r="H11" i="2"/>
  <c r="P11" i="2"/>
  <c r="X11" i="2"/>
  <c r="F12" i="2"/>
  <c r="N12" i="2"/>
  <c r="V12" i="2"/>
  <c r="D13" i="2"/>
  <c r="L13" i="2"/>
  <c r="T13" i="2"/>
  <c r="AB13" i="2"/>
  <c r="J14" i="2"/>
  <c r="R14" i="2"/>
  <c r="Z14" i="2"/>
  <c r="H15" i="2"/>
  <c r="P15" i="2"/>
  <c r="X15" i="2"/>
  <c r="F16" i="2"/>
  <c r="N16" i="2"/>
  <c r="V16" i="2"/>
  <c r="D17" i="2"/>
  <c r="L17" i="2"/>
  <c r="T17" i="2"/>
  <c r="AB17" i="2"/>
  <c r="J18" i="2"/>
  <c r="R18" i="2"/>
  <c r="Z18" i="2"/>
  <c r="H19" i="2"/>
  <c r="P19" i="2"/>
  <c r="X19" i="2"/>
  <c r="F20" i="2"/>
  <c r="N20" i="2"/>
  <c r="V20" i="2"/>
  <c r="D21" i="2"/>
  <c r="L21" i="2"/>
  <c r="T21" i="2"/>
  <c r="AB21" i="2"/>
  <c r="J22" i="2"/>
  <c r="R22" i="2"/>
  <c r="Z22" i="2"/>
  <c r="H23" i="2"/>
  <c r="P23" i="2"/>
  <c r="X23" i="2"/>
  <c r="F24" i="2"/>
  <c r="N24" i="2"/>
  <c r="V24" i="2"/>
  <c r="D25" i="2"/>
  <c r="L25" i="2"/>
  <c r="T25" i="2"/>
  <c r="AB25" i="2"/>
  <c r="J26" i="2"/>
  <c r="R26" i="2"/>
  <c r="Z26" i="2"/>
  <c r="H27" i="2"/>
  <c r="P27" i="2"/>
  <c r="X27" i="2"/>
  <c r="F28" i="2"/>
  <c r="N28" i="2"/>
  <c r="V28" i="2"/>
  <c r="D29" i="2"/>
  <c r="L29" i="2"/>
  <c r="T29" i="2"/>
  <c r="AB29" i="2"/>
  <c r="I3" i="2"/>
  <c r="G4" i="2"/>
  <c r="W4" i="2"/>
  <c r="E5" i="2"/>
  <c r="M5" i="2"/>
  <c r="K6" i="2"/>
  <c r="I7" i="2"/>
  <c r="O8" i="2"/>
  <c r="U9" i="2"/>
  <c r="AA10" i="2"/>
  <c r="G12" i="2"/>
  <c r="M13" i="2"/>
  <c r="S14" i="2"/>
  <c r="Y15" i="2"/>
  <c r="E17" i="2"/>
  <c r="K18" i="2"/>
  <c r="Y19" i="2"/>
  <c r="W20" i="2"/>
  <c r="AC21" i="2"/>
  <c r="Q23" i="2"/>
  <c r="W24" i="2"/>
  <c r="AC25" i="2"/>
  <c r="I27" i="2"/>
  <c r="G28" i="2"/>
  <c r="M29" i="2"/>
  <c r="E10" i="2"/>
  <c r="I12" i="2"/>
  <c r="W13" i="2"/>
  <c r="K15" i="2"/>
  <c r="Y16" i="2"/>
  <c r="M18" i="2"/>
  <c r="AA19" i="2"/>
  <c r="W21" i="2"/>
  <c r="K23" i="2"/>
  <c r="Y24" i="2"/>
  <c r="E26" i="2"/>
  <c r="S27" i="2"/>
  <c r="O29" i="2"/>
  <c r="J3" i="2"/>
  <c r="R3" i="2"/>
  <c r="Z3" i="2"/>
  <c r="H4" i="2"/>
  <c r="P4" i="2"/>
  <c r="X4" i="2"/>
  <c r="F5" i="2"/>
  <c r="N5" i="2"/>
  <c r="V5" i="2"/>
  <c r="D6" i="2"/>
  <c r="L6" i="2"/>
  <c r="T6" i="2"/>
  <c r="AB6" i="2"/>
  <c r="J7" i="2"/>
  <c r="R7" i="2"/>
  <c r="Z7" i="2"/>
  <c r="H8" i="2"/>
  <c r="P8" i="2"/>
  <c r="X8" i="2"/>
  <c r="F9" i="2"/>
  <c r="N9" i="2"/>
  <c r="V9" i="2"/>
  <c r="D10" i="2"/>
  <c r="L10" i="2"/>
  <c r="T10" i="2"/>
  <c r="AB10" i="2"/>
  <c r="J11" i="2"/>
  <c r="R11" i="2"/>
  <c r="Z11" i="2"/>
  <c r="H12" i="2"/>
  <c r="P12" i="2"/>
  <c r="X12" i="2"/>
  <c r="F13" i="2"/>
  <c r="N13" i="2"/>
  <c r="V13" i="2"/>
  <c r="D14" i="2"/>
  <c r="L14" i="2"/>
  <c r="T14" i="2"/>
  <c r="AB14" i="2"/>
  <c r="J15" i="2"/>
  <c r="R15" i="2"/>
  <c r="Z15" i="2"/>
  <c r="H16" i="2"/>
  <c r="P16" i="2"/>
  <c r="X16" i="2"/>
  <c r="F17" i="2"/>
  <c r="N17" i="2"/>
  <c r="V17" i="2"/>
  <c r="D18" i="2"/>
  <c r="L18" i="2"/>
  <c r="T18" i="2"/>
  <c r="AB18" i="2"/>
  <c r="J19" i="2"/>
  <c r="R19" i="2"/>
  <c r="Z19" i="2"/>
  <c r="H20" i="2"/>
  <c r="P20" i="2"/>
  <c r="X20" i="2"/>
  <c r="F21" i="2"/>
  <c r="N21" i="2"/>
  <c r="V21" i="2"/>
  <c r="D22" i="2"/>
  <c r="L22" i="2"/>
  <c r="T22" i="2"/>
  <c r="AB22" i="2"/>
  <c r="J23" i="2"/>
  <c r="R23" i="2"/>
  <c r="Z23" i="2"/>
  <c r="H24" i="2"/>
  <c r="P24" i="2"/>
  <c r="X24" i="2"/>
  <c r="F25" i="2"/>
  <c r="N25" i="2"/>
  <c r="V25" i="2"/>
  <c r="D26" i="2"/>
  <c r="L26" i="2"/>
  <c r="T26" i="2"/>
  <c r="AB26" i="2"/>
  <c r="J27" i="2"/>
  <c r="R27" i="2"/>
  <c r="Z27" i="2"/>
  <c r="H28" i="2"/>
  <c r="P28" i="2"/>
  <c r="X28" i="2"/>
  <c r="F29" i="2"/>
  <c r="N29" i="2"/>
  <c r="V29" i="2"/>
  <c r="K3" i="2"/>
  <c r="AA3" i="2"/>
  <c r="Q4" i="2"/>
  <c r="G5" i="2"/>
  <c r="W5" i="2"/>
  <c r="S3" i="2"/>
  <c r="I4" i="2"/>
  <c r="Y4" i="2"/>
  <c r="O5" i="2"/>
  <c r="E6" i="2"/>
  <c r="M6" i="2"/>
  <c r="U6" i="2"/>
  <c r="AC6" i="2"/>
  <c r="K7" i="2"/>
  <c r="S7" i="2"/>
  <c r="AA7" i="2"/>
  <c r="I8" i="2"/>
  <c r="Q8" i="2"/>
  <c r="Y8" i="2"/>
  <c r="G9" i="2"/>
  <c r="O9" i="2"/>
  <c r="W9" i="2"/>
  <c r="K11" i="2"/>
  <c r="S11" i="2"/>
  <c r="AA11" i="2"/>
  <c r="Y12" i="2"/>
  <c r="M14" i="2"/>
  <c r="AA15" i="2"/>
  <c r="G17" i="2"/>
  <c r="U18" i="2"/>
  <c r="S19" i="2"/>
  <c r="G21" i="2"/>
  <c r="AA23" i="2"/>
  <c r="O25" i="2"/>
  <c r="AC26" i="2"/>
  <c r="Y28" i="2"/>
  <c r="C6" i="2"/>
  <c r="C14" i="2"/>
  <c r="C22" i="2"/>
  <c r="C12" i="2"/>
  <c r="C7" i="2"/>
  <c r="C15" i="2"/>
  <c r="C23" i="2"/>
  <c r="C19" i="2"/>
  <c r="C5" i="2"/>
  <c r="C8" i="2"/>
  <c r="C16" i="2"/>
  <c r="C24" i="2"/>
  <c r="C27" i="2"/>
  <c r="C20" i="2"/>
  <c r="C21" i="2"/>
  <c r="C9" i="2"/>
  <c r="C17" i="2"/>
  <c r="C25" i="2"/>
  <c r="C4" i="2"/>
  <c r="C13" i="2"/>
  <c r="C10" i="2"/>
  <c r="C18" i="2"/>
  <c r="C26" i="2"/>
  <c r="C11" i="2"/>
  <c r="C28" i="2"/>
  <c r="C29" i="2"/>
  <c r="C3" i="2"/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C4" i="1"/>
  <c r="B4" i="2" a="1"/>
  <c r="B8" i="2" a="1"/>
  <c r="B12" i="2" a="1"/>
  <c r="B16" i="2" a="1"/>
  <c r="B20" i="2" a="1"/>
  <c r="B24" i="2" a="1"/>
  <c r="B28" i="2" a="1"/>
  <c r="B14" i="2" a="1"/>
  <c r="B26" i="2" a="1"/>
  <c r="B19" i="2" a="1"/>
  <c r="B5" i="2" a="1"/>
  <c r="B13" i="2" a="1"/>
  <c r="B21" i="2" a="1"/>
  <c r="B29" i="2" a="1"/>
  <c r="B10" i="2" a="1"/>
  <c r="B22" i="2" a="1"/>
  <c r="B23" i="2" a="1"/>
  <c r="B9" i="2" a="1"/>
  <c r="B17" i="2" a="1"/>
  <c r="B25" i="2" a="1"/>
  <c r="B27" i="2" a="1"/>
  <c r="B6" i="2" a="1"/>
  <c r="B15" i="2" a="1"/>
  <c r="B18" i="2" a="1"/>
  <c r="B7" i="2" a="1"/>
  <c r="B11" i="2" a="1"/>
  <c r="B3" i="2" a="1"/>
  <c r="B11" i="2" l="1"/>
  <c r="B7" i="2"/>
  <c r="B18" i="2"/>
  <c r="B15" i="2"/>
  <c r="B6" i="2"/>
  <c r="B27" i="2"/>
  <c r="B25" i="2"/>
  <c r="B17" i="2"/>
  <c r="B9" i="2"/>
  <c r="B23" i="2"/>
  <c r="B22" i="2"/>
  <c r="B10" i="2"/>
  <c r="B29" i="2"/>
  <c r="B21" i="2"/>
  <c r="B13" i="2"/>
  <c r="B5" i="2"/>
  <c r="B19" i="2"/>
  <c r="B26" i="2"/>
  <c r="B14" i="2"/>
  <c r="B28" i="2"/>
  <c r="B24" i="2"/>
  <c r="B20" i="2"/>
  <c r="B16" i="2"/>
  <c r="B12" i="2"/>
  <c r="B8" i="2"/>
  <c r="B4" i="2"/>
  <c r="B3" i="2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 l="1"/>
  <c r="D43" i="1" s="1"/>
  <c r="C42" i="1"/>
  <c r="S43" i="1" l="1"/>
  <c r="Z43" i="1"/>
  <c r="Y43" i="1"/>
  <c r="O43" i="1"/>
  <c r="R43" i="1"/>
  <c r="Q43" i="1"/>
  <c r="X43" i="1"/>
  <c r="W43" i="1"/>
  <c r="F43" i="1"/>
  <c r="N43" i="1"/>
  <c r="AC43" i="1"/>
  <c r="U43" i="1"/>
  <c r="M43" i="1"/>
  <c r="E43" i="1"/>
  <c r="AA43" i="1"/>
  <c r="K43" i="1"/>
  <c r="J43" i="1"/>
  <c r="I43" i="1"/>
  <c r="P43" i="1"/>
  <c r="H43" i="1"/>
  <c r="G43" i="1"/>
  <c r="V43" i="1"/>
  <c r="AB43" i="1"/>
  <c r="T43" i="1"/>
  <c r="L43" i="1"/>
  <c r="C43" i="1"/>
  <c r="C36" i="1" s="1"/>
  <c r="B33" i="1"/>
  <c r="AC42" i="1" l="1"/>
  <c r="AC34" i="1" s="1"/>
  <c r="AB42" i="1"/>
  <c r="AB34" i="1" s="1"/>
  <c r="AC36" i="1" s="1"/>
  <c r="AA42" i="1"/>
  <c r="AA35" i="1" s="1"/>
  <c r="Z42" i="1"/>
  <c r="Z35" i="1" s="1"/>
  <c r="Y42" i="1"/>
  <c r="Y35" i="1" s="1"/>
  <c r="X42" i="1"/>
  <c r="X34" i="1" s="1"/>
  <c r="Y36" i="1" s="1"/>
  <c r="W42" i="1"/>
  <c r="W34" i="1" s="1"/>
  <c r="X36" i="1" s="1"/>
  <c r="V42" i="1"/>
  <c r="V34" i="1" s="1"/>
  <c r="W36" i="1" s="1"/>
  <c r="U42" i="1"/>
  <c r="U34" i="1" s="1"/>
  <c r="V36" i="1" s="1"/>
  <c r="T42" i="1"/>
  <c r="T34" i="1" s="1"/>
  <c r="U36" i="1" s="1"/>
  <c r="S42" i="1"/>
  <c r="S35" i="1" s="1"/>
  <c r="R42" i="1"/>
  <c r="R35" i="1" s="1"/>
  <c r="Q42" i="1"/>
  <c r="Q34" i="1" s="1"/>
  <c r="R36" i="1" s="1"/>
  <c r="P42" i="1"/>
  <c r="P34" i="1" s="1"/>
  <c r="Q36" i="1" s="1"/>
  <c r="O42" i="1"/>
  <c r="O34" i="1" s="1"/>
  <c r="P36" i="1" s="1"/>
  <c r="N42" i="1"/>
  <c r="N34" i="1" s="1"/>
  <c r="O36" i="1" s="1"/>
  <c r="M42" i="1"/>
  <c r="M34" i="1" s="1"/>
  <c r="N36" i="1" s="1"/>
  <c r="L42" i="1"/>
  <c r="L34" i="1" s="1"/>
  <c r="M36" i="1" s="1"/>
  <c r="K42" i="1"/>
  <c r="K35" i="1" s="1"/>
  <c r="J42" i="1"/>
  <c r="J35" i="1" s="1"/>
  <c r="I42" i="1"/>
  <c r="I34" i="1" s="1"/>
  <c r="J36" i="1" s="1"/>
  <c r="H42" i="1"/>
  <c r="H34" i="1" s="1"/>
  <c r="I36" i="1" s="1"/>
  <c r="G42" i="1"/>
  <c r="G34" i="1" s="1"/>
  <c r="H36" i="1" s="1"/>
  <c r="F42" i="1"/>
  <c r="F34" i="1" s="1"/>
  <c r="G36" i="1" s="1"/>
  <c r="E42" i="1"/>
  <c r="E34" i="1" s="1"/>
  <c r="F36" i="1" s="1"/>
  <c r="D42" i="1"/>
  <c r="D34" i="1" s="1"/>
  <c r="E36" i="1" s="1"/>
  <c r="C34" i="1"/>
  <c r="D36" i="1" s="1"/>
  <c r="B4" i="1"/>
  <c r="B39" i="1" s="1"/>
  <c r="B5" i="1"/>
  <c r="Y34" i="1" l="1"/>
  <c r="Z36" i="1" s="1"/>
  <c r="J34" i="1"/>
  <c r="K36" i="1" s="1"/>
  <c r="R34" i="1"/>
  <c r="S36" i="1" s="1"/>
  <c r="Z34" i="1"/>
  <c r="AA36" i="1" s="1"/>
  <c r="K34" i="1"/>
  <c r="L36" i="1" s="1"/>
  <c r="S34" i="1"/>
  <c r="T36" i="1" s="1"/>
  <c r="AA34" i="1"/>
  <c r="AB36" i="1" s="1"/>
  <c r="Q35" i="1"/>
  <c r="I35" i="1"/>
  <c r="G41" i="1"/>
  <c r="O41" i="1"/>
  <c r="W41" i="1"/>
  <c r="H41" i="1"/>
  <c r="V41" i="1"/>
  <c r="N41" i="1"/>
  <c r="F41" i="1"/>
  <c r="X35" i="1"/>
  <c r="P35" i="1"/>
  <c r="H35" i="1"/>
  <c r="AC41" i="1"/>
  <c r="U41" i="1"/>
  <c r="M41" i="1"/>
  <c r="E41" i="1"/>
  <c r="W35" i="1"/>
  <c r="O35" i="1"/>
  <c r="G35" i="1"/>
  <c r="AB41" i="1"/>
  <c r="T41" i="1"/>
  <c r="L41" i="1"/>
  <c r="D41" i="1"/>
  <c r="V35" i="1"/>
  <c r="N35" i="1"/>
  <c r="F35" i="1"/>
  <c r="AA41" i="1"/>
  <c r="S41" i="1"/>
  <c r="K41" i="1"/>
  <c r="AC35" i="1"/>
  <c r="U35" i="1"/>
  <c r="M35" i="1"/>
  <c r="E35" i="1"/>
  <c r="Z41" i="1"/>
  <c r="R41" i="1"/>
  <c r="J41" i="1"/>
  <c r="AB35" i="1"/>
  <c r="T35" i="1"/>
  <c r="L35" i="1"/>
  <c r="D35" i="1"/>
  <c r="Y41" i="1"/>
  <c r="Q41" i="1"/>
  <c r="I41" i="1"/>
  <c r="X41" i="1"/>
  <c r="P41" i="1"/>
  <c r="C35" i="1"/>
  <c r="C41" i="1" l="1"/>
</calcChain>
</file>

<file path=xl/sharedStrings.xml><?xml version="1.0" encoding="utf-8"?>
<sst xmlns="http://schemas.openxmlformats.org/spreadsheetml/2006/main" count="67" uniqueCount="39">
  <si>
    <t>SBER</t>
  </si>
  <si>
    <t>YNDX</t>
  </si>
  <si>
    <t>DATE_FROM</t>
  </si>
  <si>
    <t>DATE_TILL</t>
  </si>
  <si>
    <t>Date</t>
  </si>
  <si>
    <t>QUERY_HISTORY</t>
  </si>
  <si>
    <t>QUERY_MARKET</t>
  </si>
  <si>
    <t>GAZP</t>
  </si>
  <si>
    <t>LKOH</t>
  </si>
  <si>
    <t>GMKN</t>
  </si>
  <si>
    <t>CHMF</t>
  </si>
  <si>
    <t>ROSN</t>
  </si>
  <si>
    <t>TATN</t>
  </si>
  <si>
    <t>MGNT</t>
  </si>
  <si>
    <t>PLZL</t>
  </si>
  <si>
    <t>NLMK</t>
  </si>
  <si>
    <t>POLY</t>
  </si>
  <si>
    <t>MOEX</t>
  </si>
  <si>
    <t>MAGN</t>
  </si>
  <si>
    <t>AFKS</t>
  </si>
  <si>
    <t>NVTK</t>
  </si>
  <si>
    <t>VTBR</t>
  </si>
  <si>
    <t>SBERP</t>
  </si>
  <si>
    <t>IRAO</t>
  </si>
  <si>
    <t>AFLT</t>
  </si>
  <si>
    <t>SNGSP</t>
  </si>
  <si>
    <t>DSKY</t>
  </si>
  <si>
    <t>ALRS</t>
  </si>
  <si>
    <t>MTSS</t>
  </si>
  <si>
    <t>FIVE</t>
  </si>
  <si>
    <t>SNGS</t>
  </si>
  <si>
    <t>MAIL</t>
  </si>
  <si>
    <t>XML Date</t>
  </si>
  <si>
    <r>
      <rPr>
        <sz val="11"/>
        <color rgb="FFFF0000"/>
        <rFont val="Calibri"/>
        <family val="2"/>
        <charset val="204"/>
        <scheme val="minor"/>
      </rPr>
      <t xml:space="preserve">Обновить данные - Ctrl + Alt + F9
</t>
    </r>
    <r>
      <rPr>
        <sz val="11"/>
        <rFont val="Calibri"/>
        <family val="2"/>
        <charset val="204"/>
        <scheme val="minor"/>
      </rPr>
      <t>Таблица состоит из двух частей:
В верхней части, выделенной голубым, представлены цены закрытия дня по закрытым сессиям.
В нижней части, выделенной зелёным, представлены текущие цены.</t>
    </r>
  </si>
  <si>
    <t>2099-12-31</t>
  </si>
  <si>
    <t>QUERY_CANDLES</t>
  </si>
  <si>
    <t>СЕГОДНЯ</t>
  </si>
  <si>
    <t>№ непустой
строки</t>
  </si>
  <si>
    <t>Имя столбца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</si>
</sst>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  <font>
      <sz val="10"/>
      <color rgb="FF6A8759"/>
      <name val="JetBrains Mono"/>
      <family val="3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6" fillId="2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14" fontId="0" fillId="4" borderId="0" xfId="0" applyNumberFormat="1" applyFill="1"/>
    <xf numFmtId="0" fontId="8" fillId="3" borderId="0" xfId="0" applyFont="1" applyFill="1"/>
    <xf numFmtId="0" fontId="8" fillId="4" borderId="0" xfId="0" applyFont="1" applyFill="1"/>
    <xf numFmtId="0" fontId="7" fillId="2" borderId="0" xfId="0" applyFont="1" applyFill="1"/>
    <xf numFmtId="2" fontId="0" fillId="5" borderId="0" xfId="0" applyNumberFormat="1" applyFill="1"/>
    <xf numFmtId="0" fontId="0" fillId="7" borderId="0" xfId="0" applyNumberFormat="1" applyFill="1"/>
    <xf numFmtId="14" fontId="6" fillId="2" borderId="0" xfId="0" quotePrefix="1" applyNumberFormat="1" applyFont="1" applyFill="1"/>
    <xf numFmtId="0" fontId="0" fillId="8" borderId="0" xfId="0" applyFill="1"/>
    <xf numFmtId="0" fontId="0" fillId="0" borderId="0" xfId="0" applyAlignment="1"/>
    <xf numFmtId="14" fontId="0" fillId="0" borderId="0" xfId="0" applyNumberFormat="1"/>
    <xf numFmtId="0" fontId="11" fillId="6" borderId="0" xfId="0" applyFont="1" applyFill="1" applyAlignment="1">
      <alignment wrapText="1"/>
    </xf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4" fontId="3" fillId="3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9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pane ySplit="3" topLeftCell="A4" activePane="bottomLeft" state="frozen"/>
      <selection pane="bottomLeft" activeCell="AC26" sqref="AC26"/>
    </sheetView>
  </sheetViews>
  <sheetFormatPr defaultRowHeight="15"/>
  <cols>
    <col min="1" max="1" width="11.42578125" customWidth="1"/>
    <col min="2" max="2" width="12.85546875" bestFit="1" customWidth="1"/>
    <col min="3" max="20" width="8.7109375" customWidth="1"/>
    <col min="21" max="21" width="10.7109375" customWidth="1"/>
    <col min="22" max="29" width="8.7109375" customWidth="1"/>
  </cols>
  <sheetData>
    <row r="1" spans="1:29" ht="58.5" customHeight="1">
      <c r="A1" s="22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3" spans="1:29" s="1" customFormat="1">
      <c r="A3" s="7" t="s">
        <v>4</v>
      </c>
      <c r="B3" s="7" t="s">
        <v>32</v>
      </c>
      <c r="C3" s="8" t="s">
        <v>0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</row>
    <row r="4" spans="1:29" s="1" customFormat="1">
      <c r="A4" s="9">
        <v>44161</v>
      </c>
      <c r="B4" s="11" t="str">
        <f t="shared" ref="B4:B5" si="0">TEXT(A4,"гггг-ММ-дд")</f>
        <v>2020-11-26</v>
      </c>
      <c r="C4" s="14">
        <f>VALUE(SUBSTITUTE(_xlfn.FILTERXML(_xlfn.WEBSERVICE(C$41),"//document//data//rows//row[@TRADEDATE='"&amp;$B4&amp;"']/@LEGALCLOSEPRICE"),".",","))</f>
        <v>251.5</v>
      </c>
      <c r="D4" s="14">
        <f t="shared" ref="D4:AC13" si="1">VALUE(SUBSTITUTE(_xlfn.FILTERXML(_xlfn.WEBSERVICE(D$41),"//document//data//rows//row[@TRADEDATE='"&amp;$B4&amp;"']/@LEGALCLOSEPRICE"),".",","))</f>
        <v>185.71</v>
      </c>
      <c r="E4" s="14">
        <f t="shared" si="1"/>
        <v>5260</v>
      </c>
      <c r="F4" s="14">
        <f t="shared" si="1"/>
        <v>21642</v>
      </c>
      <c r="G4" s="14">
        <f t="shared" si="1"/>
        <v>1149.2</v>
      </c>
      <c r="H4" s="14">
        <f t="shared" si="1"/>
        <v>466.55</v>
      </c>
      <c r="I4" s="14">
        <f t="shared" si="1"/>
        <v>526.4</v>
      </c>
      <c r="J4" s="14">
        <f t="shared" si="1"/>
        <v>4986</v>
      </c>
      <c r="K4" s="14">
        <f t="shared" si="1"/>
        <v>14958.5</v>
      </c>
      <c r="L4" s="14">
        <f t="shared" si="1"/>
        <v>5016.8</v>
      </c>
      <c r="M4" s="14">
        <f t="shared" si="1"/>
        <v>198.16</v>
      </c>
      <c r="N4" s="14">
        <f t="shared" si="1"/>
        <v>1630</v>
      </c>
      <c r="O4" s="14">
        <f t="shared" si="1"/>
        <v>147.5</v>
      </c>
      <c r="P4" s="14">
        <f t="shared" si="1"/>
        <v>42.8</v>
      </c>
      <c r="Q4" s="14">
        <f t="shared" si="1"/>
        <v>30.207000000000001</v>
      </c>
      <c r="R4" s="14">
        <f t="shared" si="1"/>
        <v>1253.5999999999999</v>
      </c>
      <c r="S4" s="14">
        <f t="shared" si="1"/>
        <v>3.7100000000000001E-2</v>
      </c>
      <c r="T4" s="14">
        <f t="shared" si="1"/>
        <v>229.25</v>
      </c>
      <c r="U4" s="14">
        <f t="shared" si="1"/>
        <v>5.2350000000000003</v>
      </c>
      <c r="V4" s="14">
        <f t="shared" si="1"/>
        <v>71.3</v>
      </c>
      <c r="W4" s="14">
        <f t="shared" si="1"/>
        <v>39.770000000000003</v>
      </c>
      <c r="X4" s="14">
        <f t="shared" si="1"/>
        <v>125.5</v>
      </c>
      <c r="Y4" s="14">
        <f t="shared" si="1"/>
        <v>87.05</v>
      </c>
      <c r="Z4" s="14">
        <f t="shared" si="1"/>
        <v>317.75</v>
      </c>
      <c r="AA4" s="14">
        <f t="shared" si="1"/>
        <v>2730</v>
      </c>
      <c r="AB4" s="14">
        <f t="shared" si="1"/>
        <v>37.064999999999998</v>
      </c>
      <c r="AC4" s="14">
        <f t="shared" si="1"/>
        <v>2255</v>
      </c>
    </row>
    <row r="5" spans="1:29" s="1" customFormat="1">
      <c r="A5" s="9">
        <v>44162</v>
      </c>
      <c r="B5" s="11" t="str">
        <f t="shared" si="0"/>
        <v>2020-11-27</v>
      </c>
      <c r="C5" s="14">
        <f t="shared" ref="C5:R29" si="2">VALUE(SUBSTITUTE(_xlfn.FILTERXML(_xlfn.WEBSERVICE(C$41),"//document//data//rows//row[@TRADEDATE='"&amp;$B5&amp;"']/@LEGALCLOSEPRICE"),".",","))</f>
        <v>251.18</v>
      </c>
      <c r="D5" s="14">
        <f t="shared" si="1"/>
        <v>186.03</v>
      </c>
      <c r="E5" s="14">
        <f t="shared" si="1"/>
        <v>5245</v>
      </c>
      <c r="F5" s="14">
        <f t="shared" si="1"/>
        <v>21800</v>
      </c>
      <c r="G5" s="14">
        <f t="shared" si="1"/>
        <v>1146.4000000000001</v>
      </c>
      <c r="H5" s="14">
        <f t="shared" si="1"/>
        <v>459.65</v>
      </c>
      <c r="I5" s="14">
        <f t="shared" si="1"/>
        <v>510.3</v>
      </c>
      <c r="J5" s="14">
        <f t="shared" si="1"/>
        <v>4995</v>
      </c>
      <c r="K5" s="14">
        <f t="shared" si="1"/>
        <v>14670</v>
      </c>
      <c r="L5" s="14">
        <f t="shared" si="1"/>
        <v>5072.8</v>
      </c>
      <c r="M5" s="14">
        <f t="shared" si="1"/>
        <v>198.68</v>
      </c>
      <c r="N5" s="14">
        <f t="shared" si="1"/>
        <v>1607.9</v>
      </c>
      <c r="O5" s="14">
        <f t="shared" si="1"/>
        <v>153.26</v>
      </c>
      <c r="P5" s="14">
        <f t="shared" si="1"/>
        <v>42.78</v>
      </c>
      <c r="Q5" s="14">
        <f t="shared" si="1"/>
        <v>30.931000000000001</v>
      </c>
      <c r="R5" s="14">
        <f t="shared" si="1"/>
        <v>1247.8</v>
      </c>
      <c r="S5" s="14">
        <f t="shared" si="1"/>
        <v>3.7874999999999999E-2</v>
      </c>
      <c r="T5" s="14">
        <f t="shared" si="1"/>
        <v>229.64</v>
      </c>
      <c r="U5" s="14">
        <f t="shared" si="1"/>
        <v>5.2220000000000004</v>
      </c>
      <c r="V5" s="14">
        <f t="shared" si="1"/>
        <v>72.099999999999994</v>
      </c>
      <c r="W5" s="14">
        <f t="shared" si="1"/>
        <v>40.045000000000002</v>
      </c>
      <c r="X5" s="14">
        <f t="shared" si="1"/>
        <v>125.12</v>
      </c>
      <c r="Y5" s="14">
        <f t="shared" si="1"/>
        <v>90.03</v>
      </c>
      <c r="Z5" s="14">
        <f t="shared" si="1"/>
        <v>321</v>
      </c>
      <c r="AA5" s="14">
        <f t="shared" si="1"/>
        <v>2777.5</v>
      </c>
      <c r="AB5" s="14">
        <f t="shared" si="1"/>
        <v>36.945</v>
      </c>
      <c r="AC5" s="14">
        <f t="shared" si="1"/>
        <v>2276</v>
      </c>
    </row>
    <row r="6" spans="1:29" s="1" customFormat="1">
      <c r="A6" s="9">
        <v>44163</v>
      </c>
      <c r="B6" s="11" t="str">
        <f t="shared" ref="B6:B32" si="3">TEXT(A6,"гггг-ММ-дд")</f>
        <v>2020-11-28</v>
      </c>
      <c r="C6" s="14" t="e">
        <f t="shared" si="2"/>
        <v>#VALUE!</v>
      </c>
      <c r="D6" s="14" t="e">
        <f t="shared" si="1"/>
        <v>#VALUE!</v>
      </c>
      <c r="E6" s="14" t="e">
        <f t="shared" si="1"/>
        <v>#VALUE!</v>
      </c>
      <c r="F6" s="14" t="e">
        <f t="shared" si="1"/>
        <v>#VALUE!</v>
      </c>
      <c r="G6" s="14" t="e">
        <f t="shared" si="1"/>
        <v>#VALUE!</v>
      </c>
      <c r="H6" s="14" t="e">
        <f t="shared" si="1"/>
        <v>#VALUE!</v>
      </c>
      <c r="I6" s="14" t="e">
        <f t="shared" si="1"/>
        <v>#VALUE!</v>
      </c>
      <c r="J6" s="14" t="e">
        <f t="shared" si="1"/>
        <v>#VALUE!</v>
      </c>
      <c r="K6" s="14" t="e">
        <f t="shared" si="1"/>
        <v>#VALUE!</v>
      </c>
      <c r="L6" s="14" t="e">
        <f t="shared" si="1"/>
        <v>#VALUE!</v>
      </c>
      <c r="M6" s="14" t="e">
        <f t="shared" si="1"/>
        <v>#VALUE!</v>
      </c>
      <c r="N6" s="14" t="e">
        <f t="shared" si="1"/>
        <v>#VALUE!</v>
      </c>
      <c r="O6" s="14" t="e">
        <f t="shared" si="1"/>
        <v>#VALUE!</v>
      </c>
      <c r="P6" s="14" t="e">
        <f t="shared" si="1"/>
        <v>#VALUE!</v>
      </c>
      <c r="Q6" s="14" t="e">
        <f t="shared" si="1"/>
        <v>#VALUE!</v>
      </c>
      <c r="R6" s="14" t="e">
        <f t="shared" si="1"/>
        <v>#VALUE!</v>
      </c>
      <c r="S6" s="14" t="e">
        <f t="shared" si="1"/>
        <v>#VALUE!</v>
      </c>
      <c r="T6" s="14" t="e">
        <f t="shared" si="1"/>
        <v>#VALUE!</v>
      </c>
      <c r="U6" s="14" t="e">
        <f t="shared" si="1"/>
        <v>#VALUE!</v>
      </c>
      <c r="V6" s="14" t="e">
        <f t="shared" si="1"/>
        <v>#VALUE!</v>
      </c>
      <c r="W6" s="14" t="e">
        <f t="shared" si="1"/>
        <v>#VALUE!</v>
      </c>
      <c r="X6" s="14" t="e">
        <f t="shared" si="1"/>
        <v>#VALUE!</v>
      </c>
      <c r="Y6" s="14" t="e">
        <f t="shared" si="1"/>
        <v>#VALUE!</v>
      </c>
      <c r="Z6" s="14" t="e">
        <f t="shared" si="1"/>
        <v>#VALUE!</v>
      </c>
      <c r="AA6" s="14" t="e">
        <f t="shared" si="1"/>
        <v>#VALUE!</v>
      </c>
      <c r="AB6" s="14" t="e">
        <f t="shared" si="1"/>
        <v>#VALUE!</v>
      </c>
      <c r="AC6" s="14" t="e">
        <f t="shared" si="1"/>
        <v>#VALUE!</v>
      </c>
    </row>
    <row r="7" spans="1:29" s="1" customFormat="1">
      <c r="A7" s="9">
        <v>44164</v>
      </c>
      <c r="B7" s="11" t="str">
        <f t="shared" si="3"/>
        <v>2020-11-29</v>
      </c>
      <c r="C7" s="14" t="e">
        <f t="shared" si="2"/>
        <v>#VALUE!</v>
      </c>
      <c r="D7" s="14" t="e">
        <f t="shared" si="1"/>
        <v>#VALUE!</v>
      </c>
      <c r="E7" s="14" t="e">
        <f t="shared" si="1"/>
        <v>#VALUE!</v>
      </c>
      <c r="F7" s="14" t="e">
        <f t="shared" si="1"/>
        <v>#VALUE!</v>
      </c>
      <c r="G7" s="14" t="e">
        <f t="shared" si="1"/>
        <v>#VALUE!</v>
      </c>
      <c r="H7" s="14" t="e">
        <f t="shared" si="1"/>
        <v>#VALUE!</v>
      </c>
      <c r="I7" s="14" t="e">
        <f t="shared" si="1"/>
        <v>#VALUE!</v>
      </c>
      <c r="J7" s="14" t="e">
        <f t="shared" si="1"/>
        <v>#VALUE!</v>
      </c>
      <c r="K7" s="14" t="e">
        <f t="shared" si="1"/>
        <v>#VALUE!</v>
      </c>
      <c r="L7" s="14" t="e">
        <f t="shared" si="1"/>
        <v>#VALUE!</v>
      </c>
      <c r="M7" s="14" t="e">
        <f t="shared" si="1"/>
        <v>#VALUE!</v>
      </c>
      <c r="N7" s="14" t="e">
        <f t="shared" si="1"/>
        <v>#VALUE!</v>
      </c>
      <c r="O7" s="14" t="e">
        <f t="shared" si="1"/>
        <v>#VALUE!</v>
      </c>
      <c r="P7" s="14" t="e">
        <f t="shared" si="1"/>
        <v>#VALUE!</v>
      </c>
      <c r="Q7" s="14" t="e">
        <f t="shared" si="1"/>
        <v>#VALUE!</v>
      </c>
      <c r="R7" s="14" t="e">
        <f t="shared" si="1"/>
        <v>#VALUE!</v>
      </c>
      <c r="S7" s="14" t="e">
        <f t="shared" si="1"/>
        <v>#VALUE!</v>
      </c>
      <c r="T7" s="14" t="e">
        <f t="shared" si="1"/>
        <v>#VALUE!</v>
      </c>
      <c r="U7" s="14" t="e">
        <f t="shared" si="1"/>
        <v>#VALUE!</v>
      </c>
      <c r="V7" s="14" t="e">
        <f t="shared" si="1"/>
        <v>#VALUE!</v>
      </c>
      <c r="W7" s="14" t="e">
        <f t="shared" si="1"/>
        <v>#VALUE!</v>
      </c>
      <c r="X7" s="14" t="e">
        <f t="shared" si="1"/>
        <v>#VALUE!</v>
      </c>
      <c r="Y7" s="14" t="e">
        <f t="shared" si="1"/>
        <v>#VALUE!</v>
      </c>
      <c r="Z7" s="14" t="e">
        <f t="shared" si="1"/>
        <v>#VALUE!</v>
      </c>
      <c r="AA7" s="14" t="e">
        <f t="shared" si="1"/>
        <v>#VALUE!</v>
      </c>
      <c r="AB7" s="14" t="e">
        <f t="shared" si="1"/>
        <v>#VALUE!</v>
      </c>
      <c r="AC7" s="14" t="e">
        <f t="shared" si="1"/>
        <v>#VALUE!</v>
      </c>
    </row>
    <row r="8" spans="1:29" s="1" customFormat="1">
      <c r="A8" s="9">
        <v>44165</v>
      </c>
      <c r="B8" s="11" t="str">
        <f t="shared" si="3"/>
        <v>2020-11-30</v>
      </c>
      <c r="C8" s="14">
        <f t="shared" si="2"/>
        <v>249.65</v>
      </c>
      <c r="D8" s="14">
        <f t="shared" si="1"/>
        <v>182.43</v>
      </c>
      <c r="E8" s="14">
        <f t="shared" si="1"/>
        <v>5031</v>
      </c>
      <c r="F8" s="14">
        <f t="shared" si="1"/>
        <v>21456</v>
      </c>
      <c r="G8" s="14">
        <f t="shared" si="1"/>
        <v>1119.5999999999999</v>
      </c>
      <c r="H8" s="14">
        <f t="shared" si="1"/>
        <v>447.55</v>
      </c>
      <c r="I8" s="14">
        <f t="shared" si="1"/>
        <v>490</v>
      </c>
      <c r="J8" s="14">
        <f t="shared" si="1"/>
        <v>4947</v>
      </c>
      <c r="K8" s="14">
        <f t="shared" si="1"/>
        <v>14522.5</v>
      </c>
      <c r="L8" s="14">
        <f t="shared" si="1"/>
        <v>5370</v>
      </c>
      <c r="M8" s="14">
        <f t="shared" si="1"/>
        <v>192.38</v>
      </c>
      <c r="N8" s="14">
        <f t="shared" si="1"/>
        <v>1595.4</v>
      </c>
      <c r="O8" s="14">
        <f t="shared" si="1"/>
        <v>152.91999999999999</v>
      </c>
      <c r="P8" s="14">
        <f t="shared" si="1"/>
        <v>42</v>
      </c>
      <c r="Q8" s="14">
        <f t="shared" si="1"/>
        <v>30.757000000000001</v>
      </c>
      <c r="R8" s="14">
        <f t="shared" si="1"/>
        <v>1202</v>
      </c>
      <c r="S8" s="14">
        <f t="shared" si="1"/>
        <v>3.7400000000000003E-2</v>
      </c>
      <c r="T8" s="14">
        <f t="shared" si="1"/>
        <v>229.35</v>
      </c>
      <c r="U8" s="14">
        <f t="shared" si="1"/>
        <v>5.1360000000000001</v>
      </c>
      <c r="V8" s="14">
        <f t="shared" si="1"/>
        <v>72.180000000000007</v>
      </c>
      <c r="W8" s="14">
        <f t="shared" si="1"/>
        <v>39.685000000000002</v>
      </c>
      <c r="X8" s="14">
        <f t="shared" si="1"/>
        <v>140.19999999999999</v>
      </c>
      <c r="Y8" s="14">
        <f t="shared" si="1"/>
        <v>87.95</v>
      </c>
      <c r="Z8" s="14">
        <f t="shared" si="1"/>
        <v>321</v>
      </c>
      <c r="AA8" s="14">
        <f t="shared" si="1"/>
        <v>2720.5</v>
      </c>
      <c r="AB8" s="14">
        <f t="shared" si="1"/>
        <v>35.270000000000003</v>
      </c>
      <c r="AC8" s="14">
        <f t="shared" si="1"/>
        <v>2217.1999999999998</v>
      </c>
    </row>
    <row r="9" spans="1:29" s="1" customFormat="1">
      <c r="A9" s="9">
        <v>44166</v>
      </c>
      <c r="B9" s="11" t="str">
        <f t="shared" si="3"/>
        <v>2020-12-01</v>
      </c>
      <c r="C9" s="14">
        <f t="shared" si="2"/>
        <v>259.76</v>
      </c>
      <c r="D9" s="14">
        <f t="shared" si="1"/>
        <v>184.45</v>
      </c>
      <c r="E9" s="14">
        <f t="shared" si="1"/>
        <v>5049</v>
      </c>
      <c r="F9" s="14">
        <f t="shared" si="1"/>
        <v>21894</v>
      </c>
      <c r="G9" s="14">
        <f t="shared" si="1"/>
        <v>1136</v>
      </c>
      <c r="H9" s="14">
        <f t="shared" si="1"/>
        <v>444.15</v>
      </c>
      <c r="I9" s="14">
        <f t="shared" si="1"/>
        <v>491.4</v>
      </c>
      <c r="J9" s="14">
        <f t="shared" si="1"/>
        <v>4992.5</v>
      </c>
      <c r="K9" s="14">
        <f t="shared" si="1"/>
        <v>14725</v>
      </c>
      <c r="L9" s="14">
        <f t="shared" si="1"/>
        <v>5294</v>
      </c>
      <c r="M9" s="14">
        <f t="shared" si="1"/>
        <v>194.98</v>
      </c>
      <c r="N9" s="14">
        <f t="shared" si="1"/>
        <v>1672</v>
      </c>
      <c r="O9" s="14">
        <f t="shared" si="1"/>
        <v>155.19999999999999</v>
      </c>
      <c r="P9" s="14">
        <f t="shared" si="1"/>
        <v>43.53</v>
      </c>
      <c r="Q9" s="14">
        <f t="shared" si="1"/>
        <v>30.2</v>
      </c>
      <c r="R9" s="14">
        <f t="shared" si="1"/>
        <v>1221.8</v>
      </c>
      <c r="S9" s="14">
        <f t="shared" si="1"/>
        <v>3.7589999999999998E-2</v>
      </c>
      <c r="T9" s="14">
        <f t="shared" si="1"/>
        <v>234.33</v>
      </c>
      <c r="U9" s="14">
        <f t="shared" si="1"/>
        <v>44682</v>
      </c>
      <c r="V9" s="14">
        <f t="shared" si="1"/>
        <v>71.900000000000006</v>
      </c>
      <c r="W9" s="14">
        <f t="shared" si="1"/>
        <v>39.784999999999997</v>
      </c>
      <c r="X9" s="14">
        <f t="shared" si="1"/>
        <v>141.02000000000001</v>
      </c>
      <c r="Y9" s="14">
        <f t="shared" si="1"/>
        <v>89.68</v>
      </c>
      <c r="Z9" s="14">
        <f t="shared" si="1"/>
        <v>324.5</v>
      </c>
      <c r="AA9" s="14">
        <f t="shared" si="1"/>
        <v>2808.5</v>
      </c>
      <c r="AB9" s="14">
        <f t="shared" si="1"/>
        <v>34.9</v>
      </c>
      <c r="AC9" s="14">
        <f t="shared" si="1"/>
        <v>2170.1999999999998</v>
      </c>
    </row>
    <row r="10" spans="1:29" s="1" customFormat="1">
      <c r="A10" s="9">
        <v>44167</v>
      </c>
      <c r="B10" s="11" t="str">
        <f t="shared" si="3"/>
        <v>2020-12-02</v>
      </c>
      <c r="C10" s="14">
        <f t="shared" si="2"/>
        <v>264.99</v>
      </c>
      <c r="D10" s="14">
        <f t="shared" si="1"/>
        <v>186.97</v>
      </c>
      <c r="E10" s="14">
        <f t="shared" si="1"/>
        <v>5173</v>
      </c>
      <c r="F10" s="14">
        <f t="shared" si="1"/>
        <v>22952</v>
      </c>
      <c r="G10" s="14">
        <f t="shared" si="1"/>
        <v>1170</v>
      </c>
      <c r="H10" s="14">
        <f t="shared" si="1"/>
        <v>447</v>
      </c>
      <c r="I10" s="14">
        <f t="shared" si="1"/>
        <v>509.5</v>
      </c>
      <c r="J10" s="14">
        <f t="shared" si="1"/>
        <v>4990</v>
      </c>
      <c r="K10" s="14">
        <f t="shared" si="1"/>
        <v>14599</v>
      </c>
      <c r="L10" s="14">
        <f t="shared" si="1"/>
        <v>5217.6000000000004</v>
      </c>
      <c r="M10" s="14">
        <f t="shared" si="1"/>
        <v>202.9</v>
      </c>
      <c r="N10" s="14">
        <f t="shared" si="1"/>
        <v>1675.5</v>
      </c>
      <c r="O10" s="14">
        <f t="shared" si="1"/>
        <v>157.9</v>
      </c>
      <c r="P10" s="14">
        <f t="shared" si="1"/>
        <v>45.36</v>
      </c>
      <c r="Q10" s="14">
        <f t="shared" si="1"/>
        <v>29.774999999999999</v>
      </c>
      <c r="R10" s="14">
        <f t="shared" si="1"/>
        <v>1217.5999999999999</v>
      </c>
      <c r="S10" s="14">
        <f t="shared" si="1"/>
        <v>3.7920000000000002E-2</v>
      </c>
      <c r="T10" s="14">
        <f t="shared" si="1"/>
        <v>238.4</v>
      </c>
      <c r="U10" s="14">
        <f t="shared" si="1"/>
        <v>107869</v>
      </c>
      <c r="V10" s="14">
        <f t="shared" si="1"/>
        <v>72.02</v>
      </c>
      <c r="W10" s="14">
        <f t="shared" si="1"/>
        <v>40.450000000000003</v>
      </c>
      <c r="X10" s="14">
        <f t="shared" si="1"/>
        <v>136.5</v>
      </c>
      <c r="Y10" s="14">
        <f t="shared" si="1"/>
        <v>89.08</v>
      </c>
      <c r="Z10" s="14">
        <f t="shared" si="1"/>
        <v>322.3</v>
      </c>
      <c r="AA10" s="14">
        <f t="shared" si="1"/>
        <v>2837</v>
      </c>
      <c r="AB10" s="14">
        <f t="shared" si="1"/>
        <v>35.65</v>
      </c>
      <c r="AC10" s="14">
        <f t="shared" si="1"/>
        <v>2159.6</v>
      </c>
    </row>
    <row r="11" spans="1:29" s="1" customFormat="1">
      <c r="A11" s="9">
        <v>44168</v>
      </c>
      <c r="B11" s="11" t="str">
        <f t="shared" si="3"/>
        <v>2020-12-03</v>
      </c>
      <c r="C11" s="14">
        <f t="shared" si="2"/>
        <v>263.94</v>
      </c>
      <c r="D11" s="14">
        <f t="shared" si="1"/>
        <v>186.04</v>
      </c>
      <c r="E11" s="14">
        <f t="shared" si="1"/>
        <v>5048</v>
      </c>
      <c r="F11" s="14">
        <f t="shared" si="1"/>
        <v>23152</v>
      </c>
      <c r="G11" s="14">
        <f t="shared" si="1"/>
        <v>1147.2</v>
      </c>
      <c r="H11" s="14">
        <f t="shared" si="1"/>
        <v>436.55</v>
      </c>
      <c r="I11" s="14">
        <f t="shared" si="1"/>
        <v>493.8</v>
      </c>
      <c r="J11" s="14">
        <f t="shared" si="1"/>
        <v>5000</v>
      </c>
      <c r="K11" s="14">
        <f t="shared" si="1"/>
        <v>14505</v>
      </c>
      <c r="L11" s="14">
        <f t="shared" si="1"/>
        <v>5175</v>
      </c>
      <c r="M11" s="14">
        <f t="shared" si="1"/>
        <v>191.2</v>
      </c>
      <c r="N11" s="14">
        <f t="shared" si="1"/>
        <v>1670.5</v>
      </c>
      <c r="O11" s="14">
        <f t="shared" si="1"/>
        <v>159</v>
      </c>
      <c r="P11" s="14">
        <f t="shared" si="1"/>
        <v>43.9</v>
      </c>
      <c r="Q11" s="14">
        <f t="shared" si="1"/>
        <v>29.85</v>
      </c>
      <c r="R11" s="14">
        <f t="shared" si="1"/>
        <v>1199.2</v>
      </c>
      <c r="S11" s="14">
        <f t="shared" si="1"/>
        <v>3.7644999999999998E-2</v>
      </c>
      <c r="T11" s="14">
        <f t="shared" si="1"/>
        <v>239.39</v>
      </c>
      <c r="U11" s="14">
        <f t="shared" si="1"/>
        <v>44317</v>
      </c>
      <c r="V11" s="14">
        <f t="shared" si="1"/>
        <v>73.5</v>
      </c>
      <c r="W11" s="14">
        <f t="shared" si="1"/>
        <v>40</v>
      </c>
      <c r="X11" s="14">
        <f t="shared" si="1"/>
        <v>138</v>
      </c>
      <c r="Y11" s="14">
        <f t="shared" si="1"/>
        <v>89.94</v>
      </c>
      <c r="Z11" s="14">
        <f t="shared" si="1"/>
        <v>319.5</v>
      </c>
      <c r="AA11" s="14">
        <f t="shared" si="1"/>
        <v>2789</v>
      </c>
      <c r="AB11" s="14">
        <f t="shared" si="1"/>
        <v>35.454999999999998</v>
      </c>
      <c r="AC11" s="14">
        <f t="shared" si="1"/>
        <v>2174</v>
      </c>
    </row>
    <row r="12" spans="1:29" s="1" customFormat="1">
      <c r="A12" s="9">
        <v>44169</v>
      </c>
      <c r="B12" s="11" t="str">
        <f t="shared" si="3"/>
        <v>2020-12-04</v>
      </c>
      <c r="C12" s="14">
        <f t="shared" si="2"/>
        <v>269.20999999999998</v>
      </c>
      <c r="D12" s="14">
        <f t="shared" si="1"/>
        <v>189</v>
      </c>
      <c r="E12" s="14">
        <f t="shared" si="1"/>
        <v>5135</v>
      </c>
      <c r="F12" s="14">
        <f t="shared" si="1"/>
        <v>23154</v>
      </c>
      <c r="G12" s="14">
        <f t="shared" si="1"/>
        <v>1185.5999999999999</v>
      </c>
      <c r="H12" s="14">
        <f t="shared" si="1"/>
        <v>444.85</v>
      </c>
      <c r="I12" s="14">
        <f t="shared" si="1"/>
        <v>510</v>
      </c>
      <c r="J12" s="14">
        <f t="shared" si="1"/>
        <v>4980</v>
      </c>
      <c r="K12" s="14">
        <f t="shared" si="1"/>
        <v>14374</v>
      </c>
      <c r="L12" s="14">
        <f t="shared" si="1"/>
        <v>5090.2</v>
      </c>
      <c r="M12" s="14">
        <f t="shared" si="1"/>
        <v>191.38</v>
      </c>
      <c r="N12" s="14">
        <f t="shared" si="1"/>
        <v>1621</v>
      </c>
      <c r="O12" s="14">
        <f t="shared" si="1"/>
        <v>157.72</v>
      </c>
      <c r="P12" s="14">
        <f t="shared" si="1"/>
        <v>44.5</v>
      </c>
      <c r="Q12" s="14">
        <f t="shared" si="1"/>
        <v>29.759</v>
      </c>
      <c r="R12" s="14">
        <f t="shared" si="1"/>
        <v>1218</v>
      </c>
      <c r="S12" s="14">
        <f t="shared" si="1"/>
        <v>3.7925E-2</v>
      </c>
      <c r="T12" s="14">
        <f t="shared" si="1"/>
        <v>244.67</v>
      </c>
      <c r="U12" s="14">
        <f t="shared" si="1"/>
        <v>42856</v>
      </c>
      <c r="V12" s="14">
        <f t="shared" si="1"/>
        <v>74.2</v>
      </c>
      <c r="W12" s="14">
        <f t="shared" si="1"/>
        <v>38.994999999999997</v>
      </c>
      <c r="X12" s="14">
        <f t="shared" si="1"/>
        <v>139.4</v>
      </c>
      <c r="Y12" s="14">
        <f t="shared" si="1"/>
        <v>91.27</v>
      </c>
      <c r="Z12" s="14">
        <f t="shared" si="1"/>
        <v>317.75</v>
      </c>
      <c r="AA12" s="14">
        <f t="shared" si="1"/>
        <v>2790.5</v>
      </c>
      <c r="AB12" s="14">
        <f t="shared" si="1"/>
        <v>35.405000000000001</v>
      </c>
      <c r="AC12" s="14">
        <f t="shared" si="1"/>
        <v>2146</v>
      </c>
    </row>
    <row r="13" spans="1:29" s="1" customFormat="1">
      <c r="A13" s="9">
        <v>44170</v>
      </c>
      <c r="B13" s="11" t="str">
        <f t="shared" si="3"/>
        <v>2020-12-05</v>
      </c>
      <c r="C13" s="14" t="e">
        <f t="shared" si="2"/>
        <v>#VALUE!</v>
      </c>
      <c r="D13" s="14" t="e">
        <f t="shared" si="1"/>
        <v>#VALUE!</v>
      </c>
      <c r="E13" s="14" t="e">
        <f t="shared" si="1"/>
        <v>#VALUE!</v>
      </c>
      <c r="F13" s="14" t="e">
        <f t="shared" si="1"/>
        <v>#VALUE!</v>
      </c>
      <c r="G13" s="14" t="e">
        <f t="shared" si="1"/>
        <v>#VALUE!</v>
      </c>
      <c r="H13" s="14" t="e">
        <f t="shared" si="1"/>
        <v>#VALUE!</v>
      </c>
      <c r="I13" s="14" t="e">
        <f t="shared" si="1"/>
        <v>#VALUE!</v>
      </c>
      <c r="J13" s="14" t="e">
        <f t="shared" si="1"/>
        <v>#VALUE!</v>
      </c>
      <c r="K13" s="14" t="e">
        <f t="shared" si="1"/>
        <v>#VALUE!</v>
      </c>
      <c r="L13" s="14" t="e">
        <f t="shared" si="1"/>
        <v>#VALUE!</v>
      </c>
      <c r="M13" s="14" t="e">
        <f t="shared" si="1"/>
        <v>#VALUE!</v>
      </c>
      <c r="N13" s="14" t="e">
        <f t="shared" si="1"/>
        <v>#VALUE!</v>
      </c>
      <c r="O13" s="14" t="e">
        <f t="shared" si="1"/>
        <v>#VALUE!</v>
      </c>
      <c r="P13" s="14" t="e">
        <f t="shared" si="1"/>
        <v>#VALUE!</v>
      </c>
      <c r="Q13" s="14" t="e">
        <f t="shared" si="1"/>
        <v>#VALUE!</v>
      </c>
      <c r="R13" s="14" t="e">
        <f t="shared" si="1"/>
        <v>#VALUE!</v>
      </c>
      <c r="S13" s="14" t="e">
        <f t="shared" si="1"/>
        <v>#VALUE!</v>
      </c>
      <c r="T13" s="14" t="e">
        <f t="shared" si="1"/>
        <v>#VALUE!</v>
      </c>
      <c r="U13" s="14" t="e">
        <f t="shared" si="1"/>
        <v>#VALUE!</v>
      </c>
      <c r="V13" s="14" t="e">
        <f t="shared" si="1"/>
        <v>#VALUE!</v>
      </c>
      <c r="W13" s="14" t="e">
        <f t="shared" si="1"/>
        <v>#VALUE!</v>
      </c>
      <c r="X13" s="14" t="e">
        <f t="shared" si="1"/>
        <v>#VALUE!</v>
      </c>
      <c r="Y13" s="14" t="e">
        <f t="shared" ref="Y13:AC13" si="4">VALUE(SUBSTITUTE(_xlfn.FILTERXML(_xlfn.WEBSERVICE(Y$41),"//document//data//rows//row[@TRADEDATE='"&amp;$B13&amp;"']/@LEGALCLOSEPRICE"),".",","))</f>
        <v>#VALUE!</v>
      </c>
      <c r="Z13" s="14" t="e">
        <f t="shared" si="4"/>
        <v>#VALUE!</v>
      </c>
      <c r="AA13" s="14" t="e">
        <f t="shared" si="4"/>
        <v>#VALUE!</v>
      </c>
      <c r="AB13" s="14" t="e">
        <f t="shared" si="4"/>
        <v>#VALUE!</v>
      </c>
      <c r="AC13" s="14" t="e">
        <f t="shared" si="4"/>
        <v>#VALUE!</v>
      </c>
    </row>
    <row r="14" spans="1:29" s="1" customFormat="1">
      <c r="A14" s="9">
        <v>44171</v>
      </c>
      <c r="B14" s="11" t="str">
        <f t="shared" si="3"/>
        <v>2020-12-06</v>
      </c>
      <c r="C14" s="14" t="e">
        <f t="shared" si="2"/>
        <v>#VALUE!</v>
      </c>
      <c r="D14" s="14" t="e">
        <f t="shared" si="2"/>
        <v>#VALUE!</v>
      </c>
      <c r="E14" s="14" t="e">
        <f t="shared" si="2"/>
        <v>#VALUE!</v>
      </c>
      <c r="F14" s="14" t="e">
        <f t="shared" si="2"/>
        <v>#VALUE!</v>
      </c>
      <c r="G14" s="14" t="e">
        <f t="shared" si="2"/>
        <v>#VALUE!</v>
      </c>
      <c r="H14" s="14" t="e">
        <f t="shared" si="2"/>
        <v>#VALUE!</v>
      </c>
      <c r="I14" s="14" t="e">
        <f t="shared" si="2"/>
        <v>#VALUE!</v>
      </c>
      <c r="J14" s="14" t="e">
        <f t="shared" si="2"/>
        <v>#VALUE!</v>
      </c>
      <c r="K14" s="14" t="e">
        <f t="shared" si="2"/>
        <v>#VALUE!</v>
      </c>
      <c r="L14" s="14" t="e">
        <f t="shared" si="2"/>
        <v>#VALUE!</v>
      </c>
      <c r="M14" s="14" t="e">
        <f t="shared" si="2"/>
        <v>#VALUE!</v>
      </c>
      <c r="N14" s="14" t="e">
        <f t="shared" si="2"/>
        <v>#VALUE!</v>
      </c>
      <c r="O14" s="14" t="e">
        <f t="shared" si="2"/>
        <v>#VALUE!</v>
      </c>
      <c r="P14" s="14" t="e">
        <f t="shared" si="2"/>
        <v>#VALUE!</v>
      </c>
      <c r="Q14" s="14" t="e">
        <f t="shared" si="2"/>
        <v>#VALUE!</v>
      </c>
      <c r="R14" s="14" t="e">
        <f t="shared" si="2"/>
        <v>#VALUE!</v>
      </c>
      <c r="S14" s="14" t="e">
        <f t="shared" ref="S14:AC33" si="5">VALUE(SUBSTITUTE(_xlfn.FILTERXML(_xlfn.WEBSERVICE(S$41),"//document//data//rows//row[@TRADEDATE='"&amp;$B14&amp;"']/@LEGALCLOSEPRICE"),".",","))</f>
        <v>#VALUE!</v>
      </c>
      <c r="T14" s="14" t="e">
        <f t="shared" si="5"/>
        <v>#VALUE!</v>
      </c>
      <c r="U14" s="14" t="e">
        <f t="shared" si="5"/>
        <v>#VALUE!</v>
      </c>
      <c r="V14" s="14" t="e">
        <f t="shared" si="5"/>
        <v>#VALUE!</v>
      </c>
      <c r="W14" s="14" t="e">
        <f t="shared" si="5"/>
        <v>#VALUE!</v>
      </c>
      <c r="X14" s="14" t="e">
        <f t="shared" si="5"/>
        <v>#VALUE!</v>
      </c>
      <c r="Y14" s="14" t="e">
        <f t="shared" si="5"/>
        <v>#VALUE!</v>
      </c>
      <c r="Z14" s="14" t="e">
        <f t="shared" si="5"/>
        <v>#VALUE!</v>
      </c>
      <c r="AA14" s="14" t="e">
        <f t="shared" si="5"/>
        <v>#VALUE!</v>
      </c>
      <c r="AB14" s="14" t="e">
        <f t="shared" si="5"/>
        <v>#VALUE!</v>
      </c>
      <c r="AC14" s="14" t="e">
        <f t="shared" si="5"/>
        <v>#VALUE!</v>
      </c>
    </row>
    <row r="15" spans="1:29" s="1" customFormat="1">
      <c r="A15" s="9">
        <v>44172</v>
      </c>
      <c r="B15" s="11" t="str">
        <f t="shared" si="3"/>
        <v>2020-12-07</v>
      </c>
      <c r="C15" s="14">
        <f t="shared" si="2"/>
        <v>275.8</v>
      </c>
      <c r="D15" s="14">
        <f t="shared" si="2"/>
        <v>191.5</v>
      </c>
      <c r="E15" s="14">
        <f t="shared" si="2"/>
        <v>5062</v>
      </c>
      <c r="F15" s="14">
        <f t="shared" si="2"/>
        <v>23154</v>
      </c>
      <c r="G15" s="14">
        <f t="shared" si="2"/>
        <v>1169.4000000000001</v>
      </c>
      <c r="H15" s="14">
        <f t="shared" si="2"/>
        <v>440.4</v>
      </c>
      <c r="I15" s="14">
        <f t="shared" si="2"/>
        <v>502.1</v>
      </c>
      <c r="J15" s="14">
        <f t="shared" si="2"/>
        <v>5015</v>
      </c>
      <c r="K15" s="14">
        <f t="shared" si="2"/>
        <v>14771</v>
      </c>
      <c r="L15" s="14">
        <f t="shared" si="2"/>
        <v>5007.8</v>
      </c>
      <c r="M15" s="14">
        <f t="shared" si="2"/>
        <v>197.5</v>
      </c>
      <c r="N15" s="14">
        <f t="shared" si="2"/>
        <v>1629</v>
      </c>
      <c r="O15" s="14">
        <f t="shared" si="2"/>
        <v>158.18</v>
      </c>
      <c r="P15" s="14">
        <f t="shared" si="2"/>
        <v>47.28</v>
      </c>
      <c r="Q15" s="14">
        <f t="shared" si="2"/>
        <v>29.492000000000001</v>
      </c>
      <c r="R15" s="14">
        <f t="shared" si="2"/>
        <v>1210</v>
      </c>
      <c r="S15" s="14">
        <f t="shared" si="5"/>
        <v>3.7644999999999998E-2</v>
      </c>
      <c r="T15" s="14">
        <f t="shared" si="5"/>
        <v>248.66</v>
      </c>
      <c r="U15" s="14">
        <f t="shared" si="5"/>
        <v>5.1509999999999998</v>
      </c>
      <c r="V15" s="14">
        <f t="shared" si="5"/>
        <v>73.900000000000006</v>
      </c>
      <c r="W15" s="14">
        <f t="shared" si="5"/>
        <v>39.229999999999997</v>
      </c>
      <c r="X15" s="14">
        <f t="shared" si="5"/>
        <v>143.5</v>
      </c>
      <c r="Y15" s="14">
        <f t="shared" si="5"/>
        <v>92.75</v>
      </c>
      <c r="Z15" s="14">
        <f t="shared" si="5"/>
        <v>319.05</v>
      </c>
      <c r="AA15" s="14">
        <f t="shared" si="5"/>
        <v>2791.5</v>
      </c>
      <c r="AB15" s="14">
        <f t="shared" si="5"/>
        <v>35.195</v>
      </c>
      <c r="AC15" s="14">
        <f t="shared" si="5"/>
        <v>2111.6</v>
      </c>
    </row>
    <row r="16" spans="1:29" s="1" customFormat="1">
      <c r="A16" s="9">
        <v>44173</v>
      </c>
      <c r="B16" s="11" t="str">
        <f t="shared" si="3"/>
        <v>2020-12-08</v>
      </c>
      <c r="C16" s="14">
        <f t="shared" si="2"/>
        <v>275.5</v>
      </c>
      <c r="D16" s="14">
        <f t="shared" si="2"/>
        <v>190.08</v>
      </c>
      <c r="E16" s="14">
        <f t="shared" si="2"/>
        <v>4999</v>
      </c>
      <c r="F16" s="14">
        <f t="shared" si="2"/>
        <v>22808</v>
      </c>
      <c r="G16" s="14">
        <f t="shared" si="2"/>
        <v>1156.8</v>
      </c>
      <c r="H16" s="14">
        <f t="shared" si="2"/>
        <v>430</v>
      </c>
      <c r="I16" s="14">
        <f t="shared" si="2"/>
        <v>496.7</v>
      </c>
      <c r="J16" s="14">
        <f t="shared" si="2"/>
        <v>5041</v>
      </c>
      <c r="K16" s="14">
        <f t="shared" si="2"/>
        <v>15077.5</v>
      </c>
      <c r="L16" s="14">
        <f t="shared" si="2"/>
        <v>5061</v>
      </c>
      <c r="M16" s="14">
        <f t="shared" si="2"/>
        <v>198.48</v>
      </c>
      <c r="N16" s="14">
        <f t="shared" si="2"/>
        <v>1665.5</v>
      </c>
      <c r="O16" s="14">
        <f t="shared" si="2"/>
        <v>159.77000000000001</v>
      </c>
      <c r="P16" s="14">
        <f t="shared" si="2"/>
        <v>47.09</v>
      </c>
      <c r="Q16" s="14">
        <f t="shared" si="2"/>
        <v>29.245000000000001</v>
      </c>
      <c r="R16" s="14">
        <f t="shared" si="2"/>
        <v>1190.2</v>
      </c>
      <c r="S16" s="14">
        <f t="shared" si="5"/>
        <v>3.7455000000000002E-2</v>
      </c>
      <c r="T16" s="14">
        <f t="shared" si="5"/>
        <v>248</v>
      </c>
      <c r="U16" s="14">
        <f t="shared" si="5"/>
        <v>5.3319999999999999</v>
      </c>
      <c r="V16" s="14">
        <f t="shared" si="5"/>
        <v>72.22</v>
      </c>
      <c r="W16" s="14">
        <f t="shared" si="5"/>
        <v>39.35</v>
      </c>
      <c r="X16" s="14">
        <f t="shared" si="5"/>
        <v>142</v>
      </c>
      <c r="Y16" s="14">
        <f t="shared" si="5"/>
        <v>92.43</v>
      </c>
      <c r="Z16" s="14">
        <f t="shared" si="5"/>
        <v>316.89999999999998</v>
      </c>
      <c r="AA16" s="14">
        <f t="shared" si="5"/>
        <v>2721.5</v>
      </c>
      <c r="AB16" s="14">
        <f t="shared" si="5"/>
        <v>34.700000000000003</v>
      </c>
      <c r="AC16" s="14">
        <f t="shared" si="5"/>
        <v>2117</v>
      </c>
    </row>
    <row r="17" spans="1:29" s="1" customFormat="1">
      <c r="A17" s="9">
        <v>44174</v>
      </c>
      <c r="B17" s="11" t="str">
        <f t="shared" si="3"/>
        <v>2020-12-09</v>
      </c>
      <c r="C17" s="14">
        <f t="shared" si="2"/>
        <v>278.48</v>
      </c>
      <c r="D17" s="14">
        <f t="shared" si="2"/>
        <v>190.55</v>
      </c>
      <c r="E17" s="14">
        <f t="shared" si="2"/>
        <v>5058</v>
      </c>
      <c r="F17" s="14">
        <f t="shared" si="2"/>
        <v>23260</v>
      </c>
      <c r="G17" s="14">
        <f t="shared" si="2"/>
        <v>1180</v>
      </c>
      <c r="H17" s="14">
        <f t="shared" si="2"/>
        <v>437</v>
      </c>
      <c r="I17" s="14">
        <f t="shared" si="2"/>
        <v>495</v>
      </c>
      <c r="J17" s="14">
        <f t="shared" si="2"/>
        <v>5380</v>
      </c>
      <c r="K17" s="14">
        <f t="shared" si="2"/>
        <v>14530.5</v>
      </c>
      <c r="L17" s="14">
        <f t="shared" si="2"/>
        <v>5188.6000000000004</v>
      </c>
      <c r="M17" s="14">
        <f t="shared" si="2"/>
        <v>197.52</v>
      </c>
      <c r="N17" s="14">
        <f t="shared" si="2"/>
        <v>1641.5</v>
      </c>
      <c r="O17" s="14">
        <f t="shared" si="2"/>
        <v>163.24</v>
      </c>
      <c r="P17" s="14">
        <f t="shared" si="2"/>
        <v>47.13</v>
      </c>
      <c r="Q17" s="14">
        <f t="shared" si="2"/>
        <v>28.725000000000001</v>
      </c>
      <c r="R17" s="14">
        <f t="shared" si="2"/>
        <v>1183.4000000000001</v>
      </c>
      <c r="S17" s="14">
        <f t="shared" si="5"/>
        <v>3.7510000000000002E-2</v>
      </c>
      <c r="T17" s="14">
        <f t="shared" si="5"/>
        <v>251.74</v>
      </c>
      <c r="U17" s="14">
        <f t="shared" si="5"/>
        <v>43926</v>
      </c>
      <c r="V17" s="14">
        <f t="shared" si="5"/>
        <v>72</v>
      </c>
      <c r="W17" s="14">
        <f t="shared" si="5"/>
        <v>38.82</v>
      </c>
      <c r="X17" s="14">
        <f t="shared" si="5"/>
        <v>142.16</v>
      </c>
      <c r="Y17" s="14">
        <f t="shared" si="5"/>
        <v>91.71</v>
      </c>
      <c r="Z17" s="14">
        <f t="shared" si="5"/>
        <v>322.75</v>
      </c>
      <c r="AA17" s="14">
        <f t="shared" si="5"/>
        <v>2832.5</v>
      </c>
      <c r="AB17" s="14">
        <f t="shared" si="5"/>
        <v>34.9</v>
      </c>
      <c r="AC17" s="14">
        <f t="shared" si="5"/>
        <v>2122.6</v>
      </c>
    </row>
    <row r="18" spans="1:29" s="1" customFormat="1">
      <c r="A18" s="9">
        <v>44175</v>
      </c>
      <c r="B18" s="11" t="str">
        <f t="shared" si="3"/>
        <v>2020-12-10</v>
      </c>
      <c r="C18" s="14">
        <f t="shared" si="2"/>
        <v>281.81</v>
      </c>
      <c r="D18" s="14">
        <f t="shared" si="2"/>
        <v>193.3</v>
      </c>
      <c r="E18" s="14">
        <f t="shared" si="2"/>
        <v>5315.5</v>
      </c>
      <c r="F18" s="14">
        <f t="shared" si="2"/>
        <v>24050</v>
      </c>
      <c r="G18" s="14">
        <f t="shared" si="2"/>
        <v>1201.4000000000001</v>
      </c>
      <c r="H18" s="14">
        <f t="shared" si="2"/>
        <v>452.15</v>
      </c>
      <c r="I18" s="14">
        <f t="shared" si="2"/>
        <v>510.5</v>
      </c>
      <c r="J18" s="14">
        <f t="shared" si="2"/>
        <v>5334</v>
      </c>
      <c r="K18" s="14">
        <f t="shared" si="2"/>
        <v>14382</v>
      </c>
      <c r="L18" s="14">
        <f t="shared" si="2"/>
        <v>5134.8</v>
      </c>
      <c r="M18" s="14">
        <f t="shared" si="2"/>
        <v>201</v>
      </c>
      <c r="N18" s="14">
        <f t="shared" si="2"/>
        <v>1652.8</v>
      </c>
      <c r="O18" s="14">
        <f t="shared" si="2"/>
        <v>164.62</v>
      </c>
      <c r="P18" s="14">
        <f t="shared" si="2"/>
        <v>47.87</v>
      </c>
      <c r="Q18" s="14">
        <f t="shared" si="2"/>
        <v>28.202999999999999</v>
      </c>
      <c r="R18" s="14">
        <f t="shared" si="2"/>
        <v>1230.2</v>
      </c>
      <c r="S18" s="14">
        <f t="shared" si="5"/>
        <v>3.8074999999999998E-2</v>
      </c>
      <c r="T18" s="14">
        <f t="shared" si="5"/>
        <v>251.04</v>
      </c>
      <c r="U18" s="14">
        <f t="shared" si="5"/>
        <v>721476</v>
      </c>
      <c r="V18" s="14">
        <f t="shared" si="5"/>
        <v>71.819999999999993</v>
      </c>
      <c r="W18" s="14">
        <f t="shared" si="5"/>
        <v>39.15</v>
      </c>
      <c r="X18" s="14">
        <f t="shared" si="5"/>
        <v>138</v>
      </c>
      <c r="Y18" s="14">
        <f t="shared" si="5"/>
        <v>91.94</v>
      </c>
      <c r="Z18" s="14">
        <f t="shared" si="5"/>
        <v>324.05</v>
      </c>
      <c r="AA18" s="14">
        <f t="shared" si="5"/>
        <v>2868</v>
      </c>
      <c r="AB18" s="14">
        <f t="shared" si="5"/>
        <v>35.585000000000001</v>
      </c>
      <c r="AC18" s="14">
        <f t="shared" si="5"/>
        <v>2098.1999999999998</v>
      </c>
    </row>
    <row r="19" spans="1:29" s="1" customFormat="1">
      <c r="A19" s="9">
        <v>44176</v>
      </c>
      <c r="B19" s="11" t="str">
        <f t="shared" si="3"/>
        <v>2020-12-11</v>
      </c>
      <c r="C19" s="14">
        <f t="shared" si="2"/>
        <v>283.67</v>
      </c>
      <c r="D19" s="14">
        <f t="shared" si="2"/>
        <v>200.01</v>
      </c>
      <c r="E19" s="14">
        <f t="shared" si="2"/>
        <v>5411</v>
      </c>
      <c r="F19" s="14">
        <f t="shared" si="2"/>
        <v>23950</v>
      </c>
      <c r="G19" s="14">
        <f t="shared" si="2"/>
        <v>1222</v>
      </c>
      <c r="H19" s="14">
        <f t="shared" si="2"/>
        <v>447.9</v>
      </c>
      <c r="I19" s="14">
        <f t="shared" si="2"/>
        <v>509</v>
      </c>
      <c r="J19" s="14">
        <f t="shared" si="2"/>
        <v>5335.5</v>
      </c>
      <c r="K19" s="14">
        <f t="shared" si="2"/>
        <v>14247</v>
      </c>
      <c r="L19" s="14">
        <f t="shared" si="2"/>
        <v>5150</v>
      </c>
      <c r="M19" s="14">
        <f t="shared" si="2"/>
        <v>203.9</v>
      </c>
      <c r="N19" s="14">
        <f t="shared" si="2"/>
        <v>1642.9</v>
      </c>
      <c r="O19" s="14">
        <f t="shared" si="2"/>
        <v>167</v>
      </c>
      <c r="P19" s="14">
        <f t="shared" si="2"/>
        <v>48.594999999999999</v>
      </c>
      <c r="Q19" s="14">
        <f t="shared" si="2"/>
        <v>27.95</v>
      </c>
      <c r="R19" s="14">
        <f t="shared" si="2"/>
        <v>1225</v>
      </c>
      <c r="S19" s="14">
        <f t="shared" si="5"/>
        <v>3.7819999999999999E-2</v>
      </c>
      <c r="T19" s="14">
        <f t="shared" si="5"/>
        <v>251.01</v>
      </c>
      <c r="U19" s="14">
        <f t="shared" si="5"/>
        <v>392758</v>
      </c>
      <c r="V19" s="14">
        <f t="shared" si="5"/>
        <v>71.260000000000005</v>
      </c>
      <c r="W19" s="14">
        <f t="shared" si="5"/>
        <v>39.914999999999999</v>
      </c>
      <c r="X19" s="14">
        <f t="shared" si="5"/>
        <v>145.5</v>
      </c>
      <c r="Y19" s="14">
        <f t="shared" si="5"/>
        <v>92.09</v>
      </c>
      <c r="Z19" s="14">
        <f t="shared" si="5"/>
        <v>321.2</v>
      </c>
      <c r="AA19" s="14">
        <f t="shared" si="5"/>
        <v>2851</v>
      </c>
      <c r="AB19" s="14">
        <f t="shared" si="5"/>
        <v>35.664999999999999</v>
      </c>
      <c r="AC19" s="14">
        <f t="shared" si="5"/>
        <v>2094.8000000000002</v>
      </c>
    </row>
    <row r="20" spans="1:29" s="1" customFormat="1">
      <c r="A20" s="9">
        <v>44177</v>
      </c>
      <c r="B20" s="11" t="str">
        <f t="shared" si="3"/>
        <v>2020-12-12</v>
      </c>
      <c r="C20" s="14" t="e">
        <f t="shared" si="2"/>
        <v>#VALUE!</v>
      </c>
      <c r="D20" s="14" t="e">
        <f t="shared" si="2"/>
        <v>#VALUE!</v>
      </c>
      <c r="E20" s="14" t="e">
        <f t="shared" si="2"/>
        <v>#VALUE!</v>
      </c>
      <c r="F20" s="14" t="e">
        <f t="shared" si="2"/>
        <v>#VALUE!</v>
      </c>
      <c r="G20" s="14" t="e">
        <f t="shared" si="2"/>
        <v>#VALUE!</v>
      </c>
      <c r="H20" s="14" t="e">
        <f t="shared" si="2"/>
        <v>#VALUE!</v>
      </c>
      <c r="I20" s="14" t="e">
        <f t="shared" si="2"/>
        <v>#VALUE!</v>
      </c>
      <c r="J20" s="14" t="e">
        <f t="shared" si="2"/>
        <v>#VALUE!</v>
      </c>
      <c r="K20" s="14" t="e">
        <f t="shared" si="2"/>
        <v>#VALUE!</v>
      </c>
      <c r="L20" s="14" t="e">
        <f t="shared" si="2"/>
        <v>#VALUE!</v>
      </c>
      <c r="M20" s="14" t="e">
        <f t="shared" si="2"/>
        <v>#VALUE!</v>
      </c>
      <c r="N20" s="14" t="e">
        <f t="shared" si="2"/>
        <v>#VALUE!</v>
      </c>
      <c r="O20" s="14" t="e">
        <f t="shared" si="2"/>
        <v>#VALUE!</v>
      </c>
      <c r="P20" s="14" t="e">
        <f t="shared" si="2"/>
        <v>#VALUE!</v>
      </c>
      <c r="Q20" s="14" t="e">
        <f t="shared" si="2"/>
        <v>#VALUE!</v>
      </c>
      <c r="R20" s="14" t="e">
        <f t="shared" si="2"/>
        <v>#VALUE!</v>
      </c>
      <c r="S20" s="14" t="e">
        <f t="shared" si="5"/>
        <v>#VALUE!</v>
      </c>
      <c r="T20" s="14" t="e">
        <f t="shared" si="5"/>
        <v>#VALUE!</v>
      </c>
      <c r="U20" s="14" t="e">
        <f t="shared" si="5"/>
        <v>#VALUE!</v>
      </c>
      <c r="V20" s="14" t="e">
        <f t="shared" si="5"/>
        <v>#VALUE!</v>
      </c>
      <c r="W20" s="14" t="e">
        <f t="shared" si="5"/>
        <v>#VALUE!</v>
      </c>
      <c r="X20" s="14" t="e">
        <f t="shared" si="5"/>
        <v>#VALUE!</v>
      </c>
      <c r="Y20" s="14" t="e">
        <f t="shared" si="5"/>
        <v>#VALUE!</v>
      </c>
      <c r="Z20" s="14" t="e">
        <f t="shared" si="5"/>
        <v>#VALUE!</v>
      </c>
      <c r="AA20" s="14" t="e">
        <f t="shared" si="5"/>
        <v>#VALUE!</v>
      </c>
      <c r="AB20" s="14" t="e">
        <f t="shared" si="5"/>
        <v>#VALUE!</v>
      </c>
      <c r="AC20" s="14" t="e">
        <f t="shared" si="5"/>
        <v>#VALUE!</v>
      </c>
    </row>
    <row r="21" spans="1:29">
      <c r="A21" s="9">
        <v>44178</v>
      </c>
      <c r="B21" s="11" t="str">
        <f t="shared" si="3"/>
        <v>2020-12-13</v>
      </c>
      <c r="C21" s="14" t="e">
        <f t="shared" si="2"/>
        <v>#VALUE!</v>
      </c>
      <c r="D21" s="14" t="e">
        <f t="shared" si="2"/>
        <v>#VALUE!</v>
      </c>
      <c r="E21" s="14" t="e">
        <f t="shared" si="2"/>
        <v>#VALUE!</v>
      </c>
      <c r="F21" s="14" t="e">
        <f t="shared" si="2"/>
        <v>#VALUE!</v>
      </c>
      <c r="G21" s="14" t="e">
        <f t="shared" si="2"/>
        <v>#VALUE!</v>
      </c>
      <c r="H21" s="14" t="e">
        <f t="shared" si="2"/>
        <v>#VALUE!</v>
      </c>
      <c r="I21" s="14" t="e">
        <f t="shared" si="2"/>
        <v>#VALUE!</v>
      </c>
      <c r="J21" s="14" t="e">
        <f t="shared" si="2"/>
        <v>#VALUE!</v>
      </c>
      <c r="K21" s="14" t="e">
        <f t="shared" si="2"/>
        <v>#VALUE!</v>
      </c>
      <c r="L21" s="14" t="e">
        <f t="shared" si="2"/>
        <v>#VALUE!</v>
      </c>
      <c r="M21" s="14" t="e">
        <f t="shared" si="2"/>
        <v>#VALUE!</v>
      </c>
      <c r="N21" s="14" t="e">
        <f t="shared" si="2"/>
        <v>#VALUE!</v>
      </c>
      <c r="O21" s="14" t="e">
        <f t="shared" si="2"/>
        <v>#VALUE!</v>
      </c>
      <c r="P21" s="14" t="e">
        <f t="shared" si="2"/>
        <v>#VALUE!</v>
      </c>
      <c r="Q21" s="14" t="e">
        <f t="shared" si="2"/>
        <v>#VALUE!</v>
      </c>
      <c r="R21" s="14" t="e">
        <f t="shared" si="2"/>
        <v>#VALUE!</v>
      </c>
      <c r="S21" s="14" t="e">
        <f t="shared" si="5"/>
        <v>#VALUE!</v>
      </c>
      <c r="T21" s="14" t="e">
        <f t="shared" si="5"/>
        <v>#VALUE!</v>
      </c>
      <c r="U21" s="14" t="e">
        <f t="shared" si="5"/>
        <v>#VALUE!</v>
      </c>
      <c r="V21" s="14" t="e">
        <f t="shared" si="5"/>
        <v>#VALUE!</v>
      </c>
      <c r="W21" s="14" t="e">
        <f t="shared" si="5"/>
        <v>#VALUE!</v>
      </c>
      <c r="X21" s="14" t="e">
        <f t="shared" si="5"/>
        <v>#VALUE!</v>
      </c>
      <c r="Y21" s="14" t="e">
        <f t="shared" si="5"/>
        <v>#VALUE!</v>
      </c>
      <c r="Z21" s="14" t="e">
        <f t="shared" si="5"/>
        <v>#VALUE!</v>
      </c>
      <c r="AA21" s="14" t="e">
        <f t="shared" si="5"/>
        <v>#VALUE!</v>
      </c>
      <c r="AB21" s="14" t="e">
        <f t="shared" si="5"/>
        <v>#VALUE!</v>
      </c>
      <c r="AC21" s="14" t="e">
        <f t="shared" si="5"/>
        <v>#VALUE!</v>
      </c>
    </row>
    <row r="22" spans="1:29">
      <c r="A22" s="9">
        <v>44179</v>
      </c>
      <c r="B22" s="11" t="str">
        <f t="shared" si="3"/>
        <v>2020-12-14</v>
      </c>
      <c r="C22" s="14">
        <f t="shared" si="2"/>
        <v>279.04000000000002</v>
      </c>
      <c r="D22" s="14">
        <f t="shared" si="2"/>
        <v>199.6</v>
      </c>
      <c r="E22" s="14">
        <f t="shared" si="2"/>
        <v>5299</v>
      </c>
      <c r="F22" s="14">
        <f t="shared" si="2"/>
        <v>23946</v>
      </c>
      <c r="G22" s="14">
        <f t="shared" si="2"/>
        <v>1269</v>
      </c>
      <c r="H22" s="14">
        <f t="shared" si="2"/>
        <v>442.45</v>
      </c>
      <c r="I22" s="14">
        <f t="shared" si="2"/>
        <v>512.5</v>
      </c>
      <c r="J22" s="14">
        <f t="shared" si="2"/>
        <v>5500.5</v>
      </c>
      <c r="K22" s="14">
        <f t="shared" si="2"/>
        <v>14340</v>
      </c>
      <c r="L22" s="14">
        <f t="shared" si="2"/>
        <v>5062.6000000000004</v>
      </c>
      <c r="M22" s="14">
        <f t="shared" si="2"/>
        <v>210.2</v>
      </c>
      <c r="N22" s="14">
        <f t="shared" si="2"/>
        <v>1590.2</v>
      </c>
      <c r="O22" s="14">
        <f t="shared" si="2"/>
        <v>162.5</v>
      </c>
      <c r="P22" s="14">
        <f t="shared" si="2"/>
        <v>50.67</v>
      </c>
      <c r="Q22" s="14">
        <f t="shared" si="2"/>
        <v>27.175000000000001</v>
      </c>
      <c r="R22" s="14">
        <f t="shared" si="2"/>
        <v>1214.5999999999999</v>
      </c>
      <c r="S22" s="14">
        <f t="shared" si="5"/>
        <v>3.7830000000000003E-2</v>
      </c>
      <c r="T22" s="14">
        <f t="shared" si="5"/>
        <v>246.5</v>
      </c>
      <c r="U22" s="14">
        <f t="shared" si="5"/>
        <v>5.2169999999999996</v>
      </c>
      <c r="V22" s="14">
        <f t="shared" si="5"/>
        <v>70.5</v>
      </c>
      <c r="W22" s="14">
        <f t="shared" si="5"/>
        <v>40.200000000000003</v>
      </c>
      <c r="X22" s="14">
        <f t="shared" si="5"/>
        <v>144.44</v>
      </c>
      <c r="Y22" s="14">
        <f t="shared" si="5"/>
        <v>90.4</v>
      </c>
      <c r="Z22" s="14">
        <f t="shared" si="5"/>
        <v>319</v>
      </c>
      <c r="AA22" s="14">
        <f t="shared" si="5"/>
        <v>2884</v>
      </c>
      <c r="AB22" s="14">
        <f t="shared" si="5"/>
        <v>35.520000000000003</v>
      </c>
      <c r="AC22" s="14">
        <f t="shared" si="5"/>
        <v>2088.4</v>
      </c>
    </row>
    <row r="23" spans="1:29">
      <c r="A23" s="9">
        <v>44180</v>
      </c>
      <c r="B23" s="11" t="str">
        <f t="shared" si="3"/>
        <v>2020-12-15</v>
      </c>
      <c r="C23" s="14">
        <f t="shared" si="2"/>
        <v>276.47000000000003</v>
      </c>
      <c r="D23" s="14">
        <f t="shared" si="2"/>
        <v>199.22</v>
      </c>
      <c r="E23" s="14">
        <f t="shared" si="2"/>
        <v>5230</v>
      </c>
      <c r="F23" s="14">
        <f t="shared" si="2"/>
        <v>23508</v>
      </c>
      <c r="G23" s="14">
        <f t="shared" si="2"/>
        <v>1259</v>
      </c>
      <c r="H23" s="14">
        <f t="shared" si="2"/>
        <v>449.9</v>
      </c>
      <c r="I23" s="14">
        <f t="shared" si="2"/>
        <v>514.4</v>
      </c>
      <c r="J23" s="14">
        <f t="shared" si="2"/>
        <v>5492.5</v>
      </c>
      <c r="K23" s="14">
        <f t="shared" si="2"/>
        <v>14980</v>
      </c>
      <c r="L23" s="14">
        <f t="shared" si="2"/>
        <v>5068.2</v>
      </c>
      <c r="M23" s="14">
        <f t="shared" si="2"/>
        <v>209.46</v>
      </c>
      <c r="N23" s="14">
        <f t="shared" si="2"/>
        <v>1629.4</v>
      </c>
      <c r="O23" s="14">
        <f t="shared" si="2"/>
        <v>164.98</v>
      </c>
      <c r="P23" s="14">
        <f t="shared" si="2"/>
        <v>51.29</v>
      </c>
      <c r="Q23" s="14">
        <f t="shared" si="2"/>
        <v>28</v>
      </c>
      <c r="R23" s="14">
        <f t="shared" si="2"/>
        <v>1201</v>
      </c>
      <c r="S23" s="14">
        <f t="shared" si="5"/>
        <v>3.7650000000000003E-2</v>
      </c>
      <c r="T23" s="14">
        <f t="shared" si="5"/>
        <v>243.89</v>
      </c>
      <c r="U23" s="14">
        <f t="shared" si="5"/>
        <v>43866</v>
      </c>
      <c r="V23" s="14">
        <f t="shared" si="5"/>
        <v>70.08</v>
      </c>
      <c r="W23" s="14">
        <f t="shared" si="5"/>
        <v>40.04</v>
      </c>
      <c r="X23" s="14">
        <f t="shared" si="5"/>
        <v>142.4</v>
      </c>
      <c r="Y23" s="14">
        <f t="shared" si="5"/>
        <v>92.18</v>
      </c>
      <c r="Z23" s="14">
        <f t="shared" si="5"/>
        <v>319.89999999999998</v>
      </c>
      <c r="AA23" s="14">
        <f t="shared" si="5"/>
        <v>2897</v>
      </c>
      <c r="AB23" s="14">
        <f t="shared" si="5"/>
        <v>34.884999999999998</v>
      </c>
      <c r="AC23" s="14">
        <f t="shared" si="5"/>
        <v>2081.6</v>
      </c>
    </row>
    <row r="24" spans="1:29">
      <c r="A24" s="9">
        <v>44181</v>
      </c>
      <c r="B24" s="11" t="str">
        <f t="shared" si="3"/>
        <v>2020-12-16</v>
      </c>
      <c r="C24" s="14">
        <f t="shared" si="2"/>
        <v>278.35000000000002</v>
      </c>
      <c r="D24" s="14">
        <f t="shared" si="2"/>
        <v>206</v>
      </c>
      <c r="E24" s="14">
        <f t="shared" si="2"/>
        <v>5180</v>
      </c>
      <c r="F24" s="14">
        <f t="shared" si="2"/>
        <v>23398</v>
      </c>
      <c r="G24" s="14">
        <f t="shared" si="2"/>
        <v>1267</v>
      </c>
      <c r="H24" s="14">
        <f t="shared" si="2"/>
        <v>442.9</v>
      </c>
      <c r="I24" s="14">
        <f t="shared" si="2"/>
        <v>512.5</v>
      </c>
      <c r="J24" s="14">
        <f t="shared" si="2"/>
        <v>5433</v>
      </c>
      <c r="K24" s="14">
        <f t="shared" si="2"/>
        <v>14790</v>
      </c>
      <c r="L24" s="14">
        <f t="shared" si="2"/>
        <v>5204.8</v>
      </c>
      <c r="M24" s="14">
        <f t="shared" si="2"/>
        <v>213.8</v>
      </c>
      <c r="N24" s="14">
        <f t="shared" si="2"/>
        <v>1632.2</v>
      </c>
      <c r="O24" s="14">
        <f t="shared" si="2"/>
        <v>162.96</v>
      </c>
      <c r="P24" s="14">
        <f t="shared" si="2"/>
        <v>52.604999999999997</v>
      </c>
      <c r="Q24" s="14">
        <f t="shared" si="2"/>
        <v>28.760999999999999</v>
      </c>
      <c r="R24" s="14">
        <f t="shared" si="2"/>
        <v>1191</v>
      </c>
      <c r="S24" s="14">
        <f t="shared" si="5"/>
        <v>3.8199999999999998E-2</v>
      </c>
      <c r="T24" s="14">
        <f t="shared" si="5"/>
        <v>246.47</v>
      </c>
      <c r="U24" s="14">
        <f t="shared" si="5"/>
        <v>45413</v>
      </c>
      <c r="V24" s="14">
        <f t="shared" si="5"/>
        <v>70.98</v>
      </c>
      <c r="W24" s="14">
        <f t="shared" si="5"/>
        <v>40.01</v>
      </c>
      <c r="X24" s="14">
        <f t="shared" si="5"/>
        <v>143.76</v>
      </c>
      <c r="Y24" s="14">
        <f t="shared" si="5"/>
        <v>95.7</v>
      </c>
      <c r="Z24" s="14">
        <f t="shared" si="5"/>
        <v>322</v>
      </c>
      <c r="AA24" s="14">
        <f t="shared" si="5"/>
        <v>2845</v>
      </c>
      <c r="AB24" s="14">
        <f t="shared" si="5"/>
        <v>35.39</v>
      </c>
      <c r="AC24" s="14">
        <f t="shared" si="5"/>
        <v>2074</v>
      </c>
    </row>
    <row r="25" spans="1:29">
      <c r="A25" s="9">
        <v>44182</v>
      </c>
      <c r="B25" s="11" t="str">
        <f t="shared" si="3"/>
        <v>2020-12-17</v>
      </c>
      <c r="C25" s="14">
        <f t="shared" si="2"/>
        <v>278.16000000000003</v>
      </c>
      <c r="D25" s="14">
        <f t="shared" si="2"/>
        <v>213.81</v>
      </c>
      <c r="E25" s="14">
        <f t="shared" si="2"/>
        <v>5157</v>
      </c>
      <c r="F25" s="14">
        <f t="shared" si="2"/>
        <v>23450</v>
      </c>
      <c r="G25" s="14">
        <f t="shared" si="2"/>
        <v>1244</v>
      </c>
      <c r="H25" s="14">
        <f t="shared" si="2"/>
        <v>442.8</v>
      </c>
      <c r="I25" s="14">
        <f t="shared" si="2"/>
        <v>513.20000000000005</v>
      </c>
      <c r="J25" s="14">
        <f t="shared" si="2"/>
        <v>5400.5</v>
      </c>
      <c r="K25" s="14">
        <f t="shared" si="2"/>
        <v>15280</v>
      </c>
      <c r="L25" s="14">
        <f t="shared" si="2"/>
        <v>5164.8</v>
      </c>
      <c r="M25" s="14">
        <f t="shared" si="2"/>
        <v>212</v>
      </c>
      <c r="N25" s="14">
        <f t="shared" si="2"/>
        <v>1698</v>
      </c>
      <c r="O25" s="14">
        <f t="shared" si="2"/>
        <v>163</v>
      </c>
      <c r="P25" s="14">
        <f t="shared" si="2"/>
        <v>53</v>
      </c>
      <c r="Q25" s="14">
        <f t="shared" si="2"/>
        <v>28.84</v>
      </c>
      <c r="R25" s="14">
        <f t="shared" si="2"/>
        <v>1189.2</v>
      </c>
      <c r="S25" s="14">
        <f t="shared" si="5"/>
        <v>3.823E-2</v>
      </c>
      <c r="T25" s="14">
        <f t="shared" si="5"/>
        <v>248.5</v>
      </c>
      <c r="U25" s="14">
        <f t="shared" si="5"/>
        <v>5.2640000000000002</v>
      </c>
      <c r="V25" s="14">
        <f t="shared" si="5"/>
        <v>70.599999999999994</v>
      </c>
      <c r="W25" s="14">
        <f t="shared" si="5"/>
        <v>39.770000000000003</v>
      </c>
      <c r="X25" s="14">
        <f t="shared" si="5"/>
        <v>140</v>
      </c>
      <c r="Y25" s="14">
        <f t="shared" si="5"/>
        <v>96</v>
      </c>
      <c r="Z25" s="14">
        <f t="shared" si="5"/>
        <v>323.64999999999998</v>
      </c>
      <c r="AA25" s="14">
        <f t="shared" si="5"/>
        <v>2745</v>
      </c>
      <c r="AB25" s="14">
        <f t="shared" si="5"/>
        <v>35.034999999999997</v>
      </c>
      <c r="AC25" s="14">
        <f t="shared" si="5"/>
        <v>2041.2</v>
      </c>
    </row>
    <row r="26" spans="1:29">
      <c r="A26" s="9">
        <v>44183</v>
      </c>
      <c r="B26" s="11" t="str">
        <f t="shared" si="3"/>
        <v>2020-12-18</v>
      </c>
      <c r="C26" s="14">
        <f t="shared" si="2"/>
        <v>271.14999999999998</v>
      </c>
      <c r="D26" s="14">
        <f t="shared" si="2"/>
        <v>214.28</v>
      </c>
      <c r="E26" s="14">
        <f t="shared" si="2"/>
        <v>5149</v>
      </c>
      <c r="F26" s="14">
        <f t="shared" si="2"/>
        <v>23574</v>
      </c>
      <c r="G26" s="14">
        <f t="shared" si="2"/>
        <v>1262</v>
      </c>
      <c r="H26" s="14">
        <f t="shared" si="2"/>
        <v>440.25</v>
      </c>
      <c r="I26" s="14">
        <f t="shared" si="2"/>
        <v>511</v>
      </c>
      <c r="J26" s="14">
        <f t="shared" si="2"/>
        <v>5427</v>
      </c>
      <c r="K26" s="14">
        <f t="shared" si="2"/>
        <v>15493</v>
      </c>
      <c r="L26" s="14">
        <f t="shared" si="2"/>
        <v>5140</v>
      </c>
      <c r="M26" s="14">
        <f t="shared" si="2"/>
        <v>214.02</v>
      </c>
      <c r="N26" s="14">
        <f t="shared" si="2"/>
        <v>1690.2</v>
      </c>
      <c r="O26" s="14">
        <f t="shared" si="2"/>
        <v>160.47</v>
      </c>
      <c r="P26" s="14">
        <f t="shared" si="2"/>
        <v>52.4</v>
      </c>
      <c r="Q26" s="14">
        <f t="shared" si="2"/>
        <v>28.52</v>
      </c>
      <c r="R26" s="14">
        <f t="shared" si="2"/>
        <v>1239</v>
      </c>
      <c r="S26" s="14">
        <f t="shared" si="5"/>
        <v>3.8249999999999999E-2</v>
      </c>
      <c r="T26" s="14">
        <f t="shared" si="5"/>
        <v>242</v>
      </c>
      <c r="U26" s="14">
        <f t="shared" si="5"/>
        <v>5.2050000000000001</v>
      </c>
      <c r="V26" s="14">
        <f t="shared" si="5"/>
        <v>71</v>
      </c>
      <c r="W26" s="14">
        <f t="shared" si="5"/>
        <v>40.28</v>
      </c>
      <c r="X26" s="14">
        <f t="shared" si="5"/>
        <v>134.24</v>
      </c>
      <c r="Y26" s="14">
        <f t="shared" si="5"/>
        <v>94.16</v>
      </c>
      <c r="Z26" s="14">
        <f t="shared" si="5"/>
        <v>328.4</v>
      </c>
      <c r="AA26" s="14">
        <f t="shared" si="5"/>
        <v>2752</v>
      </c>
      <c r="AB26" s="14">
        <f t="shared" si="5"/>
        <v>35.24</v>
      </c>
      <c r="AC26" s="14">
        <f t="shared" si="5"/>
        <v>2013.4</v>
      </c>
    </row>
    <row r="27" spans="1:29">
      <c r="A27" s="9">
        <v>44184</v>
      </c>
      <c r="B27" s="11" t="str">
        <f t="shared" si="3"/>
        <v>2020-12-19</v>
      </c>
      <c r="C27" s="14" t="e">
        <f t="shared" si="2"/>
        <v>#VALUE!</v>
      </c>
      <c r="D27" s="14" t="e">
        <f t="shared" si="2"/>
        <v>#VALUE!</v>
      </c>
      <c r="E27" s="14" t="e">
        <f t="shared" si="2"/>
        <v>#VALUE!</v>
      </c>
      <c r="F27" s="14" t="e">
        <f t="shared" si="2"/>
        <v>#VALUE!</v>
      </c>
      <c r="G27" s="14" t="e">
        <f t="shared" si="2"/>
        <v>#VALUE!</v>
      </c>
      <c r="H27" s="14" t="e">
        <f t="shared" si="2"/>
        <v>#VALUE!</v>
      </c>
      <c r="I27" s="14" t="e">
        <f t="shared" si="2"/>
        <v>#VALUE!</v>
      </c>
      <c r="J27" s="14" t="e">
        <f t="shared" si="2"/>
        <v>#VALUE!</v>
      </c>
      <c r="K27" s="14" t="e">
        <f t="shared" si="2"/>
        <v>#VALUE!</v>
      </c>
      <c r="L27" s="14" t="e">
        <f t="shared" si="2"/>
        <v>#VALUE!</v>
      </c>
      <c r="M27" s="14" t="e">
        <f t="shared" si="2"/>
        <v>#VALUE!</v>
      </c>
      <c r="N27" s="14" t="e">
        <f t="shared" si="2"/>
        <v>#VALUE!</v>
      </c>
      <c r="O27" s="14" t="e">
        <f t="shared" si="2"/>
        <v>#VALUE!</v>
      </c>
      <c r="P27" s="14" t="e">
        <f t="shared" si="2"/>
        <v>#VALUE!</v>
      </c>
      <c r="Q27" s="14" t="e">
        <f t="shared" si="2"/>
        <v>#VALUE!</v>
      </c>
      <c r="R27" s="14" t="e">
        <f t="shared" si="2"/>
        <v>#VALUE!</v>
      </c>
      <c r="S27" s="14" t="e">
        <f t="shared" si="5"/>
        <v>#VALUE!</v>
      </c>
      <c r="T27" s="14" t="e">
        <f t="shared" si="5"/>
        <v>#VALUE!</v>
      </c>
      <c r="U27" s="14" t="e">
        <f t="shared" si="5"/>
        <v>#VALUE!</v>
      </c>
      <c r="V27" s="14" t="e">
        <f t="shared" si="5"/>
        <v>#VALUE!</v>
      </c>
      <c r="W27" s="14" t="e">
        <f t="shared" si="5"/>
        <v>#VALUE!</v>
      </c>
      <c r="X27" s="14" t="e">
        <f t="shared" si="5"/>
        <v>#VALUE!</v>
      </c>
      <c r="Y27" s="14" t="e">
        <f t="shared" si="5"/>
        <v>#VALUE!</v>
      </c>
      <c r="Z27" s="14" t="e">
        <f t="shared" si="5"/>
        <v>#VALUE!</v>
      </c>
      <c r="AA27" s="14" t="e">
        <f t="shared" si="5"/>
        <v>#VALUE!</v>
      </c>
      <c r="AB27" s="14" t="e">
        <f t="shared" si="5"/>
        <v>#VALUE!</v>
      </c>
      <c r="AC27" s="14" t="e">
        <f t="shared" si="5"/>
        <v>#VALUE!</v>
      </c>
    </row>
    <row r="28" spans="1:29">
      <c r="A28" s="9">
        <v>44185</v>
      </c>
      <c r="B28" s="11" t="str">
        <f t="shared" si="3"/>
        <v>2020-12-20</v>
      </c>
      <c r="C28" s="14" t="e">
        <f t="shared" si="2"/>
        <v>#VALUE!</v>
      </c>
      <c r="D28" s="14" t="e">
        <f t="shared" si="2"/>
        <v>#VALUE!</v>
      </c>
      <c r="E28" s="14" t="e">
        <f t="shared" si="2"/>
        <v>#VALUE!</v>
      </c>
      <c r="F28" s="14" t="e">
        <f t="shared" si="2"/>
        <v>#VALUE!</v>
      </c>
      <c r="G28" s="14" t="e">
        <f t="shared" si="2"/>
        <v>#VALUE!</v>
      </c>
      <c r="H28" s="14" t="e">
        <f t="shared" si="2"/>
        <v>#VALUE!</v>
      </c>
      <c r="I28" s="14" t="e">
        <f t="shared" si="2"/>
        <v>#VALUE!</v>
      </c>
      <c r="J28" s="14" t="e">
        <f t="shared" si="2"/>
        <v>#VALUE!</v>
      </c>
      <c r="K28" s="14" t="e">
        <f t="shared" si="2"/>
        <v>#VALUE!</v>
      </c>
      <c r="L28" s="14" t="e">
        <f t="shared" si="2"/>
        <v>#VALUE!</v>
      </c>
      <c r="M28" s="14" t="e">
        <f t="shared" si="2"/>
        <v>#VALUE!</v>
      </c>
      <c r="N28" s="14" t="e">
        <f t="shared" si="2"/>
        <v>#VALUE!</v>
      </c>
      <c r="O28" s="14" t="e">
        <f t="shared" si="2"/>
        <v>#VALUE!</v>
      </c>
      <c r="P28" s="14" t="e">
        <f t="shared" si="2"/>
        <v>#VALUE!</v>
      </c>
      <c r="Q28" s="14" t="e">
        <f t="shared" si="2"/>
        <v>#VALUE!</v>
      </c>
      <c r="R28" s="14" t="e">
        <f t="shared" si="2"/>
        <v>#VALUE!</v>
      </c>
      <c r="S28" s="14" t="e">
        <f t="shared" si="5"/>
        <v>#VALUE!</v>
      </c>
      <c r="T28" s="14" t="e">
        <f t="shared" si="5"/>
        <v>#VALUE!</v>
      </c>
      <c r="U28" s="14" t="e">
        <f t="shared" si="5"/>
        <v>#VALUE!</v>
      </c>
      <c r="V28" s="14" t="e">
        <f t="shared" si="5"/>
        <v>#VALUE!</v>
      </c>
      <c r="W28" s="14" t="e">
        <f t="shared" si="5"/>
        <v>#VALUE!</v>
      </c>
      <c r="X28" s="14" t="e">
        <f t="shared" si="5"/>
        <v>#VALUE!</v>
      </c>
      <c r="Y28" s="14" t="e">
        <f t="shared" si="5"/>
        <v>#VALUE!</v>
      </c>
      <c r="Z28" s="14" t="e">
        <f t="shared" si="5"/>
        <v>#VALUE!</v>
      </c>
      <c r="AA28" s="14" t="e">
        <f t="shared" si="5"/>
        <v>#VALUE!</v>
      </c>
      <c r="AB28" s="14" t="e">
        <f t="shared" si="5"/>
        <v>#VALUE!</v>
      </c>
      <c r="AC28" s="14" t="e">
        <f t="shared" si="5"/>
        <v>#VALUE!</v>
      </c>
    </row>
    <row r="29" spans="1:29">
      <c r="A29" s="9">
        <v>44186</v>
      </c>
      <c r="B29" s="11" t="str">
        <f t="shared" si="3"/>
        <v>2020-12-21</v>
      </c>
      <c r="C29" s="14" t="e">
        <f t="shared" si="2"/>
        <v>#VALUE!</v>
      </c>
      <c r="D29" s="14" t="e">
        <f t="shared" si="2"/>
        <v>#VALUE!</v>
      </c>
      <c r="E29" s="14" t="e">
        <f t="shared" si="2"/>
        <v>#VALUE!</v>
      </c>
      <c r="F29" s="14" t="e">
        <f t="shared" si="2"/>
        <v>#VALUE!</v>
      </c>
      <c r="G29" s="14" t="e">
        <f t="shared" si="2"/>
        <v>#VALUE!</v>
      </c>
      <c r="H29" s="14" t="e">
        <f t="shared" si="2"/>
        <v>#VALUE!</v>
      </c>
      <c r="I29" s="14" t="e">
        <f t="shared" ref="I29:X33" si="6">VALUE(SUBSTITUTE(_xlfn.FILTERXML(_xlfn.WEBSERVICE(I$41),"//document//data//rows//row[@TRADEDATE='"&amp;$B29&amp;"']/@LEGALCLOSEPRICE"),".",","))</f>
        <v>#VALUE!</v>
      </c>
      <c r="J29" s="14" t="e">
        <f t="shared" si="6"/>
        <v>#VALUE!</v>
      </c>
      <c r="K29" s="14" t="e">
        <f t="shared" si="6"/>
        <v>#VALUE!</v>
      </c>
      <c r="L29" s="14" t="e">
        <f t="shared" si="6"/>
        <v>#VALUE!</v>
      </c>
      <c r="M29" s="14" t="e">
        <f t="shared" si="6"/>
        <v>#VALUE!</v>
      </c>
      <c r="N29" s="14" t="e">
        <f t="shared" si="6"/>
        <v>#VALUE!</v>
      </c>
      <c r="O29" s="14" t="e">
        <f t="shared" si="6"/>
        <v>#VALUE!</v>
      </c>
      <c r="P29" s="14" t="e">
        <f t="shared" si="6"/>
        <v>#VALUE!</v>
      </c>
      <c r="Q29" s="14" t="e">
        <f t="shared" si="6"/>
        <v>#VALUE!</v>
      </c>
      <c r="R29" s="14" t="e">
        <f t="shared" si="6"/>
        <v>#VALUE!</v>
      </c>
      <c r="S29" s="14" t="e">
        <f t="shared" si="6"/>
        <v>#VALUE!</v>
      </c>
      <c r="T29" s="14" t="e">
        <f t="shared" si="6"/>
        <v>#VALUE!</v>
      </c>
      <c r="U29" s="14" t="e">
        <f t="shared" si="6"/>
        <v>#VALUE!</v>
      </c>
      <c r="V29" s="14" t="e">
        <f t="shared" si="6"/>
        <v>#VALUE!</v>
      </c>
      <c r="W29" s="14" t="e">
        <f t="shared" si="6"/>
        <v>#VALUE!</v>
      </c>
      <c r="X29" s="14" t="e">
        <f t="shared" si="6"/>
        <v>#VALUE!</v>
      </c>
      <c r="Y29" s="14" t="e">
        <f t="shared" si="5"/>
        <v>#VALUE!</v>
      </c>
      <c r="Z29" s="14" t="e">
        <f t="shared" si="5"/>
        <v>#VALUE!</v>
      </c>
      <c r="AA29" s="14" t="e">
        <f t="shared" si="5"/>
        <v>#VALUE!</v>
      </c>
      <c r="AB29" s="14" t="e">
        <f t="shared" si="5"/>
        <v>#VALUE!</v>
      </c>
      <c r="AC29" s="14" t="e">
        <f t="shared" si="5"/>
        <v>#VALUE!</v>
      </c>
    </row>
    <row r="30" spans="1:29">
      <c r="A30" s="9">
        <v>44187</v>
      </c>
      <c r="B30" s="11" t="str">
        <f t="shared" si="3"/>
        <v>2020-12-22</v>
      </c>
      <c r="C30" s="14" t="e">
        <f t="shared" ref="C30:R33" si="7">VALUE(SUBSTITUTE(_xlfn.FILTERXML(_xlfn.WEBSERVICE(C$41),"//document//data//rows//row[@TRADEDATE='"&amp;$B30&amp;"']/@LEGALCLOSEPRICE"),".",","))</f>
        <v>#VALUE!</v>
      </c>
      <c r="D30" s="14" t="e">
        <f t="shared" si="7"/>
        <v>#VALUE!</v>
      </c>
      <c r="E30" s="14" t="e">
        <f t="shared" si="7"/>
        <v>#VALUE!</v>
      </c>
      <c r="F30" s="14" t="e">
        <f t="shared" si="7"/>
        <v>#VALUE!</v>
      </c>
      <c r="G30" s="14" t="e">
        <f t="shared" si="7"/>
        <v>#VALUE!</v>
      </c>
      <c r="H30" s="14" t="e">
        <f t="shared" si="7"/>
        <v>#VALUE!</v>
      </c>
      <c r="I30" s="14" t="e">
        <f t="shared" si="7"/>
        <v>#VALUE!</v>
      </c>
      <c r="J30" s="14" t="e">
        <f t="shared" si="7"/>
        <v>#VALUE!</v>
      </c>
      <c r="K30" s="14" t="e">
        <f t="shared" si="7"/>
        <v>#VALUE!</v>
      </c>
      <c r="L30" s="14" t="e">
        <f t="shared" si="7"/>
        <v>#VALUE!</v>
      </c>
      <c r="M30" s="14" t="e">
        <f t="shared" si="7"/>
        <v>#VALUE!</v>
      </c>
      <c r="N30" s="14" t="e">
        <f t="shared" si="7"/>
        <v>#VALUE!</v>
      </c>
      <c r="O30" s="14" t="e">
        <f t="shared" si="7"/>
        <v>#VALUE!</v>
      </c>
      <c r="P30" s="14" t="e">
        <f t="shared" si="7"/>
        <v>#VALUE!</v>
      </c>
      <c r="Q30" s="14" t="e">
        <f t="shared" si="7"/>
        <v>#VALUE!</v>
      </c>
      <c r="R30" s="14" t="e">
        <f t="shared" si="7"/>
        <v>#VALUE!</v>
      </c>
      <c r="S30" s="14" t="e">
        <f t="shared" si="6"/>
        <v>#VALUE!</v>
      </c>
      <c r="T30" s="14" t="e">
        <f t="shared" si="6"/>
        <v>#VALUE!</v>
      </c>
      <c r="U30" s="14" t="e">
        <f t="shared" si="6"/>
        <v>#VALUE!</v>
      </c>
      <c r="V30" s="14" t="e">
        <f t="shared" si="6"/>
        <v>#VALUE!</v>
      </c>
      <c r="W30" s="14" t="e">
        <f t="shared" si="6"/>
        <v>#VALUE!</v>
      </c>
      <c r="X30" s="14" t="e">
        <f t="shared" si="6"/>
        <v>#VALUE!</v>
      </c>
      <c r="Y30" s="14" t="e">
        <f t="shared" si="5"/>
        <v>#VALUE!</v>
      </c>
      <c r="Z30" s="14" t="e">
        <f t="shared" si="5"/>
        <v>#VALUE!</v>
      </c>
      <c r="AA30" s="14" t="e">
        <f t="shared" si="5"/>
        <v>#VALUE!</v>
      </c>
      <c r="AB30" s="14" t="e">
        <f t="shared" si="5"/>
        <v>#VALUE!</v>
      </c>
      <c r="AC30" s="14" t="e">
        <f t="shared" si="5"/>
        <v>#VALUE!</v>
      </c>
    </row>
    <row r="31" spans="1:29">
      <c r="A31" s="9">
        <v>44188</v>
      </c>
      <c r="B31" s="11" t="str">
        <f t="shared" si="3"/>
        <v>2020-12-23</v>
      </c>
      <c r="C31" s="14" t="e">
        <f t="shared" si="7"/>
        <v>#VALUE!</v>
      </c>
      <c r="D31" s="14" t="e">
        <f t="shared" si="7"/>
        <v>#VALUE!</v>
      </c>
      <c r="E31" s="14" t="e">
        <f t="shared" si="7"/>
        <v>#VALUE!</v>
      </c>
      <c r="F31" s="14" t="e">
        <f t="shared" si="7"/>
        <v>#VALUE!</v>
      </c>
      <c r="G31" s="14" t="e">
        <f t="shared" si="7"/>
        <v>#VALUE!</v>
      </c>
      <c r="H31" s="14" t="e">
        <f t="shared" si="7"/>
        <v>#VALUE!</v>
      </c>
      <c r="I31" s="14" t="e">
        <f t="shared" si="7"/>
        <v>#VALUE!</v>
      </c>
      <c r="J31" s="14" t="e">
        <f t="shared" si="7"/>
        <v>#VALUE!</v>
      </c>
      <c r="K31" s="14" t="e">
        <f t="shared" si="7"/>
        <v>#VALUE!</v>
      </c>
      <c r="L31" s="14" t="e">
        <f t="shared" si="7"/>
        <v>#VALUE!</v>
      </c>
      <c r="M31" s="14" t="e">
        <f t="shared" si="7"/>
        <v>#VALUE!</v>
      </c>
      <c r="N31" s="14" t="e">
        <f t="shared" si="7"/>
        <v>#VALUE!</v>
      </c>
      <c r="O31" s="14" t="e">
        <f t="shared" si="7"/>
        <v>#VALUE!</v>
      </c>
      <c r="P31" s="14" t="e">
        <f t="shared" si="7"/>
        <v>#VALUE!</v>
      </c>
      <c r="Q31" s="14" t="e">
        <f t="shared" si="7"/>
        <v>#VALUE!</v>
      </c>
      <c r="R31" s="14" t="e">
        <f t="shared" si="7"/>
        <v>#VALUE!</v>
      </c>
      <c r="S31" s="14" t="e">
        <f t="shared" si="6"/>
        <v>#VALUE!</v>
      </c>
      <c r="T31" s="14" t="e">
        <f t="shared" si="6"/>
        <v>#VALUE!</v>
      </c>
      <c r="U31" s="14" t="e">
        <f t="shared" si="6"/>
        <v>#VALUE!</v>
      </c>
      <c r="V31" s="14" t="e">
        <f t="shared" si="6"/>
        <v>#VALUE!</v>
      </c>
      <c r="W31" s="14" t="e">
        <f t="shared" si="6"/>
        <v>#VALUE!</v>
      </c>
      <c r="X31" s="14" t="e">
        <f t="shared" si="6"/>
        <v>#VALUE!</v>
      </c>
      <c r="Y31" s="14" t="e">
        <f t="shared" si="5"/>
        <v>#VALUE!</v>
      </c>
      <c r="Z31" s="14" t="e">
        <f t="shared" si="5"/>
        <v>#VALUE!</v>
      </c>
      <c r="AA31" s="14" t="e">
        <f t="shared" si="5"/>
        <v>#VALUE!</v>
      </c>
      <c r="AB31" s="14" t="e">
        <f t="shared" si="5"/>
        <v>#VALUE!</v>
      </c>
      <c r="AC31" s="14" t="e">
        <f t="shared" si="5"/>
        <v>#VALUE!</v>
      </c>
    </row>
    <row r="32" spans="1:29">
      <c r="A32" s="9">
        <v>44189</v>
      </c>
      <c r="B32" s="11" t="str">
        <f t="shared" si="3"/>
        <v>2020-12-24</v>
      </c>
      <c r="C32" s="14" t="e">
        <f t="shared" si="7"/>
        <v>#VALUE!</v>
      </c>
      <c r="D32" s="14" t="e">
        <f t="shared" si="7"/>
        <v>#VALUE!</v>
      </c>
      <c r="E32" s="14" t="e">
        <f t="shared" si="7"/>
        <v>#VALUE!</v>
      </c>
      <c r="F32" s="14" t="e">
        <f t="shared" si="7"/>
        <v>#VALUE!</v>
      </c>
      <c r="G32" s="14" t="e">
        <f t="shared" si="7"/>
        <v>#VALUE!</v>
      </c>
      <c r="H32" s="14" t="e">
        <f t="shared" si="7"/>
        <v>#VALUE!</v>
      </c>
      <c r="I32" s="14" t="e">
        <f t="shared" si="7"/>
        <v>#VALUE!</v>
      </c>
      <c r="J32" s="14" t="e">
        <f t="shared" si="7"/>
        <v>#VALUE!</v>
      </c>
      <c r="K32" s="14" t="e">
        <f t="shared" si="7"/>
        <v>#VALUE!</v>
      </c>
      <c r="L32" s="14" t="e">
        <f t="shared" si="7"/>
        <v>#VALUE!</v>
      </c>
      <c r="M32" s="14" t="e">
        <f t="shared" si="7"/>
        <v>#VALUE!</v>
      </c>
      <c r="N32" s="14" t="e">
        <f t="shared" si="7"/>
        <v>#VALUE!</v>
      </c>
      <c r="O32" s="14" t="e">
        <f t="shared" si="7"/>
        <v>#VALUE!</v>
      </c>
      <c r="P32" s="14" t="e">
        <f t="shared" si="7"/>
        <v>#VALUE!</v>
      </c>
      <c r="Q32" s="14" t="e">
        <f t="shared" si="7"/>
        <v>#VALUE!</v>
      </c>
      <c r="R32" s="14" t="e">
        <f t="shared" si="7"/>
        <v>#VALUE!</v>
      </c>
      <c r="S32" s="14" t="e">
        <f t="shared" si="6"/>
        <v>#VALUE!</v>
      </c>
      <c r="T32" s="14" t="e">
        <f t="shared" si="6"/>
        <v>#VALUE!</v>
      </c>
      <c r="U32" s="14" t="e">
        <f t="shared" si="6"/>
        <v>#VALUE!</v>
      </c>
      <c r="V32" s="14" t="e">
        <f t="shared" si="6"/>
        <v>#VALUE!</v>
      </c>
      <c r="W32" s="14" t="e">
        <f t="shared" si="6"/>
        <v>#VALUE!</v>
      </c>
      <c r="X32" s="14" t="e">
        <f t="shared" si="6"/>
        <v>#VALUE!</v>
      </c>
      <c r="Y32" s="14" t="e">
        <f t="shared" si="5"/>
        <v>#VALUE!</v>
      </c>
      <c r="Z32" s="14" t="e">
        <f t="shared" si="5"/>
        <v>#VALUE!</v>
      </c>
      <c r="AA32" s="14" t="e">
        <f t="shared" si="5"/>
        <v>#VALUE!</v>
      </c>
      <c r="AB32" s="14" t="e">
        <f t="shared" si="5"/>
        <v>#VALUE!</v>
      </c>
      <c r="AC32" s="14" t="e">
        <f t="shared" si="5"/>
        <v>#VALUE!</v>
      </c>
    </row>
    <row r="33" spans="1:29">
      <c r="A33" s="9">
        <v>44190</v>
      </c>
      <c r="B33" s="11" t="str">
        <f t="shared" ref="B33" si="8">TEXT(A33,"гггг-ММ-дд")</f>
        <v>2020-12-25</v>
      </c>
      <c r="C33" s="14" t="e">
        <f t="shared" si="7"/>
        <v>#VALUE!</v>
      </c>
      <c r="D33" s="14" t="e">
        <f t="shared" si="7"/>
        <v>#VALUE!</v>
      </c>
      <c r="E33" s="14" t="e">
        <f t="shared" si="7"/>
        <v>#VALUE!</v>
      </c>
      <c r="F33" s="14" t="e">
        <f t="shared" si="7"/>
        <v>#VALUE!</v>
      </c>
      <c r="G33" s="14" t="e">
        <f t="shared" si="7"/>
        <v>#VALUE!</v>
      </c>
      <c r="H33" s="14" t="e">
        <f t="shared" si="7"/>
        <v>#VALUE!</v>
      </c>
      <c r="I33" s="14" t="e">
        <f t="shared" si="7"/>
        <v>#VALUE!</v>
      </c>
      <c r="J33" s="14" t="e">
        <f t="shared" si="7"/>
        <v>#VALUE!</v>
      </c>
      <c r="K33" s="14" t="e">
        <f t="shared" si="7"/>
        <v>#VALUE!</v>
      </c>
      <c r="L33" s="14" t="e">
        <f t="shared" si="7"/>
        <v>#VALUE!</v>
      </c>
      <c r="M33" s="14" t="e">
        <f t="shared" si="7"/>
        <v>#VALUE!</v>
      </c>
      <c r="N33" s="14" t="e">
        <f t="shared" si="7"/>
        <v>#VALUE!</v>
      </c>
      <c r="O33" s="14" t="e">
        <f t="shared" si="7"/>
        <v>#VALUE!</v>
      </c>
      <c r="P33" s="14" t="e">
        <f t="shared" si="7"/>
        <v>#VALUE!</v>
      </c>
      <c r="Q33" s="14" t="e">
        <f t="shared" si="7"/>
        <v>#VALUE!</v>
      </c>
      <c r="R33" s="14" t="e">
        <f t="shared" si="7"/>
        <v>#VALUE!</v>
      </c>
      <c r="S33" s="14" t="e">
        <f t="shared" si="6"/>
        <v>#VALUE!</v>
      </c>
      <c r="T33" s="14" t="e">
        <f t="shared" si="6"/>
        <v>#VALUE!</v>
      </c>
      <c r="U33" s="14" t="e">
        <f t="shared" si="6"/>
        <v>#VALUE!</v>
      </c>
      <c r="V33" s="14" t="e">
        <f t="shared" si="6"/>
        <v>#VALUE!</v>
      </c>
      <c r="W33" s="14" t="e">
        <f t="shared" si="6"/>
        <v>#VALUE!</v>
      </c>
      <c r="X33" s="14" t="e">
        <f t="shared" si="6"/>
        <v>#VALUE!</v>
      </c>
      <c r="Y33" s="14" t="e">
        <f t="shared" si="5"/>
        <v>#VALUE!</v>
      </c>
      <c r="Z33" s="14" t="e">
        <f t="shared" si="5"/>
        <v>#VALUE!</v>
      </c>
      <c r="AA33" s="14" t="e">
        <f t="shared" si="5"/>
        <v>#VALUE!</v>
      </c>
      <c r="AB33" s="14" t="e">
        <f t="shared" si="5"/>
        <v>#VALUE!</v>
      </c>
      <c r="AC33" s="14" t="e">
        <f t="shared" si="5"/>
        <v>#VALUE!</v>
      </c>
    </row>
    <row r="34" spans="1:29">
      <c r="A34" s="24" t="s">
        <v>36</v>
      </c>
      <c r="B34" s="27" t="str">
        <f ca="1">TEXT(TODAY(),"гггг-ММ-дд")</f>
        <v>2020-12-20</v>
      </c>
      <c r="C34" s="13">
        <f>VALUE(SUBSTITUTE(_xlfn.FILTERXML(_xlfn.WEBSERVICE(C$42),"//document//data//rows//row[1]/@LAST"),".",","))</f>
        <v>270.16000000000003</v>
      </c>
      <c r="D34" s="13">
        <f t="shared" ref="D34:AC34" si="9">VALUE(SUBSTITUTE(_xlfn.FILTERXML(_xlfn.WEBSERVICE(D$42),"//document//data//rows//row[1]/@LAST"),".",","))</f>
        <v>212.69</v>
      </c>
      <c r="E34" s="13">
        <f t="shared" si="9"/>
        <v>5140</v>
      </c>
      <c r="F34" s="13">
        <f t="shared" si="9"/>
        <v>23438</v>
      </c>
      <c r="G34" s="13">
        <f t="shared" si="9"/>
        <v>1263.5999999999999</v>
      </c>
      <c r="H34" s="13">
        <f t="shared" si="9"/>
        <v>440.65</v>
      </c>
      <c r="I34" s="13">
        <f t="shared" si="9"/>
        <v>506.4</v>
      </c>
      <c r="J34" s="13">
        <f t="shared" si="9"/>
        <v>5449</v>
      </c>
      <c r="K34" s="13">
        <f t="shared" si="9"/>
        <v>15320</v>
      </c>
      <c r="L34" s="13">
        <f t="shared" si="9"/>
        <v>5082</v>
      </c>
      <c r="M34" s="13">
        <f t="shared" si="9"/>
        <v>213.34</v>
      </c>
      <c r="N34" s="13">
        <f t="shared" si="9"/>
        <v>1679.6</v>
      </c>
      <c r="O34" s="13">
        <f t="shared" si="9"/>
        <v>160.66</v>
      </c>
      <c r="P34" s="13">
        <f t="shared" si="9"/>
        <v>52.5</v>
      </c>
      <c r="Q34" s="13">
        <f t="shared" si="9"/>
        <v>28.292999999999999</v>
      </c>
      <c r="R34" s="13">
        <f t="shared" si="9"/>
        <v>1236.8</v>
      </c>
      <c r="S34" s="13">
        <f t="shared" si="9"/>
        <v>3.8150000000000003E-2</v>
      </c>
      <c r="T34" s="13">
        <f t="shared" si="9"/>
        <v>243.25</v>
      </c>
      <c r="U34" s="13">
        <f t="shared" si="9"/>
        <v>45047</v>
      </c>
      <c r="V34" s="13">
        <f t="shared" si="9"/>
        <v>71.400000000000006</v>
      </c>
      <c r="W34" s="13">
        <f t="shared" si="9"/>
        <v>40.26</v>
      </c>
      <c r="X34" s="13">
        <f t="shared" si="9"/>
        <v>136.97999999999999</v>
      </c>
      <c r="Y34" s="13">
        <f t="shared" si="9"/>
        <v>94.58</v>
      </c>
      <c r="Z34" s="13">
        <f t="shared" si="9"/>
        <v>328.05</v>
      </c>
      <c r="AA34" s="13">
        <f t="shared" si="9"/>
        <v>2740</v>
      </c>
      <c r="AB34" s="13">
        <f t="shared" si="9"/>
        <v>35.090000000000003</v>
      </c>
      <c r="AC34" s="13">
        <f t="shared" si="9"/>
        <v>2007.4</v>
      </c>
    </row>
    <row r="35" spans="1:29">
      <c r="A35" s="25"/>
      <c r="B35" s="28"/>
      <c r="C35" s="10" t="str">
        <f>TEXT(_xlfn.FILTERXML(_xlfn.WEBSERVICE(C$42),"//document//data//rows//row[1]/@UPDATETIME"),"чч:мм:сс")</f>
        <v>23:50:55</v>
      </c>
      <c r="D35" s="10" t="str">
        <f t="shared" ref="D35:AC35" si="10">TEXT(_xlfn.FILTERXML(_xlfn.WEBSERVICE(D$42),"//document//data//rows//row[1]/@UPDATETIME"),"чч:мм:сс")</f>
        <v>23:50:55</v>
      </c>
      <c r="E35" s="10" t="str">
        <f t="shared" si="10"/>
        <v>23:50:55</v>
      </c>
      <c r="F35" s="10" t="str">
        <f t="shared" si="10"/>
        <v>23:50:55</v>
      </c>
      <c r="G35" s="10" t="str">
        <f t="shared" si="10"/>
        <v>23:50:55</v>
      </c>
      <c r="H35" s="10" t="str">
        <f t="shared" si="10"/>
        <v>23:50:55</v>
      </c>
      <c r="I35" s="10" t="str">
        <f t="shared" si="10"/>
        <v>23:50:55</v>
      </c>
      <c r="J35" s="10" t="str">
        <f t="shared" si="10"/>
        <v>23:50:55</v>
      </c>
      <c r="K35" s="10" t="str">
        <f t="shared" si="10"/>
        <v>23:50:55</v>
      </c>
      <c r="L35" s="10" t="str">
        <f t="shared" si="10"/>
        <v>23:50:55</v>
      </c>
      <c r="M35" s="10" t="str">
        <f t="shared" si="10"/>
        <v>23:50:55</v>
      </c>
      <c r="N35" s="10" t="str">
        <f t="shared" si="10"/>
        <v>23:50:55</v>
      </c>
      <c r="O35" s="10" t="str">
        <f t="shared" si="10"/>
        <v>23:50:55</v>
      </c>
      <c r="P35" s="10" t="str">
        <f t="shared" si="10"/>
        <v>23:50:55</v>
      </c>
      <c r="Q35" s="10" t="str">
        <f t="shared" si="10"/>
        <v>23:50:55</v>
      </c>
      <c r="R35" s="10" t="str">
        <f t="shared" si="10"/>
        <v>23:50:55</v>
      </c>
      <c r="S35" s="10" t="str">
        <f t="shared" si="10"/>
        <v>23:50:55</v>
      </c>
      <c r="T35" s="10" t="str">
        <f t="shared" si="10"/>
        <v>23:50:55</v>
      </c>
      <c r="U35" s="10" t="str">
        <f t="shared" si="10"/>
        <v>23:50:55</v>
      </c>
      <c r="V35" s="10" t="str">
        <f t="shared" si="10"/>
        <v>23:50:55</v>
      </c>
      <c r="W35" s="10" t="str">
        <f t="shared" si="10"/>
        <v>23:50:55</v>
      </c>
      <c r="X35" s="10" t="str">
        <f t="shared" si="10"/>
        <v>23:50:55</v>
      </c>
      <c r="Y35" s="10" t="str">
        <f t="shared" si="10"/>
        <v>23:50:55</v>
      </c>
      <c r="Z35" s="10" t="str">
        <f t="shared" si="10"/>
        <v>23:50:55</v>
      </c>
      <c r="AA35" s="10" t="str">
        <f t="shared" si="10"/>
        <v>23:50:55</v>
      </c>
      <c r="AB35" s="10" t="str">
        <f t="shared" si="10"/>
        <v>23:50:55</v>
      </c>
      <c r="AC35" s="10" t="str">
        <f t="shared" si="10"/>
        <v>23:50:55</v>
      </c>
    </row>
    <row r="36" spans="1:29">
      <c r="A36" s="26"/>
      <c r="B36" s="29"/>
      <c r="C36" t="str">
        <f ca="1">IFERROR(VALUE(SUBSTITUTE(_xlfn.FILTERXML(_xlfn.WEBSERVICE(C$43),"//document//data//rows//row[@begin='"&amp;$B34&amp;" 18:40:00']/@open"),".",",")),"-")</f>
        <v>-</v>
      </c>
      <c r="D36" t="str">
        <f t="shared" ref="D36:AC36" ca="1" si="11">IFERROR(VALUE(SUBSTITUTE(_xlfn.FILTERXML(_xlfn.WEBSERVICE(D$43),"//document//data//rows//row[@begin='"&amp;$B34&amp;" 18:40:00']/@open"),".",",")),"-")</f>
        <v>-</v>
      </c>
      <c r="E36" t="str">
        <f t="shared" ca="1" si="11"/>
        <v>-</v>
      </c>
      <c r="F36" t="str">
        <f t="shared" ca="1" si="11"/>
        <v>-</v>
      </c>
      <c r="G36" t="str">
        <f t="shared" ca="1" si="11"/>
        <v>-</v>
      </c>
      <c r="H36" t="str">
        <f t="shared" ca="1" si="11"/>
        <v>-</v>
      </c>
      <c r="I36" t="str">
        <f t="shared" ca="1" si="11"/>
        <v>-</v>
      </c>
      <c r="J36" t="str">
        <f t="shared" ca="1" si="11"/>
        <v>-</v>
      </c>
      <c r="K36" t="str">
        <f t="shared" ca="1" si="11"/>
        <v>-</v>
      </c>
      <c r="L36" t="str">
        <f t="shared" ca="1" si="11"/>
        <v>-</v>
      </c>
      <c r="M36" t="str">
        <f t="shared" ca="1" si="11"/>
        <v>-</v>
      </c>
      <c r="N36" t="str">
        <f t="shared" ca="1" si="11"/>
        <v>-</v>
      </c>
      <c r="O36" t="str">
        <f t="shared" ca="1" si="11"/>
        <v>-</v>
      </c>
      <c r="P36" t="str">
        <f t="shared" ca="1" si="11"/>
        <v>-</v>
      </c>
      <c r="Q36" t="str">
        <f t="shared" ca="1" si="11"/>
        <v>-</v>
      </c>
      <c r="R36" t="str">
        <f t="shared" ca="1" si="11"/>
        <v>-</v>
      </c>
      <c r="S36" t="str">
        <f t="shared" ca="1" si="11"/>
        <v>-</v>
      </c>
      <c r="T36" t="str">
        <f t="shared" ca="1" si="11"/>
        <v>-</v>
      </c>
      <c r="U36" t="str">
        <f t="shared" ca="1" si="11"/>
        <v>-</v>
      </c>
      <c r="V36" t="str">
        <f t="shared" ca="1" si="11"/>
        <v>-</v>
      </c>
      <c r="W36" t="str">
        <f t="shared" ca="1" si="11"/>
        <v>-</v>
      </c>
      <c r="X36" t="str">
        <f t="shared" ca="1" si="11"/>
        <v>-</v>
      </c>
      <c r="Y36" t="str">
        <f t="shared" ca="1" si="11"/>
        <v>-</v>
      </c>
      <c r="Z36" t="str">
        <f t="shared" ca="1" si="11"/>
        <v>-</v>
      </c>
      <c r="AA36" t="str">
        <f t="shared" ca="1" si="11"/>
        <v>-</v>
      </c>
      <c r="AB36" t="str">
        <f t="shared" ca="1" si="11"/>
        <v>-</v>
      </c>
      <c r="AC36" t="str">
        <f t="shared" ca="1" si="11"/>
        <v>-</v>
      </c>
    </row>
    <row r="39" spans="1:29">
      <c r="A39" s="12" t="s">
        <v>2</v>
      </c>
      <c r="B39" s="6" t="str">
        <f>$B$4</f>
        <v>2020-11-26</v>
      </c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12" t="s">
        <v>3</v>
      </c>
      <c r="B40" s="15" t="s">
        <v>34</v>
      </c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24.75" customHeight="1">
      <c r="A41" s="2" t="s">
        <v>5</v>
      </c>
      <c r="B41" s="2"/>
      <c r="C41" s="5" t="str">
        <f t="shared" ref="C41:AC41" si="12">"http://iss.moex.com/iss/history/engines/stock/markets/shares/boards/TQBR/securities/"&amp;C$3&amp;".xml?from="&amp;DATE_FROM&amp;"&amp;till="&amp;DATE_TILL&amp;"&amp;iss.meta=off&amp;history.columns=TRADEDATE,SECID,LEGALCLOSEPRICE"</f>
        <v>http://iss.moex.com/iss/history/engines/stock/markets/shares/boards/TQBR/securities/SBER.xml?from=2020-11-26&amp;till=2099-12-31&amp;iss.meta=off&amp;history.columns=TRADEDATE,SECID,LEGALCLOSEPRICE</v>
      </c>
      <c r="D41" s="5" t="str">
        <f t="shared" si="12"/>
        <v>http://iss.moex.com/iss/history/engines/stock/markets/shares/boards/TQBR/securities/GAZP.xml?from=2020-11-26&amp;till=2099-12-31&amp;iss.meta=off&amp;history.columns=TRADEDATE,SECID,LEGALCLOSEPRICE</v>
      </c>
      <c r="E41" s="5" t="str">
        <f t="shared" si="12"/>
        <v>http://iss.moex.com/iss/history/engines/stock/markets/shares/boards/TQBR/securities/LKOH.xml?from=2020-11-26&amp;till=2099-12-31&amp;iss.meta=off&amp;history.columns=TRADEDATE,SECID,LEGALCLOSEPRICE</v>
      </c>
      <c r="F41" s="5" t="str">
        <f t="shared" si="12"/>
        <v>http://iss.moex.com/iss/history/engines/stock/markets/shares/boards/TQBR/securities/GMKN.xml?from=2020-11-26&amp;till=2099-12-31&amp;iss.meta=off&amp;history.columns=TRADEDATE,SECID,LEGALCLOSEPRICE</v>
      </c>
      <c r="G41" s="5" t="str">
        <f t="shared" si="12"/>
        <v>http://iss.moex.com/iss/history/engines/stock/markets/shares/boards/TQBR/securities/CHMF.xml?from=2020-11-26&amp;till=2099-12-31&amp;iss.meta=off&amp;history.columns=TRADEDATE,SECID,LEGALCLOSEPRICE</v>
      </c>
      <c r="H41" s="5" t="str">
        <f t="shared" si="12"/>
        <v>http://iss.moex.com/iss/history/engines/stock/markets/shares/boards/TQBR/securities/ROSN.xml?from=2020-11-26&amp;till=2099-12-31&amp;iss.meta=off&amp;history.columns=TRADEDATE,SECID,LEGALCLOSEPRICE</v>
      </c>
      <c r="I41" s="5" t="str">
        <f t="shared" si="12"/>
        <v>http://iss.moex.com/iss/history/engines/stock/markets/shares/boards/TQBR/securities/TATN.xml?from=2020-11-26&amp;till=2099-12-31&amp;iss.meta=off&amp;history.columns=TRADEDATE,SECID,LEGALCLOSEPRICE</v>
      </c>
      <c r="J41" s="5" t="str">
        <f t="shared" si="12"/>
        <v>http://iss.moex.com/iss/history/engines/stock/markets/shares/boards/TQBR/securities/MGNT.xml?from=2020-11-26&amp;till=2099-12-31&amp;iss.meta=off&amp;history.columns=TRADEDATE,SECID,LEGALCLOSEPRICE</v>
      </c>
      <c r="K41" s="5" t="str">
        <f t="shared" si="12"/>
        <v>http://iss.moex.com/iss/history/engines/stock/markets/shares/boards/TQBR/securities/PLZL.xml?from=2020-11-26&amp;till=2099-12-31&amp;iss.meta=off&amp;history.columns=TRADEDATE,SECID,LEGALCLOSEPRICE</v>
      </c>
      <c r="L41" s="5" t="str">
        <f t="shared" si="12"/>
        <v>http://iss.moex.com/iss/history/engines/stock/markets/shares/boards/TQBR/securities/YNDX.xml?from=2020-11-26&amp;till=2099-12-31&amp;iss.meta=off&amp;history.columns=TRADEDATE,SECID,LEGALCLOSEPRICE</v>
      </c>
      <c r="M41" s="5" t="str">
        <f t="shared" si="12"/>
        <v>http://iss.moex.com/iss/history/engines/stock/markets/shares/boards/TQBR/securities/NLMK.xml?from=2020-11-26&amp;till=2099-12-31&amp;iss.meta=off&amp;history.columns=TRADEDATE,SECID,LEGALCLOSEPRICE</v>
      </c>
      <c r="N41" s="5" t="str">
        <f t="shared" si="12"/>
        <v>http://iss.moex.com/iss/history/engines/stock/markets/shares/boards/TQBR/securities/POLY.xml?from=2020-11-26&amp;till=2099-12-31&amp;iss.meta=off&amp;history.columns=TRADEDATE,SECID,LEGALCLOSEPRICE</v>
      </c>
      <c r="O41" s="5" t="str">
        <f t="shared" si="12"/>
        <v>http://iss.moex.com/iss/history/engines/stock/markets/shares/boards/TQBR/securities/MOEX.xml?from=2020-11-26&amp;till=2099-12-31&amp;iss.meta=off&amp;history.columns=TRADEDATE,SECID,LEGALCLOSEPRICE</v>
      </c>
      <c r="P41" s="5" t="str">
        <f t="shared" si="12"/>
        <v>http://iss.moex.com/iss/history/engines/stock/markets/shares/boards/TQBR/securities/MAGN.xml?from=2020-11-26&amp;till=2099-12-31&amp;iss.meta=off&amp;history.columns=TRADEDATE,SECID,LEGALCLOSEPRICE</v>
      </c>
      <c r="Q41" s="5" t="str">
        <f t="shared" si="12"/>
        <v>http://iss.moex.com/iss/history/engines/stock/markets/shares/boards/TQBR/securities/AFKS.xml?from=2020-11-26&amp;till=2099-12-31&amp;iss.meta=off&amp;history.columns=TRADEDATE,SECID,LEGALCLOSEPRICE</v>
      </c>
      <c r="R41" s="5" t="str">
        <f t="shared" si="12"/>
        <v>http://iss.moex.com/iss/history/engines/stock/markets/shares/boards/TQBR/securities/NVTK.xml?from=2020-11-26&amp;till=2099-12-31&amp;iss.meta=off&amp;history.columns=TRADEDATE,SECID,LEGALCLOSEPRICE</v>
      </c>
      <c r="S41" s="5" t="str">
        <f t="shared" si="12"/>
        <v>http://iss.moex.com/iss/history/engines/stock/markets/shares/boards/TQBR/securities/VTBR.xml?from=2020-11-26&amp;till=2099-12-31&amp;iss.meta=off&amp;history.columns=TRADEDATE,SECID,LEGALCLOSEPRICE</v>
      </c>
      <c r="T41" s="5" t="str">
        <f t="shared" si="12"/>
        <v>http://iss.moex.com/iss/history/engines/stock/markets/shares/boards/TQBR/securities/SBERP.xml?from=2020-11-26&amp;till=2099-12-31&amp;iss.meta=off&amp;history.columns=TRADEDATE,SECID,LEGALCLOSEPRICE</v>
      </c>
      <c r="U41" s="5" t="str">
        <f t="shared" si="12"/>
        <v>http://iss.moex.com/iss/history/engines/stock/markets/shares/boards/TQBR/securities/IRAO.xml?from=2020-11-26&amp;till=2099-12-31&amp;iss.meta=off&amp;history.columns=TRADEDATE,SECID,LEGALCLOSEPRICE</v>
      </c>
      <c r="V41" s="5" t="str">
        <f t="shared" si="12"/>
        <v>http://iss.moex.com/iss/history/engines/stock/markets/shares/boards/TQBR/securities/AFLT.xml?from=2020-11-26&amp;till=2099-12-31&amp;iss.meta=off&amp;history.columns=TRADEDATE,SECID,LEGALCLOSEPRICE</v>
      </c>
      <c r="W41" s="5" t="str">
        <f t="shared" si="12"/>
        <v>http://iss.moex.com/iss/history/engines/stock/markets/shares/boards/TQBR/securities/SNGSP.xml?from=2020-11-26&amp;till=2099-12-31&amp;iss.meta=off&amp;history.columns=TRADEDATE,SECID,LEGALCLOSEPRICE</v>
      </c>
      <c r="X41" s="5" t="str">
        <f t="shared" si="12"/>
        <v>http://iss.moex.com/iss/history/engines/stock/markets/shares/boards/TQBR/securities/DSKY.xml?from=2020-11-26&amp;till=2099-12-31&amp;iss.meta=off&amp;history.columns=TRADEDATE,SECID,LEGALCLOSEPRICE</v>
      </c>
      <c r="Y41" s="5" t="str">
        <f t="shared" si="12"/>
        <v>http://iss.moex.com/iss/history/engines/stock/markets/shares/boards/TQBR/securities/ALRS.xml?from=2020-11-26&amp;till=2099-12-31&amp;iss.meta=off&amp;history.columns=TRADEDATE,SECID,LEGALCLOSEPRICE</v>
      </c>
      <c r="Z41" s="5" t="str">
        <f t="shared" si="12"/>
        <v>http://iss.moex.com/iss/history/engines/stock/markets/shares/boards/TQBR/securities/MTSS.xml?from=2020-11-26&amp;till=2099-12-31&amp;iss.meta=off&amp;history.columns=TRADEDATE,SECID,LEGALCLOSEPRICE</v>
      </c>
      <c r="AA41" s="5" t="str">
        <f t="shared" si="12"/>
        <v>http://iss.moex.com/iss/history/engines/stock/markets/shares/boards/TQBR/securities/FIVE.xml?from=2020-11-26&amp;till=2099-12-31&amp;iss.meta=off&amp;history.columns=TRADEDATE,SECID,LEGALCLOSEPRICE</v>
      </c>
      <c r="AB41" s="5" t="str">
        <f t="shared" si="12"/>
        <v>http://iss.moex.com/iss/history/engines/stock/markets/shares/boards/TQBR/securities/SNGS.xml?from=2020-11-26&amp;till=2099-12-31&amp;iss.meta=off&amp;history.columns=TRADEDATE,SECID,LEGALCLOSEPRICE</v>
      </c>
      <c r="AC41" s="5" t="str">
        <f t="shared" si="12"/>
        <v>http://iss.moex.com/iss/history/engines/stock/markets/shares/boards/TQBR/securities/MAIL.xml?from=2020-11-26&amp;till=2099-12-31&amp;iss.meta=off&amp;history.columns=TRADEDATE,SECID,LEGALCLOSEPRICE</v>
      </c>
    </row>
    <row r="42" spans="1:29" ht="25.5" customHeight="1">
      <c r="A42" s="2" t="s">
        <v>6</v>
      </c>
      <c r="B42" s="2"/>
      <c r="C42" s="5" t="str">
        <f>"http://iss.moex.com/iss/engines/stock/markets/shares/boards/TQBR/securities.xml?securities="&amp;C$3&amp;"&amp;iss.only=marketdata&amp;iss.dp=comma&amp;iss.meta=off&amp;marketdata.columns=UPDATETIME,SECID,LAST"</f>
        <v>http://iss.moex.com/iss/engines/stock/markets/shares/boards/TQBR/securities.xml?securities=SBER&amp;iss.only=marketdata&amp;iss.dp=comma&amp;iss.meta=off&amp;marketdata.columns=UPDATETIME,SECID,LAST</v>
      </c>
      <c r="D42" s="5" t="str">
        <f t="shared" ref="D42:AC42" si="13">"http://iss.moex.com/iss/engines/stock/markets/shares/boards/TQBR/securities.xml?securities="&amp;D$3&amp;"&amp;iss.only=marketdata&amp;iss.dp=comma&amp;iss.meta=off&amp;marketdata.columns=UPDATETIME,SECID,LAST"</f>
        <v>http://iss.moex.com/iss/engines/stock/markets/shares/boards/TQBR/securities.xml?securities=GAZP&amp;iss.only=marketdata&amp;iss.dp=comma&amp;iss.meta=off&amp;marketdata.columns=UPDATETIME,SECID,LAST</v>
      </c>
      <c r="E42" s="5" t="str">
        <f t="shared" si="13"/>
        <v>http://iss.moex.com/iss/engines/stock/markets/shares/boards/TQBR/securities.xml?securities=LKOH&amp;iss.only=marketdata&amp;iss.dp=comma&amp;iss.meta=off&amp;marketdata.columns=UPDATETIME,SECID,LAST</v>
      </c>
      <c r="F42" s="5" t="str">
        <f t="shared" si="13"/>
        <v>http://iss.moex.com/iss/engines/stock/markets/shares/boards/TQBR/securities.xml?securities=GMKN&amp;iss.only=marketdata&amp;iss.dp=comma&amp;iss.meta=off&amp;marketdata.columns=UPDATETIME,SECID,LAST</v>
      </c>
      <c r="G42" s="5" t="str">
        <f t="shared" si="13"/>
        <v>http://iss.moex.com/iss/engines/stock/markets/shares/boards/TQBR/securities.xml?securities=CHMF&amp;iss.only=marketdata&amp;iss.dp=comma&amp;iss.meta=off&amp;marketdata.columns=UPDATETIME,SECID,LAST</v>
      </c>
      <c r="H42" s="5" t="str">
        <f t="shared" si="13"/>
        <v>http://iss.moex.com/iss/engines/stock/markets/shares/boards/TQBR/securities.xml?securities=ROSN&amp;iss.only=marketdata&amp;iss.dp=comma&amp;iss.meta=off&amp;marketdata.columns=UPDATETIME,SECID,LAST</v>
      </c>
      <c r="I42" s="5" t="str">
        <f t="shared" si="13"/>
        <v>http://iss.moex.com/iss/engines/stock/markets/shares/boards/TQBR/securities.xml?securities=TATN&amp;iss.only=marketdata&amp;iss.dp=comma&amp;iss.meta=off&amp;marketdata.columns=UPDATETIME,SECID,LAST</v>
      </c>
      <c r="J42" s="5" t="str">
        <f t="shared" si="13"/>
        <v>http://iss.moex.com/iss/engines/stock/markets/shares/boards/TQBR/securities.xml?securities=MGNT&amp;iss.only=marketdata&amp;iss.dp=comma&amp;iss.meta=off&amp;marketdata.columns=UPDATETIME,SECID,LAST</v>
      </c>
      <c r="K42" s="5" t="str">
        <f t="shared" si="13"/>
        <v>http://iss.moex.com/iss/engines/stock/markets/shares/boards/TQBR/securities.xml?securities=PLZL&amp;iss.only=marketdata&amp;iss.dp=comma&amp;iss.meta=off&amp;marketdata.columns=UPDATETIME,SECID,LAST</v>
      </c>
      <c r="L42" s="5" t="str">
        <f t="shared" si="13"/>
        <v>http://iss.moex.com/iss/engines/stock/markets/shares/boards/TQBR/securities.xml?securities=YNDX&amp;iss.only=marketdata&amp;iss.dp=comma&amp;iss.meta=off&amp;marketdata.columns=UPDATETIME,SECID,LAST</v>
      </c>
      <c r="M42" s="5" t="str">
        <f t="shared" si="13"/>
        <v>http://iss.moex.com/iss/engines/stock/markets/shares/boards/TQBR/securities.xml?securities=NLMK&amp;iss.only=marketdata&amp;iss.dp=comma&amp;iss.meta=off&amp;marketdata.columns=UPDATETIME,SECID,LAST</v>
      </c>
      <c r="N42" s="5" t="str">
        <f t="shared" si="13"/>
        <v>http://iss.moex.com/iss/engines/stock/markets/shares/boards/TQBR/securities.xml?securities=POLY&amp;iss.only=marketdata&amp;iss.dp=comma&amp;iss.meta=off&amp;marketdata.columns=UPDATETIME,SECID,LAST</v>
      </c>
      <c r="O42" s="5" t="str">
        <f t="shared" si="13"/>
        <v>http://iss.moex.com/iss/engines/stock/markets/shares/boards/TQBR/securities.xml?securities=MOEX&amp;iss.only=marketdata&amp;iss.dp=comma&amp;iss.meta=off&amp;marketdata.columns=UPDATETIME,SECID,LAST</v>
      </c>
      <c r="P42" s="5" t="str">
        <f t="shared" si="13"/>
        <v>http://iss.moex.com/iss/engines/stock/markets/shares/boards/TQBR/securities.xml?securities=MAGN&amp;iss.only=marketdata&amp;iss.dp=comma&amp;iss.meta=off&amp;marketdata.columns=UPDATETIME,SECID,LAST</v>
      </c>
      <c r="Q42" s="5" t="str">
        <f t="shared" si="13"/>
        <v>http://iss.moex.com/iss/engines/stock/markets/shares/boards/TQBR/securities.xml?securities=AFKS&amp;iss.only=marketdata&amp;iss.dp=comma&amp;iss.meta=off&amp;marketdata.columns=UPDATETIME,SECID,LAST</v>
      </c>
      <c r="R42" s="5" t="str">
        <f t="shared" si="13"/>
        <v>http://iss.moex.com/iss/engines/stock/markets/shares/boards/TQBR/securities.xml?securities=NVTK&amp;iss.only=marketdata&amp;iss.dp=comma&amp;iss.meta=off&amp;marketdata.columns=UPDATETIME,SECID,LAST</v>
      </c>
      <c r="S42" s="5" t="str">
        <f t="shared" si="13"/>
        <v>http://iss.moex.com/iss/engines/stock/markets/shares/boards/TQBR/securities.xml?securities=VTBR&amp;iss.only=marketdata&amp;iss.dp=comma&amp;iss.meta=off&amp;marketdata.columns=UPDATETIME,SECID,LAST</v>
      </c>
      <c r="T42" s="5" t="str">
        <f t="shared" si="13"/>
        <v>http://iss.moex.com/iss/engines/stock/markets/shares/boards/TQBR/securities.xml?securities=SBERP&amp;iss.only=marketdata&amp;iss.dp=comma&amp;iss.meta=off&amp;marketdata.columns=UPDATETIME,SECID,LAST</v>
      </c>
      <c r="U42" s="5" t="str">
        <f t="shared" si="13"/>
        <v>http://iss.moex.com/iss/engines/stock/markets/shares/boards/TQBR/securities.xml?securities=IRAO&amp;iss.only=marketdata&amp;iss.dp=comma&amp;iss.meta=off&amp;marketdata.columns=UPDATETIME,SECID,LAST</v>
      </c>
      <c r="V42" s="5" t="str">
        <f t="shared" si="13"/>
        <v>http://iss.moex.com/iss/engines/stock/markets/shares/boards/TQBR/securities.xml?securities=AFLT&amp;iss.only=marketdata&amp;iss.dp=comma&amp;iss.meta=off&amp;marketdata.columns=UPDATETIME,SECID,LAST</v>
      </c>
      <c r="W42" s="5" t="str">
        <f t="shared" si="13"/>
        <v>http://iss.moex.com/iss/engines/stock/markets/shares/boards/TQBR/securities.xml?securities=SNGSP&amp;iss.only=marketdata&amp;iss.dp=comma&amp;iss.meta=off&amp;marketdata.columns=UPDATETIME,SECID,LAST</v>
      </c>
      <c r="X42" s="5" t="str">
        <f t="shared" si="13"/>
        <v>http://iss.moex.com/iss/engines/stock/markets/shares/boards/TQBR/securities.xml?securities=DSKY&amp;iss.only=marketdata&amp;iss.dp=comma&amp;iss.meta=off&amp;marketdata.columns=UPDATETIME,SECID,LAST</v>
      </c>
      <c r="Y42" s="5" t="str">
        <f t="shared" si="13"/>
        <v>http://iss.moex.com/iss/engines/stock/markets/shares/boards/TQBR/securities.xml?securities=ALRS&amp;iss.only=marketdata&amp;iss.dp=comma&amp;iss.meta=off&amp;marketdata.columns=UPDATETIME,SECID,LAST</v>
      </c>
      <c r="Z42" s="5" t="str">
        <f t="shared" si="13"/>
        <v>http://iss.moex.com/iss/engines/stock/markets/shares/boards/TQBR/securities.xml?securities=MTSS&amp;iss.only=marketdata&amp;iss.dp=comma&amp;iss.meta=off&amp;marketdata.columns=UPDATETIME,SECID,LAST</v>
      </c>
      <c r="AA42" s="5" t="str">
        <f t="shared" si="13"/>
        <v>http://iss.moex.com/iss/engines/stock/markets/shares/boards/TQBR/securities.xml?securities=FIVE&amp;iss.only=marketdata&amp;iss.dp=comma&amp;iss.meta=off&amp;marketdata.columns=UPDATETIME,SECID,LAST</v>
      </c>
      <c r="AB42" s="5" t="str">
        <f t="shared" si="13"/>
        <v>http://iss.moex.com/iss/engines/stock/markets/shares/boards/TQBR/securities.xml?securities=SNGS&amp;iss.only=marketdata&amp;iss.dp=comma&amp;iss.meta=off&amp;marketdata.columns=UPDATETIME,SECID,LAST</v>
      </c>
      <c r="AC42" s="5" t="str">
        <f t="shared" si="13"/>
        <v>http://iss.moex.com/iss/engines/stock/markets/shares/boards/TQBR/securities.xml?securities=MAIL&amp;iss.only=marketdata&amp;iss.dp=comma&amp;iss.meta=off&amp;marketdata.columns=UPDATETIME,SECID,LAST</v>
      </c>
    </row>
    <row r="43" spans="1:29">
      <c r="A43" s="16" t="s">
        <v>35</v>
      </c>
      <c r="B43" s="16"/>
      <c r="C43" s="16" t="str">
        <f ca="1">"http://iss.moex.com/iss/engines/stock/markets/shares/boards/tqbr/securities/"&amp;C$3&amp;"/candles.xml?from="&amp;$B34&amp;"&amp;candles.columns=open,close,begin"</f>
        <v>http://iss.moex.com/iss/engines/stock/markets/shares/boards/tqbr/securities/SBER/candles.xml?from=2020-12-20&amp;candles.columns=open,close,begin</v>
      </c>
      <c r="D43" s="16" t="str">
        <f t="shared" ref="D43:AC43" ca="1" si="14">"http://iss.moex.com/iss/engines/stock/markets/shares/boards/tqbr/securities/"&amp;D$3&amp;"/candles.xml?from="&amp;$B34&amp;"&amp;candles.columns=open,close,begin"</f>
        <v>http://iss.moex.com/iss/engines/stock/markets/shares/boards/tqbr/securities/GAZP/candles.xml?from=2020-12-20&amp;candles.columns=open,close,begin</v>
      </c>
      <c r="E43" s="16" t="str">
        <f t="shared" ca="1" si="14"/>
        <v>http://iss.moex.com/iss/engines/stock/markets/shares/boards/tqbr/securities/LKOH/candles.xml?from=2020-12-20&amp;candles.columns=open,close,begin</v>
      </c>
      <c r="F43" s="16" t="str">
        <f t="shared" ca="1" si="14"/>
        <v>http://iss.moex.com/iss/engines/stock/markets/shares/boards/tqbr/securities/GMKN/candles.xml?from=2020-12-20&amp;candles.columns=open,close,begin</v>
      </c>
      <c r="G43" s="16" t="str">
        <f t="shared" ca="1" si="14"/>
        <v>http://iss.moex.com/iss/engines/stock/markets/shares/boards/tqbr/securities/CHMF/candles.xml?from=2020-12-20&amp;candles.columns=open,close,begin</v>
      </c>
      <c r="H43" s="16" t="str">
        <f t="shared" ca="1" si="14"/>
        <v>http://iss.moex.com/iss/engines/stock/markets/shares/boards/tqbr/securities/ROSN/candles.xml?from=2020-12-20&amp;candles.columns=open,close,begin</v>
      </c>
      <c r="I43" s="16" t="str">
        <f t="shared" ca="1" si="14"/>
        <v>http://iss.moex.com/iss/engines/stock/markets/shares/boards/tqbr/securities/TATN/candles.xml?from=2020-12-20&amp;candles.columns=open,close,begin</v>
      </c>
      <c r="J43" s="16" t="str">
        <f t="shared" ca="1" si="14"/>
        <v>http://iss.moex.com/iss/engines/stock/markets/shares/boards/tqbr/securities/MGNT/candles.xml?from=2020-12-20&amp;candles.columns=open,close,begin</v>
      </c>
      <c r="K43" s="16" t="str">
        <f t="shared" ca="1" si="14"/>
        <v>http://iss.moex.com/iss/engines/stock/markets/shares/boards/tqbr/securities/PLZL/candles.xml?from=2020-12-20&amp;candles.columns=open,close,begin</v>
      </c>
      <c r="L43" s="16" t="str">
        <f t="shared" ca="1" si="14"/>
        <v>http://iss.moex.com/iss/engines/stock/markets/shares/boards/tqbr/securities/YNDX/candles.xml?from=2020-12-20&amp;candles.columns=open,close,begin</v>
      </c>
      <c r="M43" s="16" t="str">
        <f t="shared" ca="1" si="14"/>
        <v>http://iss.moex.com/iss/engines/stock/markets/shares/boards/tqbr/securities/NLMK/candles.xml?from=2020-12-20&amp;candles.columns=open,close,begin</v>
      </c>
      <c r="N43" s="16" t="str">
        <f t="shared" ca="1" si="14"/>
        <v>http://iss.moex.com/iss/engines/stock/markets/shares/boards/tqbr/securities/POLY/candles.xml?from=2020-12-20&amp;candles.columns=open,close,begin</v>
      </c>
      <c r="O43" s="16" t="str">
        <f t="shared" ca="1" si="14"/>
        <v>http://iss.moex.com/iss/engines/stock/markets/shares/boards/tqbr/securities/MOEX/candles.xml?from=2020-12-20&amp;candles.columns=open,close,begin</v>
      </c>
      <c r="P43" s="16" t="str">
        <f t="shared" ca="1" si="14"/>
        <v>http://iss.moex.com/iss/engines/stock/markets/shares/boards/tqbr/securities/MAGN/candles.xml?from=2020-12-20&amp;candles.columns=open,close,begin</v>
      </c>
      <c r="Q43" s="16" t="str">
        <f t="shared" ca="1" si="14"/>
        <v>http://iss.moex.com/iss/engines/stock/markets/shares/boards/tqbr/securities/AFKS/candles.xml?from=2020-12-20&amp;candles.columns=open,close,begin</v>
      </c>
      <c r="R43" s="16" t="str">
        <f t="shared" ca="1" si="14"/>
        <v>http://iss.moex.com/iss/engines/stock/markets/shares/boards/tqbr/securities/NVTK/candles.xml?from=2020-12-20&amp;candles.columns=open,close,begin</v>
      </c>
      <c r="S43" s="16" t="str">
        <f t="shared" ca="1" si="14"/>
        <v>http://iss.moex.com/iss/engines/stock/markets/shares/boards/tqbr/securities/VTBR/candles.xml?from=2020-12-20&amp;candles.columns=open,close,begin</v>
      </c>
      <c r="T43" s="16" t="str">
        <f t="shared" ca="1" si="14"/>
        <v>http://iss.moex.com/iss/engines/stock/markets/shares/boards/tqbr/securities/SBERP/candles.xml?from=2020-12-20&amp;candles.columns=open,close,begin</v>
      </c>
      <c r="U43" s="16" t="str">
        <f t="shared" ca="1" si="14"/>
        <v>http://iss.moex.com/iss/engines/stock/markets/shares/boards/tqbr/securities/IRAO/candles.xml?from=2020-12-20&amp;candles.columns=open,close,begin</v>
      </c>
      <c r="V43" s="16" t="str">
        <f t="shared" ca="1" si="14"/>
        <v>http://iss.moex.com/iss/engines/stock/markets/shares/boards/tqbr/securities/AFLT/candles.xml?from=2020-12-20&amp;candles.columns=open,close,begin</v>
      </c>
      <c r="W43" s="16" t="str">
        <f t="shared" ca="1" si="14"/>
        <v>http://iss.moex.com/iss/engines/stock/markets/shares/boards/tqbr/securities/SNGSP/candles.xml?from=2020-12-20&amp;candles.columns=open,close,begin</v>
      </c>
      <c r="X43" s="16" t="str">
        <f t="shared" ca="1" si="14"/>
        <v>http://iss.moex.com/iss/engines/stock/markets/shares/boards/tqbr/securities/DSKY/candles.xml?from=2020-12-20&amp;candles.columns=open,close,begin</v>
      </c>
      <c r="Y43" s="16" t="str">
        <f t="shared" ca="1" si="14"/>
        <v>http://iss.moex.com/iss/engines/stock/markets/shares/boards/tqbr/securities/ALRS/candles.xml?from=2020-12-20&amp;candles.columns=open,close,begin</v>
      </c>
      <c r="Z43" s="16" t="str">
        <f t="shared" ca="1" si="14"/>
        <v>http://iss.moex.com/iss/engines/stock/markets/shares/boards/tqbr/securities/MTSS/candles.xml?from=2020-12-20&amp;candles.columns=open,close,begin</v>
      </c>
      <c r="AA43" s="16" t="str">
        <f t="shared" ca="1" si="14"/>
        <v>http://iss.moex.com/iss/engines/stock/markets/shares/boards/tqbr/securities/FIVE/candles.xml?from=2020-12-20&amp;candles.columns=open,close,begin</v>
      </c>
      <c r="AB43" s="16" t="str">
        <f t="shared" ca="1" si="14"/>
        <v>http://iss.moex.com/iss/engines/stock/markets/shares/boards/tqbr/securities/SNGS/candles.xml?from=2020-12-20&amp;candles.columns=open,close,begin</v>
      </c>
      <c r="AC43" s="16" t="str">
        <f t="shared" ca="1" si="14"/>
        <v>http://iss.moex.com/iss/engines/stock/markets/shares/boards/tqbr/securities/MAIL/candles.xml?from=2020-12-20&amp;candles.columns=open,close,begin</v>
      </c>
    </row>
  </sheetData>
  <mergeCells count="3">
    <mergeCell ref="A1:R1"/>
    <mergeCell ref="A34:A36"/>
    <mergeCell ref="B34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E6" sqref="E6"/>
    </sheetView>
  </sheetViews>
  <sheetFormatPr defaultRowHeight="15"/>
  <cols>
    <col min="1" max="1" width="12" customWidth="1"/>
    <col min="2" max="2" width="10.28515625" bestFit="1" customWidth="1"/>
    <col min="5" max="5" width="10.28515625" bestFit="1" customWidth="1"/>
  </cols>
  <sheetData>
    <row r="1" spans="1:29">
      <c r="B1" t="s">
        <v>38</v>
      </c>
      <c r="C1" t="str">
        <f>SUBSTITUTE(ADDRESS(1,COLUMN(),4),1,"")</f>
        <v>C</v>
      </c>
      <c r="D1" t="str">
        <f t="shared" ref="D1:AC1" si="0">SUBSTITUTE(ADDRESS(1,COLUMN(),4),1,"")</f>
        <v>D</v>
      </c>
      <c r="E1" t="str">
        <f t="shared" si="0"/>
        <v>E</v>
      </c>
      <c r="F1" t="str">
        <f t="shared" si="0"/>
        <v>F</v>
      </c>
      <c r="G1" t="str">
        <f t="shared" si="0"/>
        <v>G</v>
      </c>
      <c r="H1" t="str">
        <f t="shared" si="0"/>
        <v>H</v>
      </c>
      <c r="I1" t="str">
        <f t="shared" si="0"/>
        <v>I</v>
      </c>
      <c r="J1" t="str">
        <f t="shared" si="0"/>
        <v>J</v>
      </c>
      <c r="K1" t="str">
        <f t="shared" si="0"/>
        <v>K</v>
      </c>
      <c r="L1" t="str">
        <f t="shared" si="0"/>
        <v>L</v>
      </c>
      <c r="M1" t="str">
        <f t="shared" si="0"/>
        <v>M</v>
      </c>
      <c r="N1" t="str">
        <f t="shared" si="0"/>
        <v>N</v>
      </c>
      <c r="O1" t="str">
        <f t="shared" si="0"/>
        <v>O</v>
      </c>
      <c r="P1" t="str">
        <f t="shared" si="0"/>
        <v>P</v>
      </c>
      <c r="Q1" t="str">
        <f t="shared" si="0"/>
        <v>Q</v>
      </c>
      <c r="R1" t="str">
        <f t="shared" si="0"/>
        <v>R</v>
      </c>
      <c r="S1" t="str">
        <f t="shared" si="0"/>
        <v>S</v>
      </c>
      <c r="T1" t="str">
        <f t="shared" si="0"/>
        <v>T</v>
      </c>
      <c r="U1" t="str">
        <f t="shared" si="0"/>
        <v>U</v>
      </c>
      <c r="V1" t="str">
        <f t="shared" si="0"/>
        <v>V</v>
      </c>
      <c r="W1" t="str">
        <f t="shared" si="0"/>
        <v>W</v>
      </c>
      <c r="X1" t="str">
        <f t="shared" si="0"/>
        <v>X</v>
      </c>
      <c r="Y1" t="str">
        <f t="shared" si="0"/>
        <v>Y</v>
      </c>
      <c r="Z1" t="str">
        <f t="shared" si="0"/>
        <v>Z</v>
      </c>
      <c r="AA1" t="str">
        <f t="shared" si="0"/>
        <v>AA</v>
      </c>
      <c r="AB1" t="str">
        <f t="shared" si="0"/>
        <v>AB</v>
      </c>
      <c r="AC1" t="str">
        <f t="shared" si="0"/>
        <v>AC</v>
      </c>
    </row>
    <row r="2" spans="1:29" s="17" customFormat="1" ht="34.5" customHeight="1">
      <c r="A2" s="19" t="s">
        <v>37</v>
      </c>
      <c r="B2" s="20" t="s">
        <v>4</v>
      </c>
      <c r="C2" s="21" t="s">
        <v>0</v>
      </c>
      <c r="D2" s="20" t="s">
        <v>7</v>
      </c>
      <c r="E2" s="20" t="s">
        <v>8</v>
      </c>
      <c r="F2" s="20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0" t="s">
        <v>1</v>
      </c>
      <c r="M2" s="20" t="s">
        <v>15</v>
      </c>
      <c r="N2" s="20" t="s">
        <v>16</v>
      </c>
      <c r="O2" s="20" t="s">
        <v>17</v>
      </c>
      <c r="P2" s="20" t="s">
        <v>18</v>
      </c>
      <c r="Q2" s="20" t="s">
        <v>19</v>
      </c>
      <c r="R2" s="20" t="s">
        <v>20</v>
      </c>
      <c r="S2" s="20" t="s">
        <v>21</v>
      </c>
      <c r="T2" s="20" t="s">
        <v>22</v>
      </c>
      <c r="U2" s="20" t="s">
        <v>23</v>
      </c>
      <c r="V2" s="20" t="s">
        <v>24</v>
      </c>
      <c r="W2" s="20" t="s">
        <v>25</v>
      </c>
      <c r="X2" s="20" t="s">
        <v>26</v>
      </c>
      <c r="Y2" s="20" t="s">
        <v>27</v>
      </c>
      <c r="Z2" s="20" t="s">
        <v>28</v>
      </c>
      <c r="AA2" s="20" t="s">
        <v>29</v>
      </c>
      <c r="AB2" s="20" t="s">
        <v>30</v>
      </c>
      <c r="AC2" s="20" t="s">
        <v>31</v>
      </c>
    </row>
    <row r="3" spans="1:29">
      <c r="A3">
        <f t="array" ref="A3">SMALL(IF(ISERROR(Лист1!$C$4:$C$33),"",ROW(Лист1!$C$4:$C$33)),ROW($ZZ1))</f>
        <v>4</v>
      </c>
      <c r="B3" s="18">
        <f t="array" aca="1" ref="B3" ca="1">INDIRECT("Лист1!A"&amp;A3)</f>
        <v>44161</v>
      </c>
      <c r="C3">
        <f ca="1">INDIRECT("Лист1!"&amp;C$1&amp;$A3)</f>
        <v>251.5</v>
      </c>
      <c r="D3">
        <f t="shared" ref="D3:AC13" ca="1" si="1">INDIRECT("Лист1!"&amp;D$1&amp;$A3)</f>
        <v>185.71</v>
      </c>
      <c r="E3">
        <f t="shared" ca="1" si="1"/>
        <v>5260</v>
      </c>
      <c r="F3">
        <f t="shared" ca="1" si="1"/>
        <v>21642</v>
      </c>
      <c r="G3">
        <f t="shared" ca="1" si="1"/>
        <v>1149.2</v>
      </c>
      <c r="H3">
        <f t="shared" ca="1" si="1"/>
        <v>466.55</v>
      </c>
      <c r="I3">
        <f t="shared" ca="1" si="1"/>
        <v>526.4</v>
      </c>
      <c r="J3">
        <f t="shared" ca="1" si="1"/>
        <v>4986</v>
      </c>
      <c r="K3">
        <f t="shared" ca="1" si="1"/>
        <v>14958.5</v>
      </c>
      <c r="L3">
        <f t="shared" ca="1" si="1"/>
        <v>5016.8</v>
      </c>
      <c r="M3">
        <f t="shared" ca="1" si="1"/>
        <v>198.16</v>
      </c>
      <c r="N3">
        <f t="shared" ca="1" si="1"/>
        <v>1630</v>
      </c>
      <c r="O3">
        <f t="shared" ca="1" si="1"/>
        <v>147.5</v>
      </c>
      <c r="P3">
        <f t="shared" ca="1" si="1"/>
        <v>42.8</v>
      </c>
      <c r="Q3">
        <f t="shared" ca="1" si="1"/>
        <v>30.207000000000001</v>
      </c>
      <c r="R3">
        <f t="shared" ca="1" si="1"/>
        <v>1253.5999999999999</v>
      </c>
      <c r="S3">
        <f t="shared" ca="1" si="1"/>
        <v>3.7100000000000001E-2</v>
      </c>
      <c r="T3">
        <f t="shared" ca="1" si="1"/>
        <v>229.25</v>
      </c>
      <c r="U3">
        <f t="shared" ca="1" si="1"/>
        <v>5.2350000000000003</v>
      </c>
      <c r="V3">
        <f t="shared" ca="1" si="1"/>
        <v>71.3</v>
      </c>
      <c r="W3">
        <f t="shared" ca="1" si="1"/>
        <v>39.770000000000003</v>
      </c>
      <c r="X3">
        <f t="shared" ca="1" si="1"/>
        <v>125.5</v>
      </c>
      <c r="Y3">
        <f t="shared" ca="1" si="1"/>
        <v>87.05</v>
      </c>
      <c r="Z3">
        <f t="shared" ca="1" si="1"/>
        <v>317.75</v>
      </c>
      <c r="AA3">
        <f t="shared" ca="1" si="1"/>
        <v>2730</v>
      </c>
      <c r="AB3">
        <f t="shared" ca="1" si="1"/>
        <v>37.064999999999998</v>
      </c>
      <c r="AC3">
        <f t="shared" ca="1" si="1"/>
        <v>2255</v>
      </c>
    </row>
    <row r="4" spans="1:29">
      <c r="A4">
        <f t="array" ref="A4">SMALL(IF(ISERROR(Лист1!$C$4:$C$33),"",ROW(Лист1!$C$4:$C$33)),ROW($ZZ2))</f>
        <v>5</v>
      </c>
      <c r="B4" s="18">
        <f t="array" aca="1" ref="B4" ca="1">INDIRECT("Лист1!A"&amp;A4)</f>
        <v>44162</v>
      </c>
      <c r="C4">
        <f t="shared" ref="C4:R29" ca="1" si="2">INDIRECT("Лист1!"&amp;C$1&amp;$A4)</f>
        <v>251.18</v>
      </c>
      <c r="D4">
        <f t="shared" ca="1" si="2"/>
        <v>186.03</v>
      </c>
      <c r="E4">
        <f t="shared" ca="1" si="2"/>
        <v>5245</v>
      </c>
      <c r="F4">
        <f t="shared" ca="1" si="2"/>
        <v>21800</v>
      </c>
      <c r="G4">
        <f t="shared" ca="1" si="2"/>
        <v>1146.4000000000001</v>
      </c>
      <c r="H4">
        <f t="shared" ca="1" si="2"/>
        <v>459.65</v>
      </c>
      <c r="I4">
        <f t="shared" ca="1" si="2"/>
        <v>510.3</v>
      </c>
      <c r="J4">
        <f t="shared" ca="1" si="2"/>
        <v>4995</v>
      </c>
      <c r="K4">
        <f t="shared" ca="1" si="2"/>
        <v>14670</v>
      </c>
      <c r="L4">
        <f t="shared" ca="1" si="2"/>
        <v>5072.8</v>
      </c>
      <c r="M4">
        <f t="shared" ca="1" si="2"/>
        <v>198.68</v>
      </c>
      <c r="N4">
        <f t="shared" ca="1" si="2"/>
        <v>1607.9</v>
      </c>
      <c r="O4">
        <f t="shared" ca="1" si="2"/>
        <v>153.26</v>
      </c>
      <c r="P4">
        <f t="shared" ca="1" si="2"/>
        <v>42.78</v>
      </c>
      <c r="Q4">
        <f t="shared" ca="1" si="2"/>
        <v>30.931000000000001</v>
      </c>
      <c r="R4">
        <f t="shared" ca="1" si="2"/>
        <v>1247.8</v>
      </c>
      <c r="S4">
        <f t="shared" ca="1" si="1"/>
        <v>3.7874999999999999E-2</v>
      </c>
      <c r="T4">
        <f t="shared" ca="1" si="1"/>
        <v>229.64</v>
      </c>
      <c r="U4">
        <f t="shared" ca="1" si="1"/>
        <v>5.2220000000000004</v>
      </c>
      <c r="V4">
        <f t="shared" ca="1" si="1"/>
        <v>72.099999999999994</v>
      </c>
      <c r="W4">
        <f t="shared" ca="1" si="1"/>
        <v>40.045000000000002</v>
      </c>
      <c r="X4">
        <f t="shared" ca="1" si="1"/>
        <v>125.12</v>
      </c>
      <c r="Y4">
        <f t="shared" ca="1" si="1"/>
        <v>90.03</v>
      </c>
      <c r="Z4">
        <f t="shared" ca="1" si="1"/>
        <v>321</v>
      </c>
      <c r="AA4">
        <f t="shared" ca="1" si="1"/>
        <v>2777.5</v>
      </c>
      <c r="AB4">
        <f t="shared" ca="1" si="1"/>
        <v>36.945</v>
      </c>
      <c r="AC4">
        <f t="shared" ca="1" si="1"/>
        <v>2276</v>
      </c>
    </row>
    <row r="5" spans="1:29">
      <c r="A5">
        <f t="array" ref="A5">SMALL(IF(ISERROR(Лист1!$C$4:$C$33),"",ROW(Лист1!$C$4:$C$33)),ROW($ZZ3))</f>
        <v>8</v>
      </c>
      <c r="B5" s="18">
        <f t="array" aca="1" ref="B5" ca="1">INDIRECT("Лист1!A"&amp;A5)</f>
        <v>44165</v>
      </c>
      <c r="C5">
        <f t="shared" ca="1" si="2"/>
        <v>249.65</v>
      </c>
      <c r="D5">
        <f t="shared" ca="1" si="1"/>
        <v>182.43</v>
      </c>
      <c r="E5">
        <f t="shared" ca="1" si="1"/>
        <v>5031</v>
      </c>
      <c r="F5">
        <f t="shared" ca="1" si="1"/>
        <v>21456</v>
      </c>
      <c r="G5">
        <f t="shared" ca="1" si="1"/>
        <v>1119.5999999999999</v>
      </c>
      <c r="H5">
        <f t="shared" ca="1" si="1"/>
        <v>447.55</v>
      </c>
      <c r="I5">
        <f t="shared" ca="1" si="1"/>
        <v>490</v>
      </c>
      <c r="J5">
        <f t="shared" ca="1" si="1"/>
        <v>4947</v>
      </c>
      <c r="K5">
        <f t="shared" ca="1" si="1"/>
        <v>14522.5</v>
      </c>
      <c r="L5">
        <f t="shared" ca="1" si="1"/>
        <v>5370</v>
      </c>
      <c r="M5">
        <f t="shared" ca="1" si="1"/>
        <v>192.38</v>
      </c>
      <c r="N5">
        <f t="shared" ca="1" si="1"/>
        <v>1595.4</v>
      </c>
      <c r="O5">
        <f t="shared" ca="1" si="1"/>
        <v>152.91999999999999</v>
      </c>
      <c r="P5">
        <f t="shared" ca="1" si="1"/>
        <v>42</v>
      </c>
      <c r="Q5">
        <f t="shared" ca="1" si="1"/>
        <v>30.757000000000001</v>
      </c>
      <c r="R5">
        <f t="shared" ca="1" si="1"/>
        <v>1202</v>
      </c>
      <c r="S5">
        <f t="shared" ca="1" si="1"/>
        <v>3.7400000000000003E-2</v>
      </c>
      <c r="T5">
        <f t="shared" ca="1" si="1"/>
        <v>229.35</v>
      </c>
      <c r="U5">
        <f t="shared" ca="1" si="1"/>
        <v>5.1360000000000001</v>
      </c>
      <c r="V5">
        <f t="shared" ca="1" si="1"/>
        <v>72.180000000000007</v>
      </c>
      <c r="W5">
        <f t="shared" ca="1" si="1"/>
        <v>39.685000000000002</v>
      </c>
      <c r="X5">
        <f t="shared" ca="1" si="1"/>
        <v>140.19999999999999</v>
      </c>
      <c r="Y5">
        <f t="shared" ca="1" si="1"/>
        <v>87.95</v>
      </c>
      <c r="Z5">
        <f t="shared" ca="1" si="1"/>
        <v>321</v>
      </c>
      <c r="AA5">
        <f t="shared" ca="1" si="1"/>
        <v>2720.5</v>
      </c>
      <c r="AB5">
        <f t="shared" ca="1" si="1"/>
        <v>35.270000000000003</v>
      </c>
      <c r="AC5">
        <f t="shared" ca="1" si="1"/>
        <v>2217.1999999999998</v>
      </c>
    </row>
    <row r="6" spans="1:29">
      <c r="A6">
        <f t="array" ref="A6">SMALL(IF(ISERROR(Лист1!$C$4:$C$33),"",ROW(Лист1!$C$4:$C$33)),ROW($ZZ4))</f>
        <v>9</v>
      </c>
      <c r="B6" s="18">
        <f t="array" aca="1" ref="B6" ca="1">INDIRECT("Лист1!A"&amp;A6)</f>
        <v>44166</v>
      </c>
      <c r="C6">
        <f t="shared" ca="1" si="2"/>
        <v>259.76</v>
      </c>
      <c r="D6">
        <f t="shared" ca="1" si="1"/>
        <v>184.45</v>
      </c>
      <c r="E6">
        <f t="shared" ca="1" si="1"/>
        <v>5049</v>
      </c>
      <c r="F6">
        <f t="shared" ca="1" si="1"/>
        <v>21894</v>
      </c>
      <c r="G6">
        <f t="shared" ca="1" si="1"/>
        <v>1136</v>
      </c>
      <c r="H6">
        <f t="shared" ca="1" si="1"/>
        <v>444.15</v>
      </c>
      <c r="I6">
        <f t="shared" ca="1" si="1"/>
        <v>491.4</v>
      </c>
      <c r="J6">
        <f t="shared" ca="1" si="1"/>
        <v>4992.5</v>
      </c>
      <c r="K6">
        <f t="shared" ca="1" si="1"/>
        <v>14725</v>
      </c>
      <c r="L6">
        <f t="shared" ca="1" si="1"/>
        <v>5294</v>
      </c>
      <c r="M6">
        <f t="shared" ca="1" si="1"/>
        <v>194.98</v>
      </c>
      <c r="N6">
        <f t="shared" ca="1" si="1"/>
        <v>1672</v>
      </c>
      <c r="O6">
        <f t="shared" ca="1" si="1"/>
        <v>155.19999999999999</v>
      </c>
      <c r="P6">
        <f t="shared" ca="1" si="1"/>
        <v>43.53</v>
      </c>
      <c r="Q6">
        <f t="shared" ca="1" si="1"/>
        <v>30.2</v>
      </c>
      <c r="R6">
        <f t="shared" ca="1" si="1"/>
        <v>1221.8</v>
      </c>
      <c r="S6">
        <f t="shared" ca="1" si="1"/>
        <v>3.7589999999999998E-2</v>
      </c>
      <c r="T6">
        <f t="shared" ca="1" si="1"/>
        <v>234.33</v>
      </c>
      <c r="U6">
        <f t="shared" ca="1" si="1"/>
        <v>44682</v>
      </c>
      <c r="V6">
        <f t="shared" ca="1" si="1"/>
        <v>71.900000000000006</v>
      </c>
      <c r="W6">
        <f t="shared" ca="1" si="1"/>
        <v>39.784999999999997</v>
      </c>
      <c r="X6">
        <f t="shared" ca="1" si="1"/>
        <v>141.02000000000001</v>
      </c>
      <c r="Y6">
        <f t="shared" ca="1" si="1"/>
        <v>89.68</v>
      </c>
      <c r="Z6">
        <f t="shared" ca="1" si="1"/>
        <v>324.5</v>
      </c>
      <c r="AA6">
        <f t="shared" ca="1" si="1"/>
        <v>2808.5</v>
      </c>
      <c r="AB6">
        <f t="shared" ca="1" si="1"/>
        <v>34.9</v>
      </c>
      <c r="AC6">
        <f t="shared" ca="1" si="1"/>
        <v>2170.1999999999998</v>
      </c>
    </row>
    <row r="7" spans="1:29">
      <c r="A7">
        <f t="array" ref="A7">SMALL(IF(ISERROR(Лист1!$C$4:$C$33),"",ROW(Лист1!$C$4:$C$33)),ROW($ZZ5))</f>
        <v>10</v>
      </c>
      <c r="B7" s="18">
        <f t="array" aca="1" ref="B7" ca="1">INDIRECT("Лист1!A"&amp;A7)</f>
        <v>44167</v>
      </c>
      <c r="C7">
        <f t="shared" ca="1" si="2"/>
        <v>264.99</v>
      </c>
      <c r="D7">
        <f t="shared" ca="1" si="1"/>
        <v>186.97</v>
      </c>
      <c r="E7">
        <f t="shared" ca="1" si="1"/>
        <v>5173</v>
      </c>
      <c r="F7">
        <f t="shared" ca="1" si="1"/>
        <v>22952</v>
      </c>
      <c r="G7">
        <f t="shared" ca="1" si="1"/>
        <v>1170</v>
      </c>
      <c r="H7">
        <f t="shared" ca="1" si="1"/>
        <v>447</v>
      </c>
      <c r="I7">
        <f t="shared" ca="1" si="1"/>
        <v>509.5</v>
      </c>
      <c r="J7">
        <f t="shared" ca="1" si="1"/>
        <v>4990</v>
      </c>
      <c r="K7">
        <f t="shared" ca="1" si="1"/>
        <v>14599</v>
      </c>
      <c r="L7">
        <f t="shared" ca="1" si="1"/>
        <v>5217.6000000000004</v>
      </c>
      <c r="M7">
        <f t="shared" ca="1" si="1"/>
        <v>202.9</v>
      </c>
      <c r="N7">
        <f t="shared" ca="1" si="1"/>
        <v>1675.5</v>
      </c>
      <c r="O7">
        <f t="shared" ca="1" si="1"/>
        <v>157.9</v>
      </c>
      <c r="P7">
        <f t="shared" ca="1" si="1"/>
        <v>45.36</v>
      </c>
      <c r="Q7">
        <f t="shared" ca="1" si="1"/>
        <v>29.774999999999999</v>
      </c>
      <c r="R7">
        <f t="shared" ca="1" si="1"/>
        <v>1217.5999999999999</v>
      </c>
      <c r="S7">
        <f t="shared" ca="1" si="1"/>
        <v>3.7920000000000002E-2</v>
      </c>
      <c r="T7">
        <f t="shared" ca="1" si="1"/>
        <v>238.4</v>
      </c>
      <c r="U7">
        <f t="shared" ca="1" si="1"/>
        <v>107869</v>
      </c>
      <c r="V7">
        <f t="shared" ca="1" si="1"/>
        <v>72.02</v>
      </c>
      <c r="W7">
        <f t="shared" ca="1" si="1"/>
        <v>40.450000000000003</v>
      </c>
      <c r="X7">
        <f t="shared" ca="1" si="1"/>
        <v>136.5</v>
      </c>
      <c r="Y7">
        <f t="shared" ca="1" si="1"/>
        <v>89.08</v>
      </c>
      <c r="Z7">
        <f t="shared" ca="1" si="1"/>
        <v>322.3</v>
      </c>
      <c r="AA7">
        <f t="shared" ca="1" si="1"/>
        <v>2837</v>
      </c>
      <c r="AB7">
        <f t="shared" ca="1" si="1"/>
        <v>35.65</v>
      </c>
      <c r="AC7">
        <f t="shared" ca="1" si="1"/>
        <v>2159.6</v>
      </c>
    </row>
    <row r="8" spans="1:29">
      <c r="A8">
        <f t="array" ref="A8">SMALL(IF(ISERROR(Лист1!$C$4:$C$33),"",ROW(Лист1!$C$4:$C$33)),ROW($ZZ6))</f>
        <v>11</v>
      </c>
      <c r="B8" s="18">
        <f t="array" aca="1" ref="B8" ca="1">INDIRECT("Лист1!A"&amp;A8)</f>
        <v>44168</v>
      </c>
      <c r="C8">
        <f t="shared" ca="1" si="2"/>
        <v>263.94</v>
      </c>
      <c r="D8">
        <f t="shared" ca="1" si="1"/>
        <v>186.04</v>
      </c>
      <c r="E8">
        <f t="shared" ca="1" si="1"/>
        <v>5048</v>
      </c>
      <c r="F8">
        <f t="shared" ca="1" si="1"/>
        <v>23152</v>
      </c>
      <c r="G8">
        <f t="shared" ca="1" si="1"/>
        <v>1147.2</v>
      </c>
      <c r="H8">
        <f t="shared" ca="1" si="1"/>
        <v>436.55</v>
      </c>
      <c r="I8">
        <f t="shared" ca="1" si="1"/>
        <v>493.8</v>
      </c>
      <c r="J8">
        <f t="shared" ca="1" si="1"/>
        <v>5000</v>
      </c>
      <c r="K8">
        <f t="shared" ca="1" si="1"/>
        <v>14505</v>
      </c>
      <c r="L8">
        <f t="shared" ca="1" si="1"/>
        <v>5175</v>
      </c>
      <c r="M8">
        <f t="shared" ca="1" si="1"/>
        <v>191.2</v>
      </c>
      <c r="N8">
        <f t="shared" ca="1" si="1"/>
        <v>1670.5</v>
      </c>
      <c r="O8">
        <f t="shared" ca="1" si="1"/>
        <v>159</v>
      </c>
      <c r="P8">
        <f t="shared" ca="1" si="1"/>
        <v>43.9</v>
      </c>
      <c r="Q8">
        <f t="shared" ca="1" si="1"/>
        <v>29.85</v>
      </c>
      <c r="R8">
        <f t="shared" ca="1" si="1"/>
        <v>1199.2</v>
      </c>
      <c r="S8">
        <f t="shared" ca="1" si="1"/>
        <v>3.7644999999999998E-2</v>
      </c>
      <c r="T8">
        <f t="shared" ca="1" si="1"/>
        <v>239.39</v>
      </c>
      <c r="U8">
        <f t="shared" ca="1" si="1"/>
        <v>44317</v>
      </c>
      <c r="V8">
        <f t="shared" ca="1" si="1"/>
        <v>73.5</v>
      </c>
      <c r="W8">
        <f t="shared" ca="1" si="1"/>
        <v>40</v>
      </c>
      <c r="X8">
        <f t="shared" ca="1" si="1"/>
        <v>138</v>
      </c>
      <c r="Y8">
        <f t="shared" ca="1" si="1"/>
        <v>89.94</v>
      </c>
      <c r="Z8">
        <f t="shared" ca="1" si="1"/>
        <v>319.5</v>
      </c>
      <c r="AA8">
        <f t="shared" ca="1" si="1"/>
        <v>2789</v>
      </c>
      <c r="AB8">
        <f t="shared" ca="1" si="1"/>
        <v>35.454999999999998</v>
      </c>
      <c r="AC8">
        <f t="shared" ca="1" si="1"/>
        <v>2174</v>
      </c>
    </row>
    <row r="9" spans="1:29">
      <c r="A9">
        <f t="array" ref="A9">SMALL(IF(ISERROR(Лист1!$C$4:$C$33),"",ROW(Лист1!$C$4:$C$33)),ROW($ZZ7))</f>
        <v>12</v>
      </c>
      <c r="B9" s="18">
        <f t="array" aca="1" ref="B9" ca="1">INDIRECT("Лист1!A"&amp;A9)</f>
        <v>44169</v>
      </c>
      <c r="C9">
        <f t="shared" ca="1" si="2"/>
        <v>269.20999999999998</v>
      </c>
      <c r="D9">
        <f t="shared" ca="1" si="1"/>
        <v>189</v>
      </c>
      <c r="E9">
        <f t="shared" ca="1" si="1"/>
        <v>5135</v>
      </c>
      <c r="F9">
        <f t="shared" ca="1" si="1"/>
        <v>23154</v>
      </c>
      <c r="G9">
        <f t="shared" ca="1" si="1"/>
        <v>1185.5999999999999</v>
      </c>
      <c r="H9">
        <f t="shared" ca="1" si="1"/>
        <v>444.85</v>
      </c>
      <c r="I9">
        <f t="shared" ca="1" si="1"/>
        <v>510</v>
      </c>
      <c r="J9">
        <f t="shared" ca="1" si="1"/>
        <v>4980</v>
      </c>
      <c r="K9">
        <f t="shared" ca="1" si="1"/>
        <v>14374</v>
      </c>
      <c r="L9">
        <f t="shared" ca="1" si="1"/>
        <v>5090.2</v>
      </c>
      <c r="M9">
        <f t="shared" ca="1" si="1"/>
        <v>191.38</v>
      </c>
      <c r="N9">
        <f t="shared" ca="1" si="1"/>
        <v>1621</v>
      </c>
      <c r="O9">
        <f t="shared" ca="1" si="1"/>
        <v>157.72</v>
      </c>
      <c r="P9">
        <f t="shared" ca="1" si="1"/>
        <v>44.5</v>
      </c>
      <c r="Q9">
        <f t="shared" ca="1" si="1"/>
        <v>29.759</v>
      </c>
      <c r="R9">
        <f t="shared" ca="1" si="1"/>
        <v>1218</v>
      </c>
      <c r="S9">
        <f t="shared" ca="1" si="1"/>
        <v>3.7925E-2</v>
      </c>
      <c r="T9">
        <f t="shared" ca="1" si="1"/>
        <v>244.67</v>
      </c>
      <c r="U9">
        <f t="shared" ca="1" si="1"/>
        <v>42856</v>
      </c>
      <c r="V9">
        <f t="shared" ca="1" si="1"/>
        <v>74.2</v>
      </c>
      <c r="W9">
        <f t="shared" ca="1" si="1"/>
        <v>38.994999999999997</v>
      </c>
      <c r="X9">
        <f t="shared" ca="1" si="1"/>
        <v>139.4</v>
      </c>
      <c r="Y9">
        <f t="shared" ca="1" si="1"/>
        <v>91.27</v>
      </c>
      <c r="Z9">
        <f t="shared" ca="1" si="1"/>
        <v>317.75</v>
      </c>
      <c r="AA9">
        <f t="shared" ca="1" si="1"/>
        <v>2790.5</v>
      </c>
      <c r="AB9">
        <f t="shared" ca="1" si="1"/>
        <v>35.405000000000001</v>
      </c>
      <c r="AC9">
        <f t="shared" ca="1" si="1"/>
        <v>2146</v>
      </c>
    </row>
    <row r="10" spans="1:29">
      <c r="A10">
        <f t="array" ref="A10">SMALL(IF(ISERROR(Лист1!$C$4:$C$33),"",ROW(Лист1!$C$4:$C$33)),ROW($ZZ8))</f>
        <v>15</v>
      </c>
      <c r="B10" s="18">
        <f t="array" aca="1" ref="B10" ca="1">INDIRECT("Лист1!A"&amp;A10)</f>
        <v>44172</v>
      </c>
      <c r="C10">
        <f t="shared" ca="1" si="2"/>
        <v>275.8</v>
      </c>
      <c r="D10">
        <f t="shared" ca="1" si="1"/>
        <v>191.5</v>
      </c>
      <c r="E10">
        <f t="shared" ca="1" si="1"/>
        <v>5062</v>
      </c>
      <c r="F10">
        <f t="shared" ca="1" si="1"/>
        <v>23154</v>
      </c>
      <c r="G10">
        <f t="shared" ca="1" si="1"/>
        <v>1169.4000000000001</v>
      </c>
      <c r="H10">
        <f t="shared" ca="1" si="1"/>
        <v>440.4</v>
      </c>
      <c r="I10">
        <f t="shared" ca="1" si="1"/>
        <v>502.1</v>
      </c>
      <c r="J10">
        <f t="shared" ca="1" si="1"/>
        <v>5015</v>
      </c>
      <c r="K10">
        <f t="shared" ca="1" si="1"/>
        <v>14771</v>
      </c>
      <c r="L10">
        <f t="shared" ca="1" si="1"/>
        <v>5007.8</v>
      </c>
      <c r="M10">
        <f t="shared" ca="1" si="1"/>
        <v>197.5</v>
      </c>
      <c r="N10">
        <f t="shared" ca="1" si="1"/>
        <v>1629</v>
      </c>
      <c r="O10">
        <f t="shared" ca="1" si="1"/>
        <v>158.18</v>
      </c>
      <c r="P10">
        <f t="shared" ca="1" si="1"/>
        <v>47.28</v>
      </c>
      <c r="Q10">
        <f t="shared" ca="1" si="1"/>
        <v>29.492000000000001</v>
      </c>
      <c r="R10">
        <f t="shared" ca="1" si="1"/>
        <v>1210</v>
      </c>
      <c r="S10">
        <f t="shared" ca="1" si="1"/>
        <v>3.7644999999999998E-2</v>
      </c>
      <c r="T10">
        <f t="shared" ca="1" si="1"/>
        <v>248.66</v>
      </c>
      <c r="U10">
        <f t="shared" ca="1" si="1"/>
        <v>5.1509999999999998</v>
      </c>
      <c r="V10">
        <f t="shared" ca="1" si="1"/>
        <v>73.900000000000006</v>
      </c>
      <c r="W10">
        <f t="shared" ca="1" si="1"/>
        <v>39.229999999999997</v>
      </c>
      <c r="X10">
        <f t="shared" ca="1" si="1"/>
        <v>143.5</v>
      </c>
      <c r="Y10">
        <f t="shared" ca="1" si="1"/>
        <v>92.75</v>
      </c>
      <c r="Z10">
        <f t="shared" ca="1" si="1"/>
        <v>319.05</v>
      </c>
      <c r="AA10">
        <f t="shared" ca="1" si="1"/>
        <v>2791.5</v>
      </c>
      <c r="AB10">
        <f t="shared" ca="1" si="1"/>
        <v>35.195</v>
      </c>
      <c r="AC10">
        <f t="shared" ca="1" si="1"/>
        <v>2111.6</v>
      </c>
    </row>
    <row r="11" spans="1:29">
      <c r="A11">
        <f t="array" ref="A11">SMALL(IF(ISERROR(Лист1!$C$4:$C$33),"",ROW(Лист1!$C$4:$C$33)),ROW($ZZ9))</f>
        <v>16</v>
      </c>
      <c r="B11" s="18">
        <f t="array" aca="1" ref="B11" ca="1">INDIRECT("Лист1!A"&amp;A11)</f>
        <v>44173</v>
      </c>
      <c r="C11">
        <f t="shared" ca="1" si="2"/>
        <v>275.5</v>
      </c>
      <c r="D11">
        <f t="shared" ca="1" si="1"/>
        <v>190.08</v>
      </c>
      <c r="E11">
        <f t="shared" ca="1" si="1"/>
        <v>4999</v>
      </c>
      <c r="F11">
        <f t="shared" ca="1" si="1"/>
        <v>22808</v>
      </c>
      <c r="G11">
        <f t="shared" ca="1" si="1"/>
        <v>1156.8</v>
      </c>
      <c r="H11">
        <f t="shared" ca="1" si="1"/>
        <v>430</v>
      </c>
      <c r="I11">
        <f t="shared" ca="1" si="1"/>
        <v>496.7</v>
      </c>
      <c r="J11">
        <f t="shared" ca="1" si="1"/>
        <v>5041</v>
      </c>
      <c r="K11">
        <f t="shared" ca="1" si="1"/>
        <v>15077.5</v>
      </c>
      <c r="L11">
        <f t="shared" ca="1" si="1"/>
        <v>5061</v>
      </c>
      <c r="M11">
        <f t="shared" ca="1" si="1"/>
        <v>198.48</v>
      </c>
      <c r="N11">
        <f t="shared" ca="1" si="1"/>
        <v>1665.5</v>
      </c>
      <c r="O11">
        <f t="shared" ca="1" si="1"/>
        <v>159.77000000000001</v>
      </c>
      <c r="P11">
        <f t="shared" ca="1" si="1"/>
        <v>47.09</v>
      </c>
      <c r="Q11">
        <f t="shared" ca="1" si="1"/>
        <v>29.245000000000001</v>
      </c>
      <c r="R11">
        <f t="shared" ca="1" si="1"/>
        <v>1190.2</v>
      </c>
      <c r="S11">
        <f t="shared" ca="1" si="1"/>
        <v>3.7455000000000002E-2</v>
      </c>
      <c r="T11">
        <f t="shared" ca="1" si="1"/>
        <v>248</v>
      </c>
      <c r="U11">
        <f t="shared" ca="1" si="1"/>
        <v>5.3319999999999999</v>
      </c>
      <c r="V11">
        <f t="shared" ca="1" si="1"/>
        <v>72.22</v>
      </c>
      <c r="W11">
        <f t="shared" ca="1" si="1"/>
        <v>39.35</v>
      </c>
      <c r="X11">
        <f t="shared" ca="1" si="1"/>
        <v>142</v>
      </c>
      <c r="Y11">
        <f t="shared" ca="1" si="1"/>
        <v>92.43</v>
      </c>
      <c r="Z11">
        <f t="shared" ca="1" si="1"/>
        <v>316.89999999999998</v>
      </c>
      <c r="AA11">
        <f t="shared" ca="1" si="1"/>
        <v>2721.5</v>
      </c>
      <c r="AB11">
        <f t="shared" ca="1" si="1"/>
        <v>34.700000000000003</v>
      </c>
      <c r="AC11">
        <f t="shared" ca="1" si="1"/>
        <v>2117</v>
      </c>
    </row>
    <row r="12" spans="1:29">
      <c r="A12">
        <f t="array" ref="A12">SMALL(IF(ISERROR(Лист1!$C$4:$C$33),"",ROW(Лист1!$C$4:$C$33)),ROW($ZZ10))</f>
        <v>17</v>
      </c>
      <c r="B12" s="18">
        <f t="array" aca="1" ref="B12" ca="1">INDIRECT("Лист1!A"&amp;A12)</f>
        <v>44174</v>
      </c>
      <c r="C12">
        <f t="shared" ca="1" si="2"/>
        <v>278.48</v>
      </c>
      <c r="D12">
        <f t="shared" ca="1" si="1"/>
        <v>190.55</v>
      </c>
      <c r="E12">
        <f t="shared" ca="1" si="1"/>
        <v>5058</v>
      </c>
      <c r="F12">
        <f t="shared" ca="1" si="1"/>
        <v>23260</v>
      </c>
      <c r="G12">
        <f t="shared" ca="1" si="1"/>
        <v>1180</v>
      </c>
      <c r="H12">
        <f t="shared" ca="1" si="1"/>
        <v>437</v>
      </c>
      <c r="I12">
        <f t="shared" ca="1" si="1"/>
        <v>495</v>
      </c>
      <c r="J12">
        <f t="shared" ca="1" si="1"/>
        <v>5380</v>
      </c>
      <c r="K12">
        <f t="shared" ca="1" si="1"/>
        <v>14530.5</v>
      </c>
      <c r="L12">
        <f t="shared" ca="1" si="1"/>
        <v>5188.6000000000004</v>
      </c>
      <c r="M12">
        <f t="shared" ca="1" si="1"/>
        <v>197.52</v>
      </c>
      <c r="N12">
        <f t="shared" ca="1" si="1"/>
        <v>1641.5</v>
      </c>
      <c r="O12">
        <f t="shared" ca="1" si="1"/>
        <v>163.24</v>
      </c>
      <c r="P12">
        <f t="shared" ca="1" si="1"/>
        <v>47.13</v>
      </c>
      <c r="Q12">
        <f t="shared" ca="1" si="1"/>
        <v>28.725000000000001</v>
      </c>
      <c r="R12">
        <f t="shared" ca="1" si="1"/>
        <v>1183.4000000000001</v>
      </c>
      <c r="S12">
        <f t="shared" ca="1" si="1"/>
        <v>3.7510000000000002E-2</v>
      </c>
      <c r="T12">
        <f t="shared" ca="1" si="1"/>
        <v>251.74</v>
      </c>
      <c r="U12">
        <f t="shared" ca="1" si="1"/>
        <v>43926</v>
      </c>
      <c r="V12">
        <f t="shared" ca="1" si="1"/>
        <v>72</v>
      </c>
      <c r="W12">
        <f t="shared" ca="1" si="1"/>
        <v>38.82</v>
      </c>
      <c r="X12">
        <f t="shared" ca="1" si="1"/>
        <v>142.16</v>
      </c>
      <c r="Y12">
        <f t="shared" ca="1" si="1"/>
        <v>91.71</v>
      </c>
      <c r="Z12">
        <f t="shared" ca="1" si="1"/>
        <v>322.75</v>
      </c>
      <c r="AA12">
        <f t="shared" ca="1" si="1"/>
        <v>2832.5</v>
      </c>
      <c r="AB12">
        <f t="shared" ca="1" si="1"/>
        <v>34.9</v>
      </c>
      <c r="AC12">
        <f t="shared" ca="1" si="1"/>
        <v>2122.6</v>
      </c>
    </row>
    <row r="13" spans="1:29">
      <c r="A13">
        <f t="array" ref="A13">SMALL(IF(ISERROR(Лист1!$C$4:$C$33),"",ROW(Лист1!$C$4:$C$33)),ROW($ZZ11))</f>
        <v>18</v>
      </c>
      <c r="B13" s="18">
        <f t="array" aca="1" ref="B13" ca="1">INDIRECT("Лист1!A"&amp;A13)</f>
        <v>44175</v>
      </c>
      <c r="C13">
        <f t="shared" ca="1" si="2"/>
        <v>281.81</v>
      </c>
      <c r="D13">
        <f t="shared" ca="1" si="1"/>
        <v>193.3</v>
      </c>
      <c r="E13">
        <f t="shared" ca="1" si="1"/>
        <v>5315.5</v>
      </c>
      <c r="F13">
        <f t="shared" ca="1" si="1"/>
        <v>24050</v>
      </c>
      <c r="G13">
        <f t="shared" ca="1" si="1"/>
        <v>1201.4000000000001</v>
      </c>
      <c r="H13">
        <f t="shared" ca="1" si="1"/>
        <v>452.15</v>
      </c>
      <c r="I13">
        <f t="shared" ca="1" si="1"/>
        <v>510.5</v>
      </c>
      <c r="J13">
        <f t="shared" ca="1" si="1"/>
        <v>5334</v>
      </c>
      <c r="K13">
        <f t="shared" ca="1" si="1"/>
        <v>14382</v>
      </c>
      <c r="L13">
        <f t="shared" ca="1" si="1"/>
        <v>5134.8</v>
      </c>
      <c r="M13">
        <f t="shared" ca="1" si="1"/>
        <v>201</v>
      </c>
      <c r="N13">
        <f t="shared" ref="D13:AC23" ca="1" si="3">INDIRECT("Лист1!"&amp;N$1&amp;$A13)</f>
        <v>1652.8</v>
      </c>
      <c r="O13">
        <f t="shared" ca="1" si="3"/>
        <v>164.62</v>
      </c>
      <c r="P13">
        <f t="shared" ca="1" si="3"/>
        <v>47.87</v>
      </c>
      <c r="Q13">
        <f t="shared" ca="1" si="3"/>
        <v>28.202999999999999</v>
      </c>
      <c r="R13">
        <f t="shared" ca="1" si="3"/>
        <v>1230.2</v>
      </c>
      <c r="S13">
        <f t="shared" ca="1" si="3"/>
        <v>3.8074999999999998E-2</v>
      </c>
      <c r="T13">
        <f t="shared" ca="1" si="3"/>
        <v>251.04</v>
      </c>
      <c r="U13">
        <f t="shared" ca="1" si="3"/>
        <v>721476</v>
      </c>
      <c r="V13">
        <f t="shared" ca="1" si="3"/>
        <v>71.819999999999993</v>
      </c>
      <c r="W13">
        <f t="shared" ca="1" si="3"/>
        <v>39.15</v>
      </c>
      <c r="X13">
        <f t="shared" ca="1" si="3"/>
        <v>138</v>
      </c>
      <c r="Y13">
        <f t="shared" ca="1" si="3"/>
        <v>91.94</v>
      </c>
      <c r="Z13">
        <f t="shared" ca="1" si="3"/>
        <v>324.05</v>
      </c>
      <c r="AA13">
        <f t="shared" ca="1" si="3"/>
        <v>2868</v>
      </c>
      <c r="AB13">
        <f t="shared" ca="1" si="3"/>
        <v>35.585000000000001</v>
      </c>
      <c r="AC13">
        <f t="shared" ca="1" si="3"/>
        <v>2098.1999999999998</v>
      </c>
    </row>
    <row r="14" spans="1:29">
      <c r="A14">
        <f t="array" ref="A14">SMALL(IF(ISERROR(Лист1!$C$4:$C$33),"",ROW(Лист1!$C$4:$C$33)),ROW($ZZ12))</f>
        <v>19</v>
      </c>
      <c r="B14" s="18">
        <f t="array" aca="1" ref="B14" ca="1">INDIRECT("Лист1!A"&amp;A14)</f>
        <v>44176</v>
      </c>
      <c r="C14">
        <f t="shared" ca="1" si="2"/>
        <v>283.67</v>
      </c>
      <c r="D14">
        <f t="shared" ca="1" si="3"/>
        <v>200.01</v>
      </c>
      <c r="E14">
        <f t="shared" ca="1" si="3"/>
        <v>5411</v>
      </c>
      <c r="F14">
        <f t="shared" ca="1" si="3"/>
        <v>23950</v>
      </c>
      <c r="G14">
        <f t="shared" ca="1" si="3"/>
        <v>1222</v>
      </c>
      <c r="H14">
        <f t="shared" ca="1" si="3"/>
        <v>447.9</v>
      </c>
      <c r="I14">
        <f t="shared" ca="1" si="3"/>
        <v>509</v>
      </c>
      <c r="J14">
        <f t="shared" ca="1" si="3"/>
        <v>5335.5</v>
      </c>
      <c r="K14">
        <f t="shared" ca="1" si="3"/>
        <v>14247</v>
      </c>
      <c r="L14">
        <f t="shared" ca="1" si="3"/>
        <v>5150</v>
      </c>
      <c r="M14">
        <f t="shared" ca="1" si="3"/>
        <v>203.9</v>
      </c>
      <c r="N14">
        <f t="shared" ca="1" si="3"/>
        <v>1642.9</v>
      </c>
      <c r="O14">
        <f t="shared" ca="1" si="3"/>
        <v>167</v>
      </c>
      <c r="P14">
        <f t="shared" ca="1" si="3"/>
        <v>48.594999999999999</v>
      </c>
      <c r="Q14">
        <f t="shared" ca="1" si="3"/>
        <v>27.95</v>
      </c>
      <c r="R14">
        <f t="shared" ca="1" si="3"/>
        <v>1225</v>
      </c>
      <c r="S14">
        <f t="shared" ca="1" si="3"/>
        <v>3.7819999999999999E-2</v>
      </c>
      <c r="T14">
        <f t="shared" ca="1" si="3"/>
        <v>251.01</v>
      </c>
      <c r="U14">
        <f t="shared" ca="1" si="3"/>
        <v>392758</v>
      </c>
      <c r="V14">
        <f t="shared" ca="1" si="3"/>
        <v>71.260000000000005</v>
      </c>
      <c r="W14">
        <f t="shared" ca="1" si="3"/>
        <v>39.914999999999999</v>
      </c>
      <c r="X14">
        <f t="shared" ca="1" si="3"/>
        <v>145.5</v>
      </c>
      <c r="Y14">
        <f t="shared" ca="1" si="3"/>
        <v>92.09</v>
      </c>
      <c r="Z14">
        <f t="shared" ca="1" si="3"/>
        <v>321.2</v>
      </c>
      <c r="AA14">
        <f t="shared" ca="1" si="3"/>
        <v>2851</v>
      </c>
      <c r="AB14">
        <f t="shared" ca="1" si="3"/>
        <v>35.664999999999999</v>
      </c>
      <c r="AC14">
        <f t="shared" ca="1" si="3"/>
        <v>2094.8000000000002</v>
      </c>
    </row>
    <row r="15" spans="1:29">
      <c r="A15">
        <f t="array" ref="A15">SMALL(IF(ISERROR(Лист1!$C$4:$C$33),"",ROW(Лист1!$C$4:$C$33)),ROW($ZZ13))</f>
        <v>22</v>
      </c>
      <c r="B15" s="18">
        <f t="array" aca="1" ref="B15" ca="1">INDIRECT("Лист1!A"&amp;A15)</f>
        <v>44179</v>
      </c>
      <c r="C15">
        <f t="shared" ca="1" si="2"/>
        <v>279.04000000000002</v>
      </c>
      <c r="D15">
        <f t="shared" ca="1" si="3"/>
        <v>199.6</v>
      </c>
      <c r="E15">
        <f t="shared" ca="1" si="3"/>
        <v>5299</v>
      </c>
      <c r="F15">
        <f t="shared" ca="1" si="3"/>
        <v>23946</v>
      </c>
      <c r="G15">
        <f t="shared" ca="1" si="3"/>
        <v>1269</v>
      </c>
      <c r="H15">
        <f t="shared" ca="1" si="3"/>
        <v>442.45</v>
      </c>
      <c r="I15">
        <f t="shared" ca="1" si="3"/>
        <v>512.5</v>
      </c>
      <c r="J15">
        <f t="shared" ca="1" si="3"/>
        <v>5500.5</v>
      </c>
      <c r="K15">
        <f t="shared" ca="1" si="3"/>
        <v>14340</v>
      </c>
      <c r="L15">
        <f t="shared" ca="1" si="3"/>
        <v>5062.6000000000004</v>
      </c>
      <c r="M15">
        <f t="shared" ca="1" si="3"/>
        <v>210.2</v>
      </c>
      <c r="N15">
        <f t="shared" ca="1" si="3"/>
        <v>1590.2</v>
      </c>
      <c r="O15">
        <f t="shared" ca="1" si="3"/>
        <v>162.5</v>
      </c>
      <c r="P15">
        <f t="shared" ca="1" si="3"/>
        <v>50.67</v>
      </c>
      <c r="Q15">
        <f t="shared" ca="1" si="3"/>
        <v>27.175000000000001</v>
      </c>
      <c r="R15">
        <f t="shared" ca="1" si="3"/>
        <v>1214.5999999999999</v>
      </c>
      <c r="S15">
        <f t="shared" ca="1" si="3"/>
        <v>3.7830000000000003E-2</v>
      </c>
      <c r="T15">
        <f t="shared" ca="1" si="3"/>
        <v>246.5</v>
      </c>
      <c r="U15">
        <f t="shared" ca="1" si="3"/>
        <v>5.2169999999999996</v>
      </c>
      <c r="V15">
        <f t="shared" ca="1" si="3"/>
        <v>70.5</v>
      </c>
      <c r="W15">
        <f t="shared" ca="1" si="3"/>
        <v>40.200000000000003</v>
      </c>
      <c r="X15">
        <f t="shared" ca="1" si="3"/>
        <v>144.44</v>
      </c>
      <c r="Y15">
        <f t="shared" ca="1" si="3"/>
        <v>90.4</v>
      </c>
      <c r="Z15">
        <f t="shared" ca="1" si="3"/>
        <v>319</v>
      </c>
      <c r="AA15">
        <f t="shared" ca="1" si="3"/>
        <v>2884</v>
      </c>
      <c r="AB15">
        <f t="shared" ca="1" si="3"/>
        <v>35.520000000000003</v>
      </c>
      <c r="AC15">
        <f t="shared" ca="1" si="3"/>
        <v>2088.4</v>
      </c>
    </row>
    <row r="16" spans="1:29">
      <c r="A16">
        <f t="array" ref="A16">SMALL(IF(ISERROR(Лист1!$C$4:$C$33),"",ROW(Лист1!$C$4:$C$33)),ROW($ZZ14))</f>
        <v>23</v>
      </c>
      <c r="B16" s="18">
        <f t="array" aca="1" ref="B16" ca="1">INDIRECT("Лист1!A"&amp;A16)</f>
        <v>44180</v>
      </c>
      <c r="C16">
        <f t="shared" ca="1" si="2"/>
        <v>276.47000000000003</v>
      </c>
      <c r="D16">
        <f t="shared" ca="1" si="3"/>
        <v>199.22</v>
      </c>
      <c r="E16">
        <f t="shared" ca="1" si="3"/>
        <v>5230</v>
      </c>
      <c r="F16">
        <f t="shared" ca="1" si="3"/>
        <v>23508</v>
      </c>
      <c r="G16">
        <f t="shared" ca="1" si="3"/>
        <v>1259</v>
      </c>
      <c r="H16">
        <f t="shared" ca="1" si="3"/>
        <v>449.9</v>
      </c>
      <c r="I16">
        <f t="shared" ca="1" si="3"/>
        <v>514.4</v>
      </c>
      <c r="J16">
        <f t="shared" ca="1" si="3"/>
        <v>5492.5</v>
      </c>
      <c r="K16">
        <f t="shared" ca="1" si="3"/>
        <v>14980</v>
      </c>
      <c r="L16">
        <f t="shared" ca="1" si="3"/>
        <v>5068.2</v>
      </c>
      <c r="M16">
        <f t="shared" ca="1" si="3"/>
        <v>209.46</v>
      </c>
      <c r="N16">
        <f t="shared" ca="1" si="3"/>
        <v>1629.4</v>
      </c>
      <c r="O16">
        <f t="shared" ca="1" si="3"/>
        <v>164.98</v>
      </c>
      <c r="P16">
        <f t="shared" ca="1" si="3"/>
        <v>51.29</v>
      </c>
      <c r="Q16">
        <f t="shared" ca="1" si="3"/>
        <v>28</v>
      </c>
      <c r="R16">
        <f t="shared" ca="1" si="3"/>
        <v>1201</v>
      </c>
      <c r="S16">
        <f t="shared" ca="1" si="3"/>
        <v>3.7650000000000003E-2</v>
      </c>
      <c r="T16">
        <f t="shared" ca="1" si="3"/>
        <v>243.89</v>
      </c>
      <c r="U16">
        <f t="shared" ca="1" si="3"/>
        <v>43866</v>
      </c>
      <c r="V16">
        <f t="shared" ca="1" si="3"/>
        <v>70.08</v>
      </c>
      <c r="W16">
        <f t="shared" ca="1" si="3"/>
        <v>40.04</v>
      </c>
      <c r="X16">
        <f t="shared" ca="1" si="3"/>
        <v>142.4</v>
      </c>
      <c r="Y16">
        <f t="shared" ca="1" si="3"/>
        <v>92.18</v>
      </c>
      <c r="Z16">
        <f t="shared" ca="1" si="3"/>
        <v>319.89999999999998</v>
      </c>
      <c r="AA16">
        <f t="shared" ca="1" si="3"/>
        <v>2897</v>
      </c>
      <c r="AB16">
        <f t="shared" ca="1" si="3"/>
        <v>34.884999999999998</v>
      </c>
      <c r="AC16">
        <f t="shared" ca="1" si="3"/>
        <v>2081.6</v>
      </c>
    </row>
    <row r="17" spans="1:29">
      <c r="A17">
        <f t="array" ref="A17">SMALL(IF(ISERROR(Лист1!$C$4:$C$33),"",ROW(Лист1!$C$4:$C$33)),ROW($ZZ15))</f>
        <v>24</v>
      </c>
      <c r="B17" s="18">
        <f t="array" aca="1" ref="B17" ca="1">INDIRECT("Лист1!A"&amp;A17)</f>
        <v>44181</v>
      </c>
      <c r="C17">
        <f t="shared" ca="1" si="2"/>
        <v>278.35000000000002</v>
      </c>
      <c r="D17">
        <f t="shared" ca="1" si="3"/>
        <v>206</v>
      </c>
      <c r="E17">
        <f t="shared" ca="1" si="3"/>
        <v>5180</v>
      </c>
      <c r="F17">
        <f t="shared" ca="1" si="3"/>
        <v>23398</v>
      </c>
      <c r="G17">
        <f t="shared" ca="1" si="3"/>
        <v>1267</v>
      </c>
      <c r="H17">
        <f t="shared" ca="1" si="3"/>
        <v>442.9</v>
      </c>
      <c r="I17">
        <f t="shared" ca="1" si="3"/>
        <v>512.5</v>
      </c>
      <c r="J17">
        <f t="shared" ca="1" si="3"/>
        <v>5433</v>
      </c>
      <c r="K17">
        <f t="shared" ca="1" si="3"/>
        <v>14790</v>
      </c>
      <c r="L17">
        <f t="shared" ca="1" si="3"/>
        <v>5204.8</v>
      </c>
      <c r="M17">
        <f t="shared" ca="1" si="3"/>
        <v>213.8</v>
      </c>
      <c r="N17">
        <f t="shared" ca="1" si="3"/>
        <v>1632.2</v>
      </c>
      <c r="O17">
        <f t="shared" ca="1" si="3"/>
        <v>162.96</v>
      </c>
      <c r="P17">
        <f t="shared" ca="1" si="3"/>
        <v>52.604999999999997</v>
      </c>
      <c r="Q17">
        <f t="shared" ca="1" si="3"/>
        <v>28.760999999999999</v>
      </c>
      <c r="R17">
        <f t="shared" ca="1" si="3"/>
        <v>1191</v>
      </c>
      <c r="S17">
        <f t="shared" ca="1" si="3"/>
        <v>3.8199999999999998E-2</v>
      </c>
      <c r="T17">
        <f t="shared" ca="1" si="3"/>
        <v>246.47</v>
      </c>
      <c r="U17">
        <f t="shared" ca="1" si="3"/>
        <v>45413</v>
      </c>
      <c r="V17">
        <f t="shared" ca="1" si="3"/>
        <v>70.98</v>
      </c>
      <c r="W17">
        <f t="shared" ca="1" si="3"/>
        <v>40.01</v>
      </c>
      <c r="X17">
        <f t="shared" ca="1" si="3"/>
        <v>143.76</v>
      </c>
      <c r="Y17">
        <f t="shared" ca="1" si="3"/>
        <v>95.7</v>
      </c>
      <c r="Z17">
        <f t="shared" ca="1" si="3"/>
        <v>322</v>
      </c>
      <c r="AA17">
        <f t="shared" ca="1" si="3"/>
        <v>2845</v>
      </c>
      <c r="AB17">
        <f t="shared" ca="1" si="3"/>
        <v>35.39</v>
      </c>
      <c r="AC17">
        <f t="shared" ca="1" si="3"/>
        <v>2074</v>
      </c>
    </row>
    <row r="18" spans="1:29">
      <c r="A18">
        <f t="array" ref="A18">SMALL(IF(ISERROR(Лист1!$C$4:$C$33),"",ROW(Лист1!$C$4:$C$33)),ROW($ZZ16))</f>
        <v>25</v>
      </c>
      <c r="B18" s="18">
        <f t="array" aca="1" ref="B18" ca="1">INDIRECT("Лист1!A"&amp;A18)</f>
        <v>44182</v>
      </c>
      <c r="C18">
        <f t="shared" ca="1" si="2"/>
        <v>278.16000000000003</v>
      </c>
      <c r="D18">
        <f t="shared" ca="1" si="3"/>
        <v>213.81</v>
      </c>
      <c r="E18">
        <f t="shared" ca="1" si="3"/>
        <v>5157</v>
      </c>
      <c r="F18">
        <f t="shared" ca="1" si="3"/>
        <v>23450</v>
      </c>
      <c r="G18">
        <f t="shared" ca="1" si="3"/>
        <v>1244</v>
      </c>
      <c r="H18">
        <f t="shared" ca="1" si="3"/>
        <v>442.8</v>
      </c>
      <c r="I18">
        <f t="shared" ca="1" si="3"/>
        <v>513.20000000000005</v>
      </c>
      <c r="J18">
        <f t="shared" ca="1" si="3"/>
        <v>5400.5</v>
      </c>
      <c r="K18">
        <f t="shared" ca="1" si="3"/>
        <v>15280</v>
      </c>
      <c r="L18">
        <f t="shared" ca="1" si="3"/>
        <v>5164.8</v>
      </c>
      <c r="M18">
        <f t="shared" ca="1" si="3"/>
        <v>212</v>
      </c>
      <c r="N18">
        <f t="shared" ca="1" si="3"/>
        <v>1698</v>
      </c>
      <c r="O18">
        <f t="shared" ca="1" si="3"/>
        <v>163</v>
      </c>
      <c r="P18">
        <f t="shared" ca="1" si="3"/>
        <v>53</v>
      </c>
      <c r="Q18">
        <f t="shared" ca="1" si="3"/>
        <v>28.84</v>
      </c>
      <c r="R18">
        <f t="shared" ca="1" si="3"/>
        <v>1189.2</v>
      </c>
      <c r="S18">
        <f t="shared" ca="1" si="3"/>
        <v>3.823E-2</v>
      </c>
      <c r="T18">
        <f t="shared" ca="1" si="3"/>
        <v>248.5</v>
      </c>
      <c r="U18">
        <f t="shared" ca="1" si="3"/>
        <v>5.2640000000000002</v>
      </c>
      <c r="V18">
        <f t="shared" ca="1" si="3"/>
        <v>70.599999999999994</v>
      </c>
      <c r="W18">
        <f t="shared" ca="1" si="3"/>
        <v>39.770000000000003</v>
      </c>
      <c r="X18">
        <f t="shared" ca="1" si="3"/>
        <v>140</v>
      </c>
      <c r="Y18">
        <f t="shared" ca="1" si="3"/>
        <v>96</v>
      </c>
      <c r="Z18">
        <f t="shared" ca="1" si="3"/>
        <v>323.64999999999998</v>
      </c>
      <c r="AA18">
        <f t="shared" ca="1" si="3"/>
        <v>2745</v>
      </c>
      <c r="AB18">
        <f t="shared" ca="1" si="3"/>
        <v>35.034999999999997</v>
      </c>
      <c r="AC18">
        <f t="shared" ca="1" si="3"/>
        <v>2041.2</v>
      </c>
    </row>
    <row r="19" spans="1:29">
      <c r="A19">
        <f t="array" ref="A19">SMALL(IF(ISERROR(Лист1!$C$4:$C$33),"",ROW(Лист1!$C$4:$C$33)),ROW($ZZ17))</f>
        <v>26</v>
      </c>
      <c r="B19" s="18">
        <f t="array" aca="1" ref="B19" ca="1">INDIRECT("Лист1!A"&amp;A19)</f>
        <v>44183</v>
      </c>
      <c r="C19">
        <f t="shared" ca="1" si="2"/>
        <v>271.14999999999998</v>
      </c>
      <c r="D19">
        <f t="shared" ca="1" si="3"/>
        <v>214.28</v>
      </c>
      <c r="E19">
        <f t="shared" ca="1" si="3"/>
        <v>5149</v>
      </c>
      <c r="F19">
        <f t="shared" ca="1" si="3"/>
        <v>23574</v>
      </c>
      <c r="G19">
        <f t="shared" ca="1" si="3"/>
        <v>1262</v>
      </c>
      <c r="H19">
        <f t="shared" ca="1" si="3"/>
        <v>440.25</v>
      </c>
      <c r="I19">
        <f t="shared" ca="1" si="3"/>
        <v>511</v>
      </c>
      <c r="J19">
        <f t="shared" ca="1" si="3"/>
        <v>5427</v>
      </c>
      <c r="K19">
        <f t="shared" ca="1" si="3"/>
        <v>15493</v>
      </c>
      <c r="L19">
        <f t="shared" ca="1" si="3"/>
        <v>5140</v>
      </c>
      <c r="M19">
        <f t="shared" ca="1" si="3"/>
        <v>214.02</v>
      </c>
      <c r="N19">
        <f t="shared" ca="1" si="3"/>
        <v>1690.2</v>
      </c>
      <c r="O19">
        <f t="shared" ca="1" si="3"/>
        <v>160.47</v>
      </c>
      <c r="P19">
        <f t="shared" ca="1" si="3"/>
        <v>52.4</v>
      </c>
      <c r="Q19">
        <f t="shared" ca="1" si="3"/>
        <v>28.52</v>
      </c>
      <c r="R19">
        <f t="shared" ca="1" si="3"/>
        <v>1239</v>
      </c>
      <c r="S19">
        <f t="shared" ca="1" si="3"/>
        <v>3.8249999999999999E-2</v>
      </c>
      <c r="T19">
        <f t="shared" ca="1" si="3"/>
        <v>242</v>
      </c>
      <c r="U19">
        <f t="shared" ca="1" si="3"/>
        <v>5.2050000000000001</v>
      </c>
      <c r="V19">
        <f t="shared" ca="1" si="3"/>
        <v>71</v>
      </c>
      <c r="W19">
        <f t="shared" ca="1" si="3"/>
        <v>40.28</v>
      </c>
      <c r="X19">
        <f t="shared" ca="1" si="3"/>
        <v>134.24</v>
      </c>
      <c r="Y19">
        <f t="shared" ca="1" si="3"/>
        <v>94.16</v>
      </c>
      <c r="Z19">
        <f t="shared" ca="1" si="3"/>
        <v>328.4</v>
      </c>
      <c r="AA19">
        <f t="shared" ca="1" si="3"/>
        <v>2752</v>
      </c>
      <c r="AB19">
        <f t="shared" ca="1" si="3"/>
        <v>35.24</v>
      </c>
      <c r="AC19">
        <f t="shared" ca="1" si="3"/>
        <v>2013.4</v>
      </c>
    </row>
    <row r="20" spans="1:29">
      <c r="A20" t="e">
        <f t="array" ref="A20">SMALL(IF(ISERROR(Лист1!$C$4:$C$33),"",ROW(Лист1!$C$4:$C$33)),ROW($ZZ18))</f>
        <v>#NUM!</v>
      </c>
      <c r="B20" s="18" t="e">
        <f t="array" aca="1" ref="B20" ca="1">INDIRECT("Лист1!A"&amp;A20)</f>
        <v>#NUM!</v>
      </c>
      <c r="C20" t="e">
        <f t="shared" ca="1" si="2"/>
        <v>#NUM!</v>
      </c>
      <c r="D20" t="e">
        <f t="shared" ca="1" si="3"/>
        <v>#NUM!</v>
      </c>
      <c r="E20" t="e">
        <f t="shared" ca="1" si="3"/>
        <v>#NUM!</v>
      </c>
      <c r="F20" t="e">
        <f t="shared" ca="1" si="3"/>
        <v>#NUM!</v>
      </c>
      <c r="G20" t="e">
        <f t="shared" ca="1" si="3"/>
        <v>#NUM!</v>
      </c>
      <c r="H20" t="e">
        <f t="shared" ca="1" si="3"/>
        <v>#NUM!</v>
      </c>
      <c r="I20" t="e">
        <f t="shared" ca="1" si="3"/>
        <v>#NUM!</v>
      </c>
      <c r="J20" t="e">
        <f t="shared" ca="1" si="3"/>
        <v>#NUM!</v>
      </c>
      <c r="K20" t="e">
        <f t="shared" ca="1" si="3"/>
        <v>#NUM!</v>
      </c>
      <c r="L20" t="e">
        <f t="shared" ca="1" si="3"/>
        <v>#NUM!</v>
      </c>
      <c r="M20" t="e">
        <f t="shared" ca="1" si="3"/>
        <v>#NUM!</v>
      </c>
      <c r="N20" t="e">
        <f t="shared" ca="1" si="3"/>
        <v>#NUM!</v>
      </c>
      <c r="O20" t="e">
        <f t="shared" ca="1" si="3"/>
        <v>#NUM!</v>
      </c>
      <c r="P20" t="e">
        <f t="shared" ca="1" si="3"/>
        <v>#NUM!</v>
      </c>
      <c r="Q20" t="e">
        <f t="shared" ca="1" si="3"/>
        <v>#NUM!</v>
      </c>
      <c r="R20" t="e">
        <f t="shared" ca="1" si="3"/>
        <v>#NUM!</v>
      </c>
      <c r="S20" t="e">
        <f t="shared" ca="1" si="3"/>
        <v>#NUM!</v>
      </c>
      <c r="T20" t="e">
        <f t="shared" ca="1" si="3"/>
        <v>#NUM!</v>
      </c>
      <c r="U20" t="e">
        <f t="shared" ca="1" si="3"/>
        <v>#NUM!</v>
      </c>
      <c r="V20" t="e">
        <f t="shared" ca="1" si="3"/>
        <v>#NUM!</v>
      </c>
      <c r="W20" t="e">
        <f t="shared" ca="1" si="3"/>
        <v>#NUM!</v>
      </c>
      <c r="X20" t="e">
        <f t="shared" ca="1" si="3"/>
        <v>#NUM!</v>
      </c>
      <c r="Y20" t="e">
        <f t="shared" ca="1" si="3"/>
        <v>#NUM!</v>
      </c>
      <c r="Z20" t="e">
        <f t="shared" ca="1" si="3"/>
        <v>#NUM!</v>
      </c>
      <c r="AA20" t="e">
        <f t="shared" ca="1" si="3"/>
        <v>#NUM!</v>
      </c>
      <c r="AB20" t="e">
        <f t="shared" ca="1" si="3"/>
        <v>#NUM!</v>
      </c>
      <c r="AC20" t="e">
        <f t="shared" ca="1" si="3"/>
        <v>#NUM!</v>
      </c>
    </row>
    <row r="21" spans="1:29">
      <c r="A21" t="e">
        <f t="array" ref="A21">SMALL(IF(ISERROR(Лист1!$C$4:$C$33),"",ROW(Лист1!$C$4:$C$33)),ROW($ZZ19))</f>
        <v>#NUM!</v>
      </c>
      <c r="B21" s="18" t="e">
        <f t="array" aca="1" ref="B21" ca="1">INDIRECT("Лист1!A"&amp;A21)</f>
        <v>#NUM!</v>
      </c>
      <c r="C21" t="e">
        <f t="shared" ca="1" si="2"/>
        <v>#NUM!</v>
      </c>
      <c r="D21" t="e">
        <f t="shared" ca="1" si="3"/>
        <v>#NUM!</v>
      </c>
      <c r="E21" t="e">
        <f t="shared" ca="1" si="3"/>
        <v>#NUM!</v>
      </c>
      <c r="F21" t="e">
        <f t="shared" ca="1" si="3"/>
        <v>#NUM!</v>
      </c>
      <c r="G21" t="e">
        <f t="shared" ca="1" si="3"/>
        <v>#NUM!</v>
      </c>
      <c r="H21" t="e">
        <f t="shared" ca="1" si="3"/>
        <v>#NUM!</v>
      </c>
      <c r="I21" t="e">
        <f t="shared" ca="1" si="3"/>
        <v>#NUM!</v>
      </c>
      <c r="J21" t="e">
        <f t="shared" ca="1" si="3"/>
        <v>#NUM!</v>
      </c>
      <c r="K21" t="e">
        <f t="shared" ca="1" si="3"/>
        <v>#NUM!</v>
      </c>
      <c r="L21" t="e">
        <f t="shared" ca="1" si="3"/>
        <v>#NUM!</v>
      </c>
      <c r="M21" t="e">
        <f t="shared" ca="1" si="3"/>
        <v>#NUM!</v>
      </c>
      <c r="N21" t="e">
        <f t="shared" ca="1" si="3"/>
        <v>#NUM!</v>
      </c>
      <c r="O21" t="e">
        <f t="shared" ca="1" si="3"/>
        <v>#NUM!</v>
      </c>
      <c r="P21" t="e">
        <f t="shared" ca="1" si="3"/>
        <v>#NUM!</v>
      </c>
      <c r="Q21" t="e">
        <f t="shared" ca="1" si="3"/>
        <v>#NUM!</v>
      </c>
      <c r="R21" t="e">
        <f t="shared" ca="1" si="3"/>
        <v>#NUM!</v>
      </c>
      <c r="S21" t="e">
        <f t="shared" ca="1" si="3"/>
        <v>#NUM!</v>
      </c>
      <c r="T21" t="e">
        <f t="shared" ca="1" si="3"/>
        <v>#NUM!</v>
      </c>
      <c r="U21" t="e">
        <f t="shared" ca="1" si="3"/>
        <v>#NUM!</v>
      </c>
      <c r="V21" t="e">
        <f t="shared" ca="1" si="3"/>
        <v>#NUM!</v>
      </c>
      <c r="W21" t="e">
        <f t="shared" ca="1" si="3"/>
        <v>#NUM!</v>
      </c>
      <c r="X21" t="e">
        <f t="shared" ca="1" si="3"/>
        <v>#NUM!</v>
      </c>
      <c r="Y21" t="e">
        <f t="shared" ca="1" si="3"/>
        <v>#NUM!</v>
      </c>
      <c r="Z21" t="e">
        <f t="shared" ca="1" si="3"/>
        <v>#NUM!</v>
      </c>
      <c r="AA21" t="e">
        <f t="shared" ca="1" si="3"/>
        <v>#NUM!</v>
      </c>
      <c r="AB21" t="e">
        <f t="shared" ca="1" si="3"/>
        <v>#NUM!</v>
      </c>
      <c r="AC21" t="e">
        <f t="shared" ca="1" si="3"/>
        <v>#NUM!</v>
      </c>
    </row>
    <row r="22" spans="1:29">
      <c r="A22" t="e">
        <f t="array" ref="A22">SMALL(IF(ISERROR(Лист1!$C$4:$C$33),"",ROW(Лист1!$C$4:$C$33)),ROW($ZZ20))</f>
        <v>#NUM!</v>
      </c>
      <c r="B22" s="18" t="e">
        <f t="array" aca="1" ref="B22" ca="1">INDIRECT("Лист1!A"&amp;A22)</f>
        <v>#NUM!</v>
      </c>
      <c r="C22" t="e">
        <f t="shared" ca="1" si="2"/>
        <v>#NUM!</v>
      </c>
      <c r="D22" t="e">
        <f t="shared" ca="1" si="3"/>
        <v>#NUM!</v>
      </c>
      <c r="E22" t="e">
        <f t="shared" ca="1" si="3"/>
        <v>#NUM!</v>
      </c>
      <c r="F22" t="e">
        <f t="shared" ca="1" si="3"/>
        <v>#NUM!</v>
      </c>
      <c r="G22" t="e">
        <f t="shared" ca="1" si="3"/>
        <v>#NUM!</v>
      </c>
      <c r="H22" t="e">
        <f t="shared" ca="1" si="3"/>
        <v>#NUM!</v>
      </c>
      <c r="I22" t="e">
        <f t="shared" ca="1" si="3"/>
        <v>#NUM!</v>
      </c>
      <c r="J22" t="e">
        <f t="shared" ca="1" si="3"/>
        <v>#NUM!</v>
      </c>
      <c r="K22" t="e">
        <f t="shared" ca="1" si="3"/>
        <v>#NUM!</v>
      </c>
      <c r="L22" t="e">
        <f t="shared" ca="1" si="3"/>
        <v>#NUM!</v>
      </c>
      <c r="M22" t="e">
        <f t="shared" ca="1" si="3"/>
        <v>#NUM!</v>
      </c>
      <c r="N22" t="e">
        <f t="shared" ca="1" si="3"/>
        <v>#NUM!</v>
      </c>
      <c r="O22" t="e">
        <f t="shared" ca="1" si="3"/>
        <v>#NUM!</v>
      </c>
      <c r="P22" t="e">
        <f t="shared" ca="1" si="3"/>
        <v>#NUM!</v>
      </c>
      <c r="Q22" t="e">
        <f t="shared" ca="1" si="3"/>
        <v>#NUM!</v>
      </c>
      <c r="R22" t="e">
        <f t="shared" ca="1" si="3"/>
        <v>#NUM!</v>
      </c>
      <c r="S22" t="e">
        <f t="shared" ca="1" si="3"/>
        <v>#NUM!</v>
      </c>
      <c r="T22" t="e">
        <f t="shared" ca="1" si="3"/>
        <v>#NUM!</v>
      </c>
      <c r="U22" t="e">
        <f t="shared" ca="1" si="3"/>
        <v>#NUM!</v>
      </c>
      <c r="V22" t="e">
        <f t="shared" ca="1" si="3"/>
        <v>#NUM!</v>
      </c>
      <c r="W22" t="e">
        <f t="shared" ca="1" si="3"/>
        <v>#NUM!</v>
      </c>
      <c r="X22" t="e">
        <f t="shared" ca="1" si="3"/>
        <v>#NUM!</v>
      </c>
      <c r="Y22" t="e">
        <f t="shared" ca="1" si="3"/>
        <v>#NUM!</v>
      </c>
      <c r="Z22" t="e">
        <f t="shared" ca="1" si="3"/>
        <v>#NUM!</v>
      </c>
      <c r="AA22" t="e">
        <f t="shared" ca="1" si="3"/>
        <v>#NUM!</v>
      </c>
      <c r="AB22" t="e">
        <f t="shared" ca="1" si="3"/>
        <v>#NUM!</v>
      </c>
      <c r="AC22" t="e">
        <f t="shared" ca="1" si="3"/>
        <v>#NUM!</v>
      </c>
    </row>
    <row r="23" spans="1:29">
      <c r="A23" t="e">
        <f t="array" ref="A23">SMALL(IF(ISERROR(Лист1!$C$4:$C$33),"",ROW(Лист1!$C$4:$C$33)),ROW($ZZ21))</f>
        <v>#NUM!</v>
      </c>
      <c r="B23" s="18" t="e">
        <f t="array" aca="1" ref="B23" ca="1">INDIRECT("Лист1!A"&amp;A23)</f>
        <v>#NUM!</v>
      </c>
      <c r="C23" t="e">
        <f t="shared" ca="1" si="2"/>
        <v>#NUM!</v>
      </c>
      <c r="D23" t="e">
        <f t="shared" ca="1" si="3"/>
        <v>#NUM!</v>
      </c>
      <c r="E23" t="e">
        <f t="shared" ca="1" si="3"/>
        <v>#NUM!</v>
      </c>
      <c r="F23" t="e">
        <f t="shared" ca="1" si="3"/>
        <v>#NUM!</v>
      </c>
      <c r="G23" t="e">
        <f t="shared" ca="1" si="3"/>
        <v>#NUM!</v>
      </c>
      <c r="H23" t="e">
        <f t="shared" ca="1" si="3"/>
        <v>#NUM!</v>
      </c>
      <c r="I23" t="e">
        <f t="shared" ref="D23:AC29" ca="1" si="4">INDIRECT("Лист1!"&amp;I$1&amp;$A23)</f>
        <v>#NUM!</v>
      </c>
      <c r="J23" t="e">
        <f t="shared" ca="1" si="4"/>
        <v>#NUM!</v>
      </c>
      <c r="K23" t="e">
        <f t="shared" ca="1" si="4"/>
        <v>#NUM!</v>
      </c>
      <c r="L23" t="e">
        <f t="shared" ca="1" si="4"/>
        <v>#NUM!</v>
      </c>
      <c r="M23" t="e">
        <f t="shared" ca="1" si="4"/>
        <v>#NUM!</v>
      </c>
      <c r="N23" t="e">
        <f t="shared" ca="1" si="4"/>
        <v>#NUM!</v>
      </c>
      <c r="O23" t="e">
        <f t="shared" ca="1" si="4"/>
        <v>#NUM!</v>
      </c>
      <c r="P23" t="e">
        <f t="shared" ca="1" si="4"/>
        <v>#NUM!</v>
      </c>
      <c r="Q23" t="e">
        <f t="shared" ca="1" si="4"/>
        <v>#NUM!</v>
      </c>
      <c r="R23" t="e">
        <f t="shared" ca="1" si="4"/>
        <v>#NUM!</v>
      </c>
      <c r="S23" t="e">
        <f t="shared" ca="1" si="4"/>
        <v>#NUM!</v>
      </c>
      <c r="T23" t="e">
        <f t="shared" ca="1" si="4"/>
        <v>#NUM!</v>
      </c>
      <c r="U23" t="e">
        <f t="shared" ca="1" si="4"/>
        <v>#NUM!</v>
      </c>
      <c r="V23" t="e">
        <f t="shared" ca="1" si="4"/>
        <v>#NUM!</v>
      </c>
      <c r="W23" t="e">
        <f t="shared" ca="1" si="4"/>
        <v>#NUM!</v>
      </c>
      <c r="X23" t="e">
        <f t="shared" ca="1" si="4"/>
        <v>#NUM!</v>
      </c>
      <c r="Y23" t="e">
        <f t="shared" ca="1" si="4"/>
        <v>#NUM!</v>
      </c>
      <c r="Z23" t="e">
        <f t="shared" ca="1" si="4"/>
        <v>#NUM!</v>
      </c>
      <c r="AA23" t="e">
        <f t="shared" ca="1" si="4"/>
        <v>#NUM!</v>
      </c>
      <c r="AB23" t="e">
        <f t="shared" ca="1" si="4"/>
        <v>#NUM!</v>
      </c>
      <c r="AC23" t="e">
        <f t="shared" ca="1" si="4"/>
        <v>#NUM!</v>
      </c>
    </row>
    <row r="24" spans="1:29">
      <c r="A24" t="e">
        <f t="array" ref="A24">SMALL(IF(ISERROR(Лист1!$C$4:$C$33),"",ROW(Лист1!$C$4:$C$33)),ROW($ZZ22))</f>
        <v>#NUM!</v>
      </c>
      <c r="B24" s="18" t="e">
        <f t="array" aca="1" ref="B24" ca="1">INDIRECT("Лист1!A"&amp;A24)</f>
        <v>#NUM!</v>
      </c>
      <c r="C24" t="e">
        <f t="shared" ca="1" si="2"/>
        <v>#NUM!</v>
      </c>
      <c r="D24" t="e">
        <f t="shared" ca="1" si="4"/>
        <v>#NUM!</v>
      </c>
      <c r="E24" t="e">
        <f t="shared" ca="1" si="4"/>
        <v>#NUM!</v>
      </c>
      <c r="F24" t="e">
        <f t="shared" ca="1" si="4"/>
        <v>#NUM!</v>
      </c>
      <c r="G24" t="e">
        <f t="shared" ca="1" si="4"/>
        <v>#NUM!</v>
      </c>
      <c r="H24" t="e">
        <f t="shared" ca="1" si="4"/>
        <v>#NUM!</v>
      </c>
      <c r="I24" t="e">
        <f t="shared" ca="1" si="4"/>
        <v>#NUM!</v>
      </c>
      <c r="J24" t="e">
        <f t="shared" ca="1" si="4"/>
        <v>#NUM!</v>
      </c>
      <c r="K24" t="e">
        <f t="shared" ca="1" si="4"/>
        <v>#NUM!</v>
      </c>
      <c r="L24" t="e">
        <f t="shared" ca="1" si="4"/>
        <v>#NUM!</v>
      </c>
      <c r="M24" t="e">
        <f t="shared" ca="1" si="4"/>
        <v>#NUM!</v>
      </c>
      <c r="N24" t="e">
        <f t="shared" ca="1" si="4"/>
        <v>#NUM!</v>
      </c>
      <c r="O24" t="e">
        <f t="shared" ca="1" si="4"/>
        <v>#NUM!</v>
      </c>
      <c r="P24" t="e">
        <f t="shared" ca="1" si="4"/>
        <v>#NUM!</v>
      </c>
      <c r="Q24" t="e">
        <f t="shared" ca="1" si="4"/>
        <v>#NUM!</v>
      </c>
      <c r="R24" t="e">
        <f t="shared" ca="1" si="4"/>
        <v>#NUM!</v>
      </c>
      <c r="S24" t="e">
        <f t="shared" ca="1" si="4"/>
        <v>#NUM!</v>
      </c>
      <c r="T24" t="e">
        <f t="shared" ca="1" si="4"/>
        <v>#NUM!</v>
      </c>
      <c r="U24" t="e">
        <f t="shared" ca="1" si="4"/>
        <v>#NUM!</v>
      </c>
      <c r="V24" t="e">
        <f t="shared" ca="1" si="4"/>
        <v>#NUM!</v>
      </c>
      <c r="W24" t="e">
        <f t="shared" ca="1" si="4"/>
        <v>#NUM!</v>
      </c>
      <c r="X24" t="e">
        <f t="shared" ca="1" si="4"/>
        <v>#NUM!</v>
      </c>
      <c r="Y24" t="e">
        <f t="shared" ca="1" si="4"/>
        <v>#NUM!</v>
      </c>
      <c r="Z24" t="e">
        <f t="shared" ca="1" si="4"/>
        <v>#NUM!</v>
      </c>
      <c r="AA24" t="e">
        <f t="shared" ca="1" si="4"/>
        <v>#NUM!</v>
      </c>
      <c r="AB24" t="e">
        <f t="shared" ca="1" si="4"/>
        <v>#NUM!</v>
      </c>
      <c r="AC24" t="e">
        <f t="shared" ca="1" si="4"/>
        <v>#NUM!</v>
      </c>
    </row>
    <row r="25" spans="1:29">
      <c r="A25" t="e">
        <f t="array" ref="A25">SMALL(IF(ISERROR(Лист1!$C$4:$C$33),"",ROW(Лист1!$C$4:$C$33)),ROW($ZZ23))</f>
        <v>#NUM!</v>
      </c>
      <c r="B25" s="18" t="e">
        <f t="array" aca="1" ref="B25" ca="1">INDIRECT("Лист1!A"&amp;A25)</f>
        <v>#NUM!</v>
      </c>
      <c r="C25" t="e">
        <f t="shared" ca="1" si="2"/>
        <v>#NUM!</v>
      </c>
      <c r="D25" t="e">
        <f t="shared" ca="1" si="4"/>
        <v>#NUM!</v>
      </c>
      <c r="E25" t="e">
        <f t="shared" ca="1" si="4"/>
        <v>#NUM!</v>
      </c>
      <c r="F25" t="e">
        <f t="shared" ca="1" si="4"/>
        <v>#NUM!</v>
      </c>
      <c r="G25" t="e">
        <f t="shared" ca="1" si="4"/>
        <v>#NUM!</v>
      </c>
      <c r="H25" t="e">
        <f t="shared" ca="1" si="4"/>
        <v>#NUM!</v>
      </c>
      <c r="I25" t="e">
        <f t="shared" ca="1" si="4"/>
        <v>#NUM!</v>
      </c>
      <c r="J25" t="e">
        <f t="shared" ca="1" si="4"/>
        <v>#NUM!</v>
      </c>
      <c r="K25" t="e">
        <f t="shared" ca="1" si="4"/>
        <v>#NUM!</v>
      </c>
      <c r="L25" t="e">
        <f t="shared" ca="1" si="4"/>
        <v>#NUM!</v>
      </c>
      <c r="M25" t="e">
        <f t="shared" ca="1" si="4"/>
        <v>#NUM!</v>
      </c>
      <c r="N25" t="e">
        <f t="shared" ca="1" si="4"/>
        <v>#NUM!</v>
      </c>
      <c r="O25" t="e">
        <f t="shared" ca="1" si="4"/>
        <v>#NUM!</v>
      </c>
      <c r="P25" t="e">
        <f t="shared" ca="1" si="4"/>
        <v>#NUM!</v>
      </c>
      <c r="Q25" t="e">
        <f t="shared" ca="1" si="4"/>
        <v>#NUM!</v>
      </c>
      <c r="R25" t="e">
        <f t="shared" ca="1" si="4"/>
        <v>#NUM!</v>
      </c>
      <c r="S25" t="e">
        <f t="shared" ca="1" si="4"/>
        <v>#NUM!</v>
      </c>
      <c r="T25" t="e">
        <f t="shared" ca="1" si="4"/>
        <v>#NUM!</v>
      </c>
      <c r="U25" t="e">
        <f t="shared" ca="1" si="4"/>
        <v>#NUM!</v>
      </c>
      <c r="V25" t="e">
        <f t="shared" ca="1" si="4"/>
        <v>#NUM!</v>
      </c>
      <c r="W25" t="e">
        <f t="shared" ca="1" si="4"/>
        <v>#NUM!</v>
      </c>
      <c r="X25" t="e">
        <f t="shared" ca="1" si="4"/>
        <v>#NUM!</v>
      </c>
      <c r="Y25" t="e">
        <f t="shared" ca="1" si="4"/>
        <v>#NUM!</v>
      </c>
      <c r="Z25" t="e">
        <f t="shared" ca="1" si="4"/>
        <v>#NUM!</v>
      </c>
      <c r="AA25" t="e">
        <f t="shared" ca="1" si="4"/>
        <v>#NUM!</v>
      </c>
      <c r="AB25" t="e">
        <f t="shared" ca="1" si="4"/>
        <v>#NUM!</v>
      </c>
      <c r="AC25" t="e">
        <f t="shared" ca="1" si="4"/>
        <v>#NUM!</v>
      </c>
    </row>
    <row r="26" spans="1:29">
      <c r="A26" t="e">
        <f t="array" ref="A26">SMALL(IF(ISERROR(Лист1!$C$4:$C$33),"",ROW(Лист1!$C$4:$C$33)),ROW($ZZ24))</f>
        <v>#NUM!</v>
      </c>
      <c r="B26" s="18" t="e">
        <f t="array" aca="1" ref="B26" ca="1">INDIRECT("Лист1!A"&amp;A26)</f>
        <v>#NUM!</v>
      </c>
      <c r="C26" t="e">
        <f t="shared" ca="1" si="2"/>
        <v>#NUM!</v>
      </c>
      <c r="D26" t="e">
        <f t="shared" ca="1" si="4"/>
        <v>#NUM!</v>
      </c>
      <c r="E26" t="e">
        <f t="shared" ca="1" si="4"/>
        <v>#NUM!</v>
      </c>
      <c r="F26" t="e">
        <f t="shared" ca="1" si="4"/>
        <v>#NUM!</v>
      </c>
      <c r="G26" t="e">
        <f t="shared" ca="1" si="4"/>
        <v>#NUM!</v>
      </c>
      <c r="H26" t="e">
        <f t="shared" ca="1" si="4"/>
        <v>#NUM!</v>
      </c>
      <c r="I26" t="e">
        <f t="shared" ca="1" si="4"/>
        <v>#NUM!</v>
      </c>
      <c r="J26" t="e">
        <f t="shared" ca="1" si="4"/>
        <v>#NUM!</v>
      </c>
      <c r="K26" t="e">
        <f t="shared" ca="1" si="4"/>
        <v>#NUM!</v>
      </c>
      <c r="L26" t="e">
        <f t="shared" ca="1" si="4"/>
        <v>#NUM!</v>
      </c>
      <c r="M26" t="e">
        <f t="shared" ca="1" si="4"/>
        <v>#NUM!</v>
      </c>
      <c r="N26" t="e">
        <f t="shared" ca="1" si="4"/>
        <v>#NUM!</v>
      </c>
      <c r="O26" t="e">
        <f t="shared" ca="1" si="4"/>
        <v>#NUM!</v>
      </c>
      <c r="P26" t="e">
        <f t="shared" ca="1" si="4"/>
        <v>#NUM!</v>
      </c>
      <c r="Q26" t="e">
        <f t="shared" ca="1" si="4"/>
        <v>#NUM!</v>
      </c>
      <c r="R26" t="e">
        <f t="shared" ca="1" si="4"/>
        <v>#NUM!</v>
      </c>
      <c r="S26" t="e">
        <f t="shared" ca="1" si="4"/>
        <v>#NUM!</v>
      </c>
      <c r="T26" t="e">
        <f t="shared" ca="1" si="4"/>
        <v>#NUM!</v>
      </c>
      <c r="U26" t="e">
        <f t="shared" ca="1" si="4"/>
        <v>#NUM!</v>
      </c>
      <c r="V26" t="e">
        <f t="shared" ca="1" si="4"/>
        <v>#NUM!</v>
      </c>
      <c r="W26" t="e">
        <f t="shared" ca="1" si="4"/>
        <v>#NUM!</v>
      </c>
      <c r="X26" t="e">
        <f t="shared" ca="1" si="4"/>
        <v>#NUM!</v>
      </c>
      <c r="Y26" t="e">
        <f t="shared" ca="1" si="4"/>
        <v>#NUM!</v>
      </c>
      <c r="Z26" t="e">
        <f t="shared" ca="1" si="4"/>
        <v>#NUM!</v>
      </c>
      <c r="AA26" t="e">
        <f t="shared" ca="1" si="4"/>
        <v>#NUM!</v>
      </c>
      <c r="AB26" t="e">
        <f t="shared" ca="1" si="4"/>
        <v>#NUM!</v>
      </c>
      <c r="AC26" t="e">
        <f t="shared" ca="1" si="4"/>
        <v>#NUM!</v>
      </c>
    </row>
    <row r="27" spans="1:29">
      <c r="A27" t="e">
        <f t="array" ref="A27">SMALL(IF(ISERROR(Лист1!$C$4:$C$33),"",ROW(Лист1!$C$4:$C$33)),ROW($ZZ25))</f>
        <v>#NUM!</v>
      </c>
      <c r="B27" s="18" t="e">
        <f t="array" aca="1" ref="B27" ca="1">INDIRECT("Лист1!A"&amp;A27)</f>
        <v>#NUM!</v>
      </c>
      <c r="C27" t="e">
        <f t="shared" ca="1" si="2"/>
        <v>#NUM!</v>
      </c>
      <c r="D27" t="e">
        <f t="shared" ca="1" si="4"/>
        <v>#NUM!</v>
      </c>
      <c r="E27" t="e">
        <f t="shared" ca="1" si="4"/>
        <v>#NUM!</v>
      </c>
      <c r="F27" t="e">
        <f t="shared" ca="1" si="4"/>
        <v>#NUM!</v>
      </c>
      <c r="G27" t="e">
        <f t="shared" ca="1" si="4"/>
        <v>#NUM!</v>
      </c>
      <c r="H27" t="e">
        <f t="shared" ca="1" si="4"/>
        <v>#NUM!</v>
      </c>
      <c r="I27" t="e">
        <f t="shared" ca="1" si="4"/>
        <v>#NUM!</v>
      </c>
      <c r="J27" t="e">
        <f t="shared" ca="1" si="4"/>
        <v>#NUM!</v>
      </c>
      <c r="K27" t="e">
        <f t="shared" ca="1" si="4"/>
        <v>#NUM!</v>
      </c>
      <c r="L27" t="e">
        <f t="shared" ca="1" si="4"/>
        <v>#NUM!</v>
      </c>
      <c r="M27" t="e">
        <f t="shared" ca="1" si="4"/>
        <v>#NUM!</v>
      </c>
      <c r="N27" t="e">
        <f t="shared" ca="1" si="4"/>
        <v>#NUM!</v>
      </c>
      <c r="O27" t="e">
        <f t="shared" ca="1" si="4"/>
        <v>#NUM!</v>
      </c>
      <c r="P27" t="e">
        <f t="shared" ca="1" si="4"/>
        <v>#NUM!</v>
      </c>
      <c r="Q27" t="e">
        <f t="shared" ca="1" si="4"/>
        <v>#NUM!</v>
      </c>
      <c r="R27" t="e">
        <f t="shared" ca="1" si="4"/>
        <v>#NUM!</v>
      </c>
      <c r="S27" t="e">
        <f t="shared" ca="1" si="4"/>
        <v>#NUM!</v>
      </c>
      <c r="T27" t="e">
        <f t="shared" ca="1" si="4"/>
        <v>#NUM!</v>
      </c>
      <c r="U27" t="e">
        <f t="shared" ca="1" si="4"/>
        <v>#NUM!</v>
      </c>
      <c r="V27" t="e">
        <f t="shared" ca="1" si="4"/>
        <v>#NUM!</v>
      </c>
      <c r="W27" t="e">
        <f t="shared" ca="1" si="4"/>
        <v>#NUM!</v>
      </c>
      <c r="X27" t="e">
        <f t="shared" ca="1" si="4"/>
        <v>#NUM!</v>
      </c>
      <c r="Y27" t="e">
        <f t="shared" ca="1" si="4"/>
        <v>#NUM!</v>
      </c>
      <c r="Z27" t="e">
        <f t="shared" ca="1" si="4"/>
        <v>#NUM!</v>
      </c>
      <c r="AA27" t="e">
        <f t="shared" ca="1" si="4"/>
        <v>#NUM!</v>
      </c>
      <c r="AB27" t="e">
        <f t="shared" ca="1" si="4"/>
        <v>#NUM!</v>
      </c>
      <c r="AC27" t="e">
        <f t="shared" ca="1" si="4"/>
        <v>#NUM!</v>
      </c>
    </row>
    <row r="28" spans="1:29">
      <c r="A28" t="e">
        <f t="array" ref="A28">SMALL(IF(ISERROR(Лист1!$C$4:$C$33),"",ROW(Лист1!$C$4:$C$33)),ROW($ZZ26))</f>
        <v>#NUM!</v>
      </c>
      <c r="B28" s="18" t="e">
        <f t="array" aca="1" ref="B28" ca="1">INDIRECT("Лист1!A"&amp;A28)</f>
        <v>#NUM!</v>
      </c>
      <c r="C28" t="e">
        <f t="shared" ca="1" si="2"/>
        <v>#NUM!</v>
      </c>
      <c r="D28" t="e">
        <f t="shared" ca="1" si="4"/>
        <v>#NUM!</v>
      </c>
      <c r="E28" t="e">
        <f t="shared" ca="1" si="4"/>
        <v>#NUM!</v>
      </c>
      <c r="F28" t="e">
        <f t="shared" ca="1" si="4"/>
        <v>#NUM!</v>
      </c>
      <c r="G28" t="e">
        <f t="shared" ca="1" si="4"/>
        <v>#NUM!</v>
      </c>
      <c r="H28" t="e">
        <f t="shared" ca="1" si="4"/>
        <v>#NUM!</v>
      </c>
      <c r="I28" t="e">
        <f t="shared" ca="1" si="4"/>
        <v>#NUM!</v>
      </c>
      <c r="J28" t="e">
        <f t="shared" ca="1" si="4"/>
        <v>#NUM!</v>
      </c>
      <c r="K28" t="e">
        <f t="shared" ca="1" si="4"/>
        <v>#NUM!</v>
      </c>
      <c r="L28" t="e">
        <f t="shared" ca="1" si="4"/>
        <v>#NUM!</v>
      </c>
      <c r="M28" t="e">
        <f t="shared" ca="1" si="4"/>
        <v>#NUM!</v>
      </c>
      <c r="N28" t="e">
        <f t="shared" ca="1" si="4"/>
        <v>#NUM!</v>
      </c>
      <c r="O28" t="e">
        <f t="shared" ca="1" si="4"/>
        <v>#NUM!</v>
      </c>
      <c r="P28" t="e">
        <f t="shared" ca="1" si="4"/>
        <v>#NUM!</v>
      </c>
      <c r="Q28" t="e">
        <f t="shared" ca="1" si="4"/>
        <v>#NUM!</v>
      </c>
      <c r="R28" t="e">
        <f t="shared" ca="1" si="4"/>
        <v>#NUM!</v>
      </c>
      <c r="S28" t="e">
        <f t="shared" ca="1" si="4"/>
        <v>#NUM!</v>
      </c>
      <c r="T28" t="e">
        <f t="shared" ca="1" si="4"/>
        <v>#NUM!</v>
      </c>
      <c r="U28" t="e">
        <f t="shared" ca="1" si="4"/>
        <v>#NUM!</v>
      </c>
      <c r="V28" t="e">
        <f t="shared" ca="1" si="4"/>
        <v>#NUM!</v>
      </c>
      <c r="W28" t="e">
        <f t="shared" ca="1" si="4"/>
        <v>#NUM!</v>
      </c>
      <c r="X28" t="e">
        <f t="shared" ca="1" si="4"/>
        <v>#NUM!</v>
      </c>
      <c r="Y28" t="e">
        <f t="shared" ca="1" si="4"/>
        <v>#NUM!</v>
      </c>
      <c r="Z28" t="e">
        <f t="shared" ca="1" si="4"/>
        <v>#NUM!</v>
      </c>
      <c r="AA28" t="e">
        <f t="shared" ca="1" si="4"/>
        <v>#NUM!</v>
      </c>
      <c r="AB28" t="e">
        <f t="shared" ca="1" si="4"/>
        <v>#NUM!</v>
      </c>
      <c r="AC28" t="e">
        <f t="shared" ca="1" si="4"/>
        <v>#NUM!</v>
      </c>
    </row>
    <row r="29" spans="1:29">
      <c r="A29" t="e">
        <f t="array" ref="A29">SMALL(IF(ISERROR(Лист1!$C$4:$C$33),"",ROW(Лист1!$C$4:$C$33)),ROW($ZZ27))</f>
        <v>#NUM!</v>
      </c>
      <c r="B29" s="18" t="e">
        <f t="array" aca="1" ref="B29" ca="1">INDIRECT("Лист1!A"&amp;A29)</f>
        <v>#NUM!</v>
      </c>
      <c r="C29" t="e">
        <f t="shared" ca="1" si="2"/>
        <v>#NUM!</v>
      </c>
      <c r="D29" t="e">
        <f t="shared" ca="1" si="4"/>
        <v>#NUM!</v>
      </c>
      <c r="E29" t="e">
        <f t="shared" ca="1" si="4"/>
        <v>#NUM!</v>
      </c>
      <c r="F29" t="e">
        <f t="shared" ca="1" si="4"/>
        <v>#NUM!</v>
      </c>
      <c r="G29" t="e">
        <f t="shared" ca="1" si="4"/>
        <v>#NUM!</v>
      </c>
      <c r="H29" t="e">
        <f t="shared" ca="1" si="4"/>
        <v>#NUM!</v>
      </c>
      <c r="I29" t="e">
        <f t="shared" ca="1" si="4"/>
        <v>#NUM!</v>
      </c>
      <c r="J29" t="e">
        <f t="shared" ca="1" si="4"/>
        <v>#NUM!</v>
      </c>
      <c r="K29" t="e">
        <f t="shared" ca="1" si="4"/>
        <v>#NUM!</v>
      </c>
      <c r="L29" t="e">
        <f t="shared" ca="1" si="4"/>
        <v>#NUM!</v>
      </c>
      <c r="M29" t="e">
        <f t="shared" ca="1" si="4"/>
        <v>#NUM!</v>
      </c>
      <c r="N29" t="e">
        <f t="shared" ca="1" si="4"/>
        <v>#NUM!</v>
      </c>
      <c r="O29" t="e">
        <f t="shared" ca="1" si="4"/>
        <v>#NUM!</v>
      </c>
      <c r="P29" t="e">
        <f t="shared" ca="1" si="4"/>
        <v>#NUM!</v>
      </c>
      <c r="Q29" t="e">
        <f t="shared" ca="1" si="4"/>
        <v>#NUM!</v>
      </c>
      <c r="R29" t="e">
        <f t="shared" ca="1" si="4"/>
        <v>#NUM!</v>
      </c>
      <c r="S29" t="e">
        <f t="shared" ca="1" si="4"/>
        <v>#NUM!</v>
      </c>
      <c r="T29" t="e">
        <f t="shared" ca="1" si="4"/>
        <v>#NUM!</v>
      </c>
      <c r="U29" t="e">
        <f t="shared" ca="1" si="4"/>
        <v>#NUM!</v>
      </c>
      <c r="V29" t="e">
        <f t="shared" ca="1" si="4"/>
        <v>#NUM!</v>
      </c>
      <c r="W29" t="e">
        <f t="shared" ca="1" si="4"/>
        <v>#NUM!</v>
      </c>
      <c r="X29" t="e">
        <f t="shared" ca="1" si="4"/>
        <v>#NUM!</v>
      </c>
      <c r="Y29" t="e">
        <f t="shared" ca="1" si="4"/>
        <v>#NUM!</v>
      </c>
      <c r="Z29" t="e">
        <f t="shared" ca="1" si="4"/>
        <v>#NUM!</v>
      </c>
      <c r="AA29" t="e">
        <f t="shared" ca="1" si="4"/>
        <v>#NUM!</v>
      </c>
      <c r="AB29" t="e">
        <f t="shared" ca="1" si="4"/>
        <v>#NUM!</v>
      </c>
      <c r="AC29" t="e">
        <f t="shared" ca="1" si="4"/>
        <v>#NUM!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DATE_FROM</vt:lpstr>
      <vt:lpstr>DATE_TILL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Игорь Аркадьевич</dc:creator>
  <cp:lastModifiedBy>Шувалов Игорь Аркадьевич</cp:lastModifiedBy>
  <dcterms:created xsi:type="dcterms:W3CDTF">2020-12-16T12:19:30Z</dcterms:created>
  <dcterms:modified xsi:type="dcterms:W3CDTF">2020-12-20T10:30:45Z</dcterms:modified>
</cp:coreProperties>
</file>