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0" windowWidth="19155" windowHeight="84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19" i="1" l="1"/>
  <c r="F19" i="1"/>
  <c r="F20" i="1" s="1"/>
  <c r="E28" i="1"/>
  <c r="E27" i="1"/>
  <c r="E26" i="1"/>
  <c r="E25" i="1"/>
  <c r="E24" i="1"/>
  <c r="E23" i="1"/>
  <c r="E22" i="1"/>
  <c r="E21" i="1"/>
  <c r="E20" i="1"/>
  <c r="E19" i="1"/>
  <c r="G19" i="1" s="1"/>
  <c r="J19" i="1" s="1"/>
  <c r="L3" i="1"/>
  <c r="J11" i="1"/>
  <c r="J10" i="1"/>
  <c r="J7" i="1"/>
  <c r="J6" i="1"/>
  <c r="J3" i="1"/>
  <c r="I12" i="1"/>
  <c r="I11" i="1"/>
  <c r="I10" i="1"/>
  <c r="I9" i="1"/>
  <c r="I8" i="1"/>
  <c r="I7" i="1"/>
  <c r="I6" i="1"/>
  <c r="I5" i="1"/>
  <c r="I4" i="1"/>
  <c r="I3" i="1"/>
  <c r="E12" i="1"/>
  <c r="E11" i="1"/>
  <c r="E10" i="1"/>
  <c r="E9" i="1"/>
  <c r="E8" i="1"/>
  <c r="E7" i="1"/>
  <c r="E6" i="1"/>
  <c r="E5" i="1"/>
  <c r="E4" i="1"/>
  <c r="E3" i="1"/>
  <c r="D13" i="1"/>
  <c r="J9" i="1" s="1"/>
  <c r="C13" i="1"/>
  <c r="E13" i="1" l="1"/>
  <c r="K6" i="1"/>
  <c r="L4" i="1"/>
  <c r="K3" i="1"/>
  <c r="M3" i="1" s="1"/>
  <c r="K7" i="1"/>
  <c r="H20" i="1"/>
  <c r="F21" i="1"/>
  <c r="G20" i="1"/>
  <c r="J8" i="1"/>
  <c r="E14" i="1"/>
  <c r="J4" i="1"/>
  <c r="J12" i="1"/>
  <c r="J5" i="1"/>
  <c r="F22" i="1" l="1"/>
  <c r="H21" i="1"/>
  <c r="M4" i="1"/>
  <c r="K8" i="1"/>
  <c r="K12" i="1"/>
  <c r="K4" i="1"/>
  <c r="G21" i="1"/>
  <c r="J20" i="1"/>
  <c r="L5" i="1"/>
  <c r="N4" i="1"/>
  <c r="K9" i="1"/>
  <c r="N3" i="1"/>
  <c r="K11" i="1"/>
  <c r="K10" i="1"/>
  <c r="K5" i="1"/>
  <c r="H22" i="1" l="1"/>
  <c r="F23" i="1"/>
  <c r="L6" i="1"/>
  <c r="J21" i="1"/>
  <c r="G22" i="1"/>
  <c r="M5" i="1"/>
  <c r="M6" i="1" s="1"/>
  <c r="M7" i="1" s="1"/>
  <c r="M8" i="1" s="1"/>
  <c r="M9" i="1" s="1"/>
  <c r="M10" i="1" s="1"/>
  <c r="M11" i="1" s="1"/>
  <c r="M12" i="1" s="1"/>
  <c r="L7" i="1" l="1"/>
  <c r="N6" i="1"/>
  <c r="N5" i="1"/>
  <c r="J22" i="1"/>
  <c r="G23" i="1"/>
  <c r="H23" i="1"/>
  <c r="F24" i="1"/>
  <c r="N7" i="1" l="1"/>
  <c r="L8" i="1"/>
  <c r="H24" i="1"/>
  <c r="F25" i="1"/>
  <c r="G24" i="1"/>
  <c r="J23" i="1"/>
  <c r="L9" i="1" l="1"/>
  <c r="N8" i="1"/>
  <c r="J24" i="1"/>
  <c r="G25" i="1"/>
  <c r="H25" i="1"/>
  <c r="F26" i="1"/>
  <c r="F27" i="1" l="1"/>
  <c r="H26" i="1"/>
  <c r="N9" i="1"/>
  <c r="L10" i="1"/>
  <c r="J25" i="1"/>
  <c r="G26" i="1"/>
  <c r="H27" i="1" l="1"/>
  <c r="F28" i="1"/>
  <c r="J26" i="1"/>
  <c r="G27" i="1"/>
  <c r="L11" i="1"/>
  <c r="N10" i="1"/>
  <c r="N11" i="1" l="1"/>
  <c r="L12" i="1"/>
  <c r="N12" i="1" s="1"/>
  <c r="J27" i="1"/>
  <c r="G28" i="1"/>
  <c r="K20" i="1"/>
  <c r="L20" i="1" s="1"/>
  <c r="K24" i="1"/>
  <c r="L24" i="1" s="1"/>
  <c r="K28" i="1"/>
  <c r="K21" i="1"/>
  <c r="L21" i="1" s="1"/>
  <c r="K25" i="1"/>
  <c r="L25" i="1" s="1"/>
  <c r="K19" i="1"/>
  <c r="L19" i="1" s="1"/>
  <c r="H28" i="1"/>
  <c r="K22" i="1"/>
  <c r="L22" i="1" s="1"/>
  <c r="K27" i="1"/>
  <c r="L27" i="1" s="1"/>
  <c r="K23" i="1"/>
  <c r="L23" i="1" s="1"/>
  <c r="K26" i="1"/>
  <c r="L26" i="1" s="1"/>
  <c r="L28" i="1" l="1"/>
  <c r="I22" i="1"/>
  <c r="I26" i="1"/>
  <c r="I23" i="1"/>
  <c r="I27" i="1"/>
  <c r="I25" i="1"/>
  <c r="I20" i="1"/>
  <c r="I28" i="1"/>
  <c r="I21" i="1"/>
  <c r="J28" i="1"/>
  <c r="I19" i="1"/>
  <c r="I24" i="1"/>
  <c r="M19" i="1" l="1"/>
  <c r="O19" i="1" s="1"/>
  <c r="N19" i="1"/>
  <c r="M26" i="1"/>
  <c r="O26" i="1" s="1"/>
  <c r="N26" i="1"/>
  <c r="M25" i="1"/>
  <c r="O25" i="1" s="1"/>
  <c r="N25" i="1"/>
  <c r="M22" i="1"/>
  <c r="O22" i="1" s="1"/>
  <c r="N22" i="1"/>
  <c r="M21" i="1"/>
  <c r="O21" i="1" s="1"/>
  <c r="N21" i="1"/>
  <c r="M27" i="1"/>
  <c r="O27" i="1" s="1"/>
  <c r="N27" i="1"/>
  <c r="M20" i="1"/>
  <c r="O20" i="1" s="1"/>
  <c r="N20" i="1"/>
  <c r="M24" i="1"/>
  <c r="O24" i="1" s="1"/>
  <c r="N24" i="1"/>
  <c r="M28" i="1"/>
  <c r="O28" i="1" s="1"/>
  <c r="M23" i="1"/>
  <c r="O23" i="1" s="1"/>
  <c r="N23" i="1"/>
  <c r="N28" i="1"/>
</calcChain>
</file>

<file path=xl/sharedStrings.xml><?xml version="1.0" encoding="utf-8"?>
<sst xmlns="http://schemas.openxmlformats.org/spreadsheetml/2006/main" count="28" uniqueCount="24">
  <si>
    <t>Groups</t>
  </si>
  <si>
    <t># Customers</t>
  </si>
  <si>
    <t># non-responders 
(dep = 0)</t>
  </si>
  <si>
    <t># Responders 
(dep = 1)</t>
  </si>
  <si>
    <t>Min Pred</t>
  </si>
  <si>
    <t>Max Pred</t>
  </si>
  <si>
    <t>Avg Pred</t>
  </si>
  <si>
    <t>Avg Actual Responders</t>
  </si>
  <si>
    <t>% Responders</t>
  </si>
  <si>
    <t>% non-responders</t>
  </si>
  <si>
    <t>Cum. % Responders</t>
  </si>
  <si>
    <t>Cum % non-
responders</t>
  </si>
  <si>
    <t>KS</t>
  </si>
  <si>
    <t>Random % 
Responders</t>
  </si>
  <si>
    <t>TP</t>
  </si>
  <si>
    <t>TN</t>
  </si>
  <si>
    <t>FP</t>
  </si>
  <si>
    <t>FN</t>
  </si>
  <si>
    <t>Sensitivity</t>
  </si>
  <si>
    <t>Specificity</t>
  </si>
  <si>
    <t>Accuracy</t>
  </si>
  <si>
    <t>Cum Responders</t>
  </si>
  <si>
    <t>Cum non-Responders</t>
  </si>
  <si>
    <t>1-spectivity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</si>
</sst>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9" fontId="0" fillId="0" borderId="0" xfId="2" applyFont="1"/>
    <xf numFmtId="0" fontId="2" fillId="0" borderId="0" xfId="0" applyFont="1"/>
    <xf numFmtId="43" fontId="0" fillId="0" borderId="0" xfId="1" applyFont="1"/>
    <xf numFmtId="10" fontId="0" fillId="0" borderId="0" xfId="2" applyNumberFormat="1" applyFont="1"/>
    <xf numFmtId="10" fontId="0" fillId="0" borderId="0" xfId="0" applyNumberFormat="1"/>
    <xf numFmtId="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2" applyNumberFormat="1" applyFont="1" applyAlignment="1">
      <alignment horizontal="center"/>
    </xf>
    <xf numFmtId="9" fontId="0" fillId="0" borderId="0" xfId="2" applyFont="1" applyAlignment="1">
      <alignment horizontal="center"/>
    </xf>
    <xf numFmtId="164" fontId="0" fillId="0" borderId="0" xfId="0" applyNumberForma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29"/>
  <sheetViews>
    <sheetView showGridLines="0" tabSelected="1" zoomScale="80" zoomScaleNormal="80" workbookViewId="0">
      <selection activeCell="L19" sqref="L19"/>
    </sheetView>
  </sheetViews>
  <sheetFormatPr defaultRowHeight="15" x14ac:dyDescent="0.25"/>
  <cols>
    <col min="3" max="3" width="11.85546875" bestFit="1" customWidth="1"/>
    <col min="4" max="4" width="12.85546875" bestFit="1" customWidth="1"/>
    <col min="5" max="5" width="16.7109375" bestFit="1" customWidth="1"/>
    <col min="6" max="6" width="16" bestFit="1" customWidth="1"/>
    <col min="7" max="7" width="20.28515625" bestFit="1" customWidth="1"/>
    <col min="9" max="9" width="21.5703125" bestFit="1" customWidth="1"/>
    <col min="10" max="10" width="13.5703125" bestFit="1" customWidth="1"/>
    <col min="11" max="11" width="17.42578125" bestFit="1" customWidth="1"/>
    <col min="12" max="12" width="18.7109375" bestFit="1" customWidth="1"/>
    <col min="13" max="13" width="11.5703125" bestFit="1" customWidth="1"/>
    <col min="15" max="15" width="11.7109375" customWidth="1"/>
  </cols>
  <sheetData>
    <row r="2" spans="2:15" ht="30" x14ac:dyDescent="0.25">
      <c r="B2" t="s">
        <v>0</v>
      </c>
      <c r="C2" t="s">
        <v>1</v>
      </c>
      <c r="D2" s="1" t="s">
        <v>3</v>
      </c>
      <c r="E2" s="1" t="s">
        <v>2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s="1" t="s">
        <v>11</v>
      </c>
      <c r="N2" t="s">
        <v>12</v>
      </c>
      <c r="O2" s="1" t="s">
        <v>13</v>
      </c>
    </row>
    <row r="3" spans="2:15" x14ac:dyDescent="0.25">
      <c r="B3">
        <v>1</v>
      </c>
      <c r="C3">
        <v>10116</v>
      </c>
      <c r="D3">
        <v>3004</v>
      </c>
      <c r="E3">
        <f>C3-D3</f>
        <v>7112</v>
      </c>
      <c r="F3">
        <v>0.23</v>
      </c>
      <c r="G3">
        <v>0.86</v>
      </c>
      <c r="H3">
        <v>0.28999999999999998</v>
      </c>
      <c r="I3" s="4">
        <f>D3/C3</f>
        <v>0.2969553183076315</v>
      </c>
      <c r="J3" s="5">
        <f>D3/$D$13</f>
        <v>0.22518740629685158</v>
      </c>
      <c r="K3" s="5">
        <f>E3/$E$13</f>
        <v>8.098014210238659E-2</v>
      </c>
      <c r="L3" s="6">
        <f>J3</f>
        <v>0.22518740629685158</v>
      </c>
      <c r="M3" s="6">
        <f>K3</f>
        <v>8.098014210238659E-2</v>
      </c>
      <c r="N3" s="6">
        <f>L3-M3</f>
        <v>0.144207264194465</v>
      </c>
      <c r="O3" s="7">
        <v>0.1</v>
      </c>
    </row>
    <row r="4" spans="2:15" x14ac:dyDescent="0.25">
      <c r="B4">
        <v>2</v>
      </c>
      <c r="C4">
        <v>10116</v>
      </c>
      <c r="D4">
        <v>2076</v>
      </c>
      <c r="E4">
        <f t="shared" ref="E4:E12" si="0">C4-D4</f>
        <v>8040</v>
      </c>
      <c r="F4">
        <v>0.19</v>
      </c>
      <c r="G4">
        <v>0.23</v>
      </c>
      <c r="H4">
        <v>0.21</v>
      </c>
      <c r="I4" s="4">
        <f t="shared" ref="I4:I12" si="1">D4/C4</f>
        <v>0.20521945432977462</v>
      </c>
      <c r="J4" s="5">
        <f t="shared" ref="J4:J12" si="2">D4/$D$13</f>
        <v>0.15562218890554722</v>
      </c>
      <c r="K4" s="5">
        <f t="shared" ref="K4:K12" si="3">E4/$E$13</f>
        <v>9.1546729823282935E-2</v>
      </c>
      <c r="L4" s="6">
        <f>+L3+J4</f>
        <v>0.38080959520239877</v>
      </c>
      <c r="M4" s="6">
        <f>+M3+K4</f>
        <v>0.17252687192566951</v>
      </c>
      <c r="N4" s="6">
        <f t="shared" ref="N4:N12" si="4">L4-M4</f>
        <v>0.20828272327672925</v>
      </c>
      <c r="O4" s="7">
        <v>0.2</v>
      </c>
    </row>
    <row r="5" spans="2:15" x14ac:dyDescent="0.25">
      <c r="B5">
        <v>3</v>
      </c>
      <c r="C5">
        <v>10117</v>
      </c>
      <c r="D5">
        <v>1692</v>
      </c>
      <c r="E5">
        <f t="shared" si="0"/>
        <v>8425</v>
      </c>
      <c r="F5">
        <v>0.16</v>
      </c>
      <c r="G5">
        <v>0.19</v>
      </c>
      <c r="H5">
        <v>0.17</v>
      </c>
      <c r="I5" s="4">
        <f t="shared" si="1"/>
        <v>0.16724325392903033</v>
      </c>
      <c r="J5" s="5">
        <f t="shared" si="2"/>
        <v>0.12683658170914544</v>
      </c>
      <c r="K5" s="5">
        <f t="shared" si="3"/>
        <v>9.5930497358353073E-2</v>
      </c>
      <c r="L5" s="6">
        <f t="shared" ref="L5:L12" si="5">+L4+J5</f>
        <v>0.50764617691154423</v>
      </c>
      <c r="M5" s="6">
        <f t="shared" ref="M5:M12" si="6">+M4+K5</f>
        <v>0.26845736928402258</v>
      </c>
      <c r="N5" s="6">
        <f t="shared" si="4"/>
        <v>0.23918880762752165</v>
      </c>
      <c r="O5" s="7">
        <v>0.3</v>
      </c>
    </row>
    <row r="6" spans="2:15" x14ac:dyDescent="0.25">
      <c r="B6">
        <v>4</v>
      </c>
      <c r="C6">
        <v>10116</v>
      </c>
      <c r="D6">
        <v>1440</v>
      </c>
      <c r="E6">
        <f t="shared" si="0"/>
        <v>8676</v>
      </c>
      <c r="F6">
        <v>0.14000000000000001</v>
      </c>
      <c r="G6">
        <v>0.16</v>
      </c>
      <c r="H6">
        <v>0.15</v>
      </c>
      <c r="I6" s="4">
        <f t="shared" si="1"/>
        <v>0.14234875444839859</v>
      </c>
      <c r="J6" s="5">
        <f t="shared" si="2"/>
        <v>0.10794602698650675</v>
      </c>
      <c r="K6" s="5">
        <f t="shared" si="3"/>
        <v>9.8788486063035155E-2</v>
      </c>
      <c r="L6" s="6">
        <f t="shared" si="5"/>
        <v>0.61559220389805103</v>
      </c>
      <c r="M6" s="6">
        <f t="shared" si="6"/>
        <v>0.36724585534705773</v>
      </c>
      <c r="N6" s="6">
        <f t="shared" si="4"/>
        <v>0.2483463485509933</v>
      </c>
      <c r="O6" s="7">
        <v>0.4</v>
      </c>
    </row>
    <row r="7" spans="2:15" x14ac:dyDescent="0.25">
      <c r="B7">
        <v>5</v>
      </c>
      <c r="C7">
        <v>10117</v>
      </c>
      <c r="D7">
        <v>1198</v>
      </c>
      <c r="E7">
        <f t="shared" si="0"/>
        <v>8919</v>
      </c>
      <c r="F7">
        <v>0.12</v>
      </c>
      <c r="G7">
        <v>0.14000000000000001</v>
      </c>
      <c r="H7">
        <v>0.13</v>
      </c>
      <c r="I7" s="4">
        <f t="shared" si="1"/>
        <v>0.1184145497677177</v>
      </c>
      <c r="J7" s="5">
        <f t="shared" si="2"/>
        <v>8.9805097451274365E-2</v>
      </c>
      <c r="K7" s="5">
        <f t="shared" si="3"/>
        <v>0.10155538349426126</v>
      </c>
      <c r="L7" s="6">
        <f t="shared" si="5"/>
        <v>0.70539730134932543</v>
      </c>
      <c r="M7" s="6">
        <f t="shared" si="6"/>
        <v>0.46880123884131897</v>
      </c>
      <c r="N7" s="6">
        <f t="shared" si="4"/>
        <v>0.23659606250800647</v>
      </c>
      <c r="O7" s="7">
        <v>0.5</v>
      </c>
    </row>
    <row r="8" spans="2:15" x14ac:dyDescent="0.25">
      <c r="B8">
        <v>6</v>
      </c>
      <c r="C8">
        <v>10116</v>
      </c>
      <c r="D8">
        <v>1043</v>
      </c>
      <c r="E8">
        <f t="shared" si="0"/>
        <v>9073</v>
      </c>
      <c r="F8">
        <v>0.1</v>
      </c>
      <c r="G8">
        <v>0.12</v>
      </c>
      <c r="H8">
        <v>0.11</v>
      </c>
      <c r="I8" s="4">
        <f t="shared" si="1"/>
        <v>0.1031039936733887</v>
      </c>
      <c r="J8" s="5">
        <f t="shared" si="2"/>
        <v>7.8185907046476766E-2</v>
      </c>
      <c r="K8" s="5">
        <f t="shared" si="3"/>
        <v>0.1033088905082893</v>
      </c>
      <c r="L8" s="6">
        <f t="shared" si="5"/>
        <v>0.7835832083958022</v>
      </c>
      <c r="M8" s="6">
        <f t="shared" si="6"/>
        <v>0.57211012934960825</v>
      </c>
      <c r="N8" s="6">
        <f t="shared" si="4"/>
        <v>0.21147307904619395</v>
      </c>
      <c r="O8" s="7">
        <v>0.6</v>
      </c>
    </row>
    <row r="9" spans="2:15" x14ac:dyDescent="0.25">
      <c r="B9">
        <v>7</v>
      </c>
      <c r="C9">
        <v>10117</v>
      </c>
      <c r="D9">
        <v>943</v>
      </c>
      <c r="E9">
        <f t="shared" si="0"/>
        <v>9174</v>
      </c>
      <c r="F9">
        <v>0.09</v>
      </c>
      <c r="G9">
        <v>0.1</v>
      </c>
      <c r="H9">
        <v>0.1</v>
      </c>
      <c r="I9" s="4">
        <f t="shared" si="1"/>
        <v>9.3209449441534045E-2</v>
      </c>
      <c r="J9" s="5">
        <f t="shared" si="2"/>
        <v>7.0689655172413796E-2</v>
      </c>
      <c r="K9" s="5">
        <f t="shared" si="3"/>
        <v>0.10445891783567134</v>
      </c>
      <c r="L9" s="6">
        <f t="shared" si="5"/>
        <v>0.85427286356821597</v>
      </c>
      <c r="M9" s="6">
        <f t="shared" si="6"/>
        <v>0.67656904718527955</v>
      </c>
      <c r="N9" s="6">
        <f t="shared" si="4"/>
        <v>0.17770381638293642</v>
      </c>
      <c r="O9" s="7">
        <v>0.7</v>
      </c>
    </row>
    <row r="10" spans="2:15" x14ac:dyDescent="0.25">
      <c r="B10">
        <v>8</v>
      </c>
      <c r="C10">
        <v>10116</v>
      </c>
      <c r="D10">
        <v>753</v>
      </c>
      <c r="E10">
        <f t="shared" si="0"/>
        <v>9363</v>
      </c>
      <c r="F10">
        <v>7.0000000000000007E-2</v>
      </c>
      <c r="G10">
        <v>0.09</v>
      </c>
      <c r="H10">
        <v>0.08</v>
      </c>
      <c r="I10" s="4">
        <f t="shared" si="1"/>
        <v>7.4436536180308419E-2</v>
      </c>
      <c r="J10" s="5">
        <f t="shared" si="2"/>
        <v>5.6446776611694151E-2</v>
      </c>
      <c r="K10" s="5">
        <f t="shared" si="3"/>
        <v>0.10661094917106941</v>
      </c>
      <c r="L10" s="6">
        <f t="shared" si="5"/>
        <v>0.91071964017991014</v>
      </c>
      <c r="M10" s="6">
        <f t="shared" si="6"/>
        <v>0.78317999635634894</v>
      </c>
      <c r="N10" s="6">
        <f t="shared" si="4"/>
        <v>0.1275396438235612</v>
      </c>
      <c r="O10" s="7">
        <v>0.8</v>
      </c>
    </row>
    <row r="11" spans="2:15" x14ac:dyDescent="0.25">
      <c r="B11">
        <v>9</v>
      </c>
      <c r="C11">
        <v>10117</v>
      </c>
      <c r="D11">
        <v>674</v>
      </c>
      <c r="E11">
        <f t="shared" si="0"/>
        <v>9443</v>
      </c>
      <c r="F11">
        <v>0.06</v>
      </c>
      <c r="G11">
        <v>7.0000000000000007E-2</v>
      </c>
      <c r="H11">
        <v>7.0000000000000007E-2</v>
      </c>
      <c r="I11" s="4">
        <f t="shared" si="1"/>
        <v>6.6620539685677577E-2</v>
      </c>
      <c r="J11" s="5">
        <f t="shared" si="2"/>
        <v>5.052473763118441E-2</v>
      </c>
      <c r="K11" s="5">
        <f t="shared" si="3"/>
        <v>0.10752186190562944</v>
      </c>
      <c r="L11" s="6">
        <f t="shared" si="5"/>
        <v>0.96124437781109451</v>
      </c>
      <c r="M11" s="6">
        <f t="shared" si="6"/>
        <v>0.89070185826197834</v>
      </c>
      <c r="N11" s="6">
        <f t="shared" si="4"/>
        <v>7.0542519549116167E-2</v>
      </c>
      <c r="O11" s="7">
        <v>0.9</v>
      </c>
    </row>
    <row r="12" spans="2:15" x14ac:dyDescent="0.25">
      <c r="B12">
        <v>10</v>
      </c>
      <c r="C12">
        <v>10116</v>
      </c>
      <c r="D12">
        <v>517</v>
      </c>
      <c r="E12">
        <f t="shared" si="0"/>
        <v>9599</v>
      </c>
      <c r="F12">
        <v>0.01</v>
      </c>
      <c r="G12">
        <v>0.06</v>
      </c>
      <c r="H12">
        <v>0.05</v>
      </c>
      <c r="I12" s="4">
        <f t="shared" si="1"/>
        <v>5.1107156979043097E-2</v>
      </c>
      <c r="J12" s="5">
        <f t="shared" si="2"/>
        <v>3.8755622188905547E-2</v>
      </c>
      <c r="K12" s="5">
        <f t="shared" si="3"/>
        <v>0.10929814173802149</v>
      </c>
      <c r="L12" s="6">
        <f t="shared" si="5"/>
        <v>1</v>
      </c>
      <c r="M12" s="6">
        <f t="shared" si="6"/>
        <v>0.99999999999999978</v>
      </c>
      <c r="N12" s="6">
        <f t="shared" si="4"/>
        <v>0</v>
      </c>
      <c r="O12" s="7">
        <v>1</v>
      </c>
    </row>
    <row r="13" spans="2:15" x14ac:dyDescent="0.25">
      <c r="C13" s="3">
        <f>SUM(C3:C12)</f>
        <v>101164</v>
      </c>
      <c r="D13" s="3">
        <f>SUM(D3:D12)</f>
        <v>13340</v>
      </c>
      <c r="E13" s="3">
        <f>SUM(E3:E12)</f>
        <v>87824</v>
      </c>
    </row>
    <row r="14" spans="2:15" x14ac:dyDescent="0.25">
      <c r="E14" s="2">
        <f>D13/C13</f>
        <v>0.13186509034834526</v>
      </c>
    </row>
    <row r="18" spans="2:15" ht="30" x14ac:dyDescent="0.25">
      <c r="B18" s="8" t="s">
        <v>0</v>
      </c>
      <c r="C18" s="8" t="s">
        <v>1</v>
      </c>
      <c r="D18" s="9" t="s">
        <v>3</v>
      </c>
      <c r="E18" s="9" t="s">
        <v>2</v>
      </c>
      <c r="F18" s="8" t="s">
        <v>21</v>
      </c>
      <c r="G18" s="8" t="s">
        <v>22</v>
      </c>
      <c r="H18" s="8" t="s">
        <v>14</v>
      </c>
      <c r="I18" s="8" t="s">
        <v>15</v>
      </c>
      <c r="J18" s="8" t="s">
        <v>16</v>
      </c>
      <c r="K18" s="8" t="s">
        <v>17</v>
      </c>
      <c r="L18" s="8" t="s">
        <v>18</v>
      </c>
      <c r="M18" s="8" t="s">
        <v>19</v>
      </c>
      <c r="N18" s="8" t="s">
        <v>20</v>
      </c>
      <c r="O18" s="8" t="s">
        <v>23</v>
      </c>
    </row>
    <row r="19" spans="2:15" x14ac:dyDescent="0.25">
      <c r="B19" s="8">
        <v>1</v>
      </c>
      <c r="C19" s="8">
        <v>10116</v>
      </c>
      <c r="D19" s="8">
        <v>3004</v>
      </c>
      <c r="E19" s="8">
        <f>C19-D19</f>
        <v>7112</v>
      </c>
      <c r="F19" s="8">
        <f>D19</f>
        <v>3004</v>
      </c>
      <c r="G19" s="8">
        <f>E19</f>
        <v>7112</v>
      </c>
      <c r="H19" s="8">
        <f>F19</f>
        <v>3004</v>
      </c>
      <c r="I19" s="8">
        <f>$G$28-G19</f>
        <v>80712</v>
      </c>
      <c r="J19" s="8">
        <f>G19</f>
        <v>7112</v>
      </c>
      <c r="K19" s="8">
        <f>$F$28-F19</f>
        <v>10336</v>
      </c>
      <c r="L19" s="10">
        <f>H19/(H19+K19)</f>
        <v>0.22518740629685158</v>
      </c>
      <c r="M19" s="10">
        <f>I19/(I19+J19)</f>
        <v>0.91901985789761342</v>
      </c>
      <c r="N19" s="11">
        <f>(H19+I19)/SUM($C$19:$C$28)</f>
        <v>0.82752757898066509</v>
      </c>
      <c r="O19" s="12">
        <f>1-M19</f>
        <v>8.0980142102386576E-2</v>
      </c>
    </row>
    <row r="20" spans="2:15" x14ac:dyDescent="0.25">
      <c r="B20" s="8">
        <v>2</v>
      </c>
      <c r="C20" s="8">
        <v>10116</v>
      </c>
      <c r="D20" s="8">
        <v>2076</v>
      </c>
      <c r="E20" s="8">
        <f t="shared" ref="E20:E28" si="7">C20-D20</f>
        <v>8040</v>
      </c>
      <c r="F20" s="8">
        <f>+F19+D20</f>
        <v>5080</v>
      </c>
      <c r="G20" s="8">
        <f>+G19+E20</f>
        <v>15152</v>
      </c>
      <c r="H20" s="8">
        <f t="shared" ref="H20:H28" si="8">F20</f>
        <v>5080</v>
      </c>
      <c r="I20" s="8">
        <f t="shared" ref="I20:I28" si="9">$G$28-G20</f>
        <v>72672</v>
      </c>
      <c r="J20" s="8">
        <f t="shared" ref="J20:J28" si="10">G20</f>
        <v>15152</v>
      </c>
      <c r="K20" s="8">
        <f t="shared" ref="K20:K28" si="11">$F$28-F20</f>
        <v>8260</v>
      </c>
      <c r="L20" s="10">
        <f t="shared" ref="L20:L28" si="12">H20/(H20+K20)</f>
        <v>0.38080959520239882</v>
      </c>
      <c r="M20" s="10">
        <f t="shared" ref="M20:M28" si="13">I20/(I20+J20)</f>
        <v>0.82747312807433049</v>
      </c>
      <c r="N20" s="11">
        <f t="shared" ref="N20:N28" si="14">(H20+I20)/SUM($C$19:$C$28)</f>
        <v>0.76857380095686212</v>
      </c>
      <c r="O20" s="12">
        <f t="shared" ref="O20:O28" si="15">1-M20</f>
        <v>0.17252687192566951</v>
      </c>
    </row>
    <row r="21" spans="2:15" x14ac:dyDescent="0.25">
      <c r="B21" s="8">
        <v>3</v>
      </c>
      <c r="C21" s="8">
        <v>10117</v>
      </c>
      <c r="D21" s="8">
        <v>1692</v>
      </c>
      <c r="E21" s="8">
        <f t="shared" si="7"/>
        <v>8425</v>
      </c>
      <c r="F21" s="8">
        <f t="shared" ref="F21:F28" si="16">+F20+D21</f>
        <v>6772</v>
      </c>
      <c r="G21" s="8">
        <f t="shared" ref="G21:G28" si="17">+G20+E21</f>
        <v>23577</v>
      </c>
      <c r="H21" s="8">
        <f t="shared" si="8"/>
        <v>6772</v>
      </c>
      <c r="I21" s="8">
        <f t="shared" si="9"/>
        <v>64247</v>
      </c>
      <c r="J21" s="8">
        <f t="shared" si="10"/>
        <v>23577</v>
      </c>
      <c r="K21" s="8">
        <f t="shared" si="11"/>
        <v>6568</v>
      </c>
      <c r="L21" s="10">
        <f t="shared" si="12"/>
        <v>0.50764617691154423</v>
      </c>
      <c r="M21" s="10">
        <f t="shared" si="13"/>
        <v>0.73154263071597736</v>
      </c>
      <c r="N21" s="11">
        <f t="shared" si="14"/>
        <v>0.70201850460638171</v>
      </c>
      <c r="O21" s="12">
        <f t="shared" si="15"/>
        <v>0.26845736928402264</v>
      </c>
    </row>
    <row r="22" spans="2:15" x14ac:dyDescent="0.25">
      <c r="B22" s="8">
        <v>4</v>
      </c>
      <c r="C22" s="8">
        <v>10116</v>
      </c>
      <c r="D22" s="8">
        <v>1440</v>
      </c>
      <c r="E22" s="8">
        <f t="shared" si="7"/>
        <v>8676</v>
      </c>
      <c r="F22" s="8">
        <f t="shared" si="16"/>
        <v>8212</v>
      </c>
      <c r="G22" s="8">
        <f t="shared" si="17"/>
        <v>32253</v>
      </c>
      <c r="H22" s="8">
        <f t="shared" si="8"/>
        <v>8212</v>
      </c>
      <c r="I22" s="8">
        <f t="shared" si="9"/>
        <v>55571</v>
      </c>
      <c r="J22" s="8">
        <f t="shared" si="10"/>
        <v>32253</v>
      </c>
      <c r="K22" s="8">
        <f t="shared" si="11"/>
        <v>5128</v>
      </c>
      <c r="L22" s="10">
        <f t="shared" si="12"/>
        <v>0.61559220389805103</v>
      </c>
      <c r="M22" s="10">
        <f t="shared" si="13"/>
        <v>0.63275414465294222</v>
      </c>
      <c r="N22" s="11">
        <f t="shared" si="14"/>
        <v>0.63049108378474561</v>
      </c>
      <c r="O22" s="12">
        <f t="shared" si="15"/>
        <v>0.36724585534705778</v>
      </c>
    </row>
    <row r="23" spans="2:15" x14ac:dyDescent="0.25">
      <c r="B23" s="8">
        <v>5</v>
      </c>
      <c r="C23" s="8">
        <v>10117</v>
      </c>
      <c r="D23" s="8">
        <v>1198</v>
      </c>
      <c r="E23" s="8">
        <f t="shared" si="7"/>
        <v>8919</v>
      </c>
      <c r="F23" s="8">
        <f t="shared" si="16"/>
        <v>9410</v>
      </c>
      <c r="G23" s="8">
        <f t="shared" si="17"/>
        <v>41172</v>
      </c>
      <c r="H23" s="8">
        <f t="shared" si="8"/>
        <v>9410</v>
      </c>
      <c r="I23" s="8">
        <f t="shared" si="9"/>
        <v>46652</v>
      </c>
      <c r="J23" s="8">
        <f t="shared" si="10"/>
        <v>41172</v>
      </c>
      <c r="K23" s="8">
        <f t="shared" si="11"/>
        <v>3930</v>
      </c>
      <c r="L23" s="10">
        <f t="shared" si="12"/>
        <v>0.70539730134932532</v>
      </c>
      <c r="M23" s="10">
        <f t="shared" si="13"/>
        <v>0.53119876115868103</v>
      </c>
      <c r="N23" s="11">
        <f t="shared" si="14"/>
        <v>0.55416946739947015</v>
      </c>
      <c r="O23" s="12">
        <f t="shared" si="15"/>
        <v>0.46880123884131897</v>
      </c>
    </row>
    <row r="24" spans="2:15" x14ac:dyDescent="0.25">
      <c r="B24" s="8">
        <v>6</v>
      </c>
      <c r="C24" s="8">
        <v>10116</v>
      </c>
      <c r="D24" s="8">
        <v>1043</v>
      </c>
      <c r="E24" s="8">
        <f t="shared" si="7"/>
        <v>9073</v>
      </c>
      <c r="F24" s="8">
        <f t="shared" si="16"/>
        <v>10453</v>
      </c>
      <c r="G24" s="8">
        <f t="shared" si="17"/>
        <v>50245</v>
      </c>
      <c r="H24" s="8">
        <f t="shared" si="8"/>
        <v>10453</v>
      </c>
      <c r="I24" s="8">
        <f t="shared" si="9"/>
        <v>37579</v>
      </c>
      <c r="J24" s="8">
        <f t="shared" si="10"/>
        <v>50245</v>
      </c>
      <c r="K24" s="8">
        <f t="shared" si="11"/>
        <v>2887</v>
      </c>
      <c r="L24" s="10">
        <f t="shared" si="12"/>
        <v>0.78358320839580209</v>
      </c>
      <c r="M24" s="10">
        <f t="shared" si="13"/>
        <v>0.42788987065039169</v>
      </c>
      <c r="N24" s="11">
        <f t="shared" si="14"/>
        <v>0.47479340476849474</v>
      </c>
      <c r="O24" s="12">
        <f t="shared" si="15"/>
        <v>0.57211012934960825</v>
      </c>
    </row>
    <row r="25" spans="2:15" x14ac:dyDescent="0.25">
      <c r="B25" s="8">
        <v>7</v>
      </c>
      <c r="C25" s="8">
        <v>10117</v>
      </c>
      <c r="D25" s="8">
        <v>943</v>
      </c>
      <c r="E25" s="8">
        <f t="shared" si="7"/>
        <v>9174</v>
      </c>
      <c r="F25" s="8">
        <f t="shared" si="16"/>
        <v>11396</v>
      </c>
      <c r="G25" s="8">
        <f t="shared" si="17"/>
        <v>59419</v>
      </c>
      <c r="H25" s="8">
        <f t="shared" si="8"/>
        <v>11396</v>
      </c>
      <c r="I25" s="8">
        <f t="shared" si="9"/>
        <v>28405</v>
      </c>
      <c r="J25" s="8">
        <f t="shared" si="10"/>
        <v>59419</v>
      </c>
      <c r="K25" s="8">
        <f t="shared" si="11"/>
        <v>1944</v>
      </c>
      <c r="L25" s="10">
        <f t="shared" si="12"/>
        <v>0.85427286356821586</v>
      </c>
      <c r="M25" s="10">
        <f t="shared" si="13"/>
        <v>0.32343095281472034</v>
      </c>
      <c r="N25" s="11">
        <f t="shared" si="14"/>
        <v>0.39343046933691828</v>
      </c>
      <c r="O25" s="12">
        <f t="shared" si="15"/>
        <v>0.67656904718527966</v>
      </c>
    </row>
    <row r="26" spans="2:15" x14ac:dyDescent="0.25">
      <c r="B26" s="8">
        <v>8</v>
      </c>
      <c r="C26" s="8">
        <v>10116</v>
      </c>
      <c r="D26" s="8">
        <v>753</v>
      </c>
      <c r="E26" s="8">
        <f t="shared" si="7"/>
        <v>9363</v>
      </c>
      <c r="F26" s="8">
        <f t="shared" si="16"/>
        <v>12149</v>
      </c>
      <c r="G26" s="8">
        <f t="shared" si="17"/>
        <v>68782</v>
      </c>
      <c r="H26" s="8">
        <f t="shared" si="8"/>
        <v>12149</v>
      </c>
      <c r="I26" s="8">
        <f t="shared" si="9"/>
        <v>19042</v>
      </c>
      <c r="J26" s="8">
        <f t="shared" si="10"/>
        <v>68782</v>
      </c>
      <c r="K26" s="8">
        <f t="shared" si="11"/>
        <v>1191</v>
      </c>
      <c r="L26" s="10">
        <f t="shared" si="12"/>
        <v>0.91071964017991003</v>
      </c>
      <c r="M26" s="10">
        <f t="shared" si="13"/>
        <v>0.21682000364365095</v>
      </c>
      <c r="N26" s="11">
        <f t="shared" si="14"/>
        <v>0.30832114190818866</v>
      </c>
      <c r="O26" s="12">
        <f t="shared" si="15"/>
        <v>0.78317999635634905</v>
      </c>
    </row>
    <row r="27" spans="2:15" x14ac:dyDescent="0.25">
      <c r="B27" s="8">
        <v>9</v>
      </c>
      <c r="C27" s="8">
        <v>10117</v>
      </c>
      <c r="D27" s="8">
        <v>674</v>
      </c>
      <c r="E27" s="8">
        <f t="shared" si="7"/>
        <v>9443</v>
      </c>
      <c r="F27" s="8">
        <f t="shared" si="16"/>
        <v>12823</v>
      </c>
      <c r="G27" s="8">
        <f t="shared" si="17"/>
        <v>78225</v>
      </c>
      <c r="H27" s="8">
        <f t="shared" si="8"/>
        <v>12823</v>
      </c>
      <c r="I27" s="8">
        <f t="shared" si="9"/>
        <v>9599</v>
      </c>
      <c r="J27" s="8">
        <f t="shared" si="10"/>
        <v>78225</v>
      </c>
      <c r="K27" s="8">
        <f t="shared" si="11"/>
        <v>517</v>
      </c>
      <c r="L27" s="10">
        <f t="shared" si="12"/>
        <v>0.96124437781109451</v>
      </c>
      <c r="M27" s="10">
        <f t="shared" si="13"/>
        <v>0.10929814173802149</v>
      </c>
      <c r="N27" s="11">
        <f t="shared" si="14"/>
        <v>0.22164010912972995</v>
      </c>
      <c r="O27" s="12">
        <f t="shared" si="15"/>
        <v>0.89070185826197856</v>
      </c>
    </row>
    <row r="28" spans="2:15" x14ac:dyDescent="0.25">
      <c r="B28" s="8">
        <v>10</v>
      </c>
      <c r="C28" s="8">
        <v>10116</v>
      </c>
      <c r="D28" s="8">
        <v>517</v>
      </c>
      <c r="E28" s="8">
        <f t="shared" si="7"/>
        <v>9599</v>
      </c>
      <c r="F28" s="8">
        <f t="shared" si="16"/>
        <v>13340</v>
      </c>
      <c r="G28" s="8">
        <f t="shared" si="17"/>
        <v>87824</v>
      </c>
      <c r="H28" s="8">
        <f t="shared" si="8"/>
        <v>13340</v>
      </c>
      <c r="I28" s="8">
        <f t="shared" si="9"/>
        <v>0</v>
      </c>
      <c r="J28" s="8">
        <f t="shared" si="10"/>
        <v>87824</v>
      </c>
      <c r="K28" s="8">
        <f t="shared" si="11"/>
        <v>0</v>
      </c>
      <c r="L28" s="10">
        <f t="shared" si="12"/>
        <v>1</v>
      </c>
      <c r="M28" s="10">
        <f t="shared" si="13"/>
        <v>0</v>
      </c>
      <c r="N28" s="11">
        <f t="shared" si="14"/>
        <v>0.13186509034834526</v>
      </c>
      <c r="O28" s="12">
        <f t="shared" si="15"/>
        <v>1</v>
      </c>
    </row>
    <row r="29" spans="2:15" x14ac:dyDescent="0.25">
      <c r="C29" s="3"/>
      <c r="D29" s="3"/>
      <c r="E29" s="3"/>
    </row>
  </sheetData>
  <phoneticPr fontId="0" type="noConversion"/>
  <pageMargins left="0.7" right="0.7" top="0.75" bottom="0.75" header="0.3" footer="0.3"/>
  <pageSetup orientation="portrait" horizontalDpi="300" verticalDpi="300" r:id="rId1"/>
  <headerFooter>
    <oddFooter>&amp;L&amp;"Tahoma,Regular"&amp;10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orientation="portrait" horizontalDpi="300" verticalDpi="0" r:id="rId1"/>
  <headerFooter>
    <oddFooter>&amp;L&amp;"Tahoma,Regular"&amp;10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orientation="portrait" horizontalDpi="300" verticalDpi="0" r:id="rId1"/>
  <headerFooter>
    <oddFooter>&amp;L&amp;"Tahoma,Regular"&amp;10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Karthikeyan</dc:creator>
  <cp:lastModifiedBy>Moitra, Anindya</cp:lastModifiedBy>
  <dcterms:created xsi:type="dcterms:W3CDTF">2011-11-21T20:48:01Z</dcterms:created>
  <dcterms:modified xsi:type="dcterms:W3CDTF">2018-02-26T18:42:08Z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2ITag">
    <vt:lpwstr/>
  </property>
  <property fmtid="{D5CDD505-2E9C-101B-9397-08002B2CF9AE}" pid="3" name="Author">
    <vt:lpwstr>a505044</vt:lpwstr>
  </property>
  <property fmtid="{D5CDD505-2E9C-101B-9397-08002B2CF9AE}" pid="4" name="_DtCreated">
    <vt:lpwstr>11/22/2011 10:31:04 AM</vt:lpwstr>
  </property>
  <property fmtid="{D5CDD505-2E9C-101B-9397-08002B2CF9AE}" pid="5" name="_Sp2ISUB">
    <vt:lpwstr/>
  </property>
</Properties>
</file>