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1475" windowHeight="7485" activeTab="3"/>
  </bookViews>
  <sheets>
    <sheet name="Chi Square" sheetId="1" r:id="rId1"/>
    <sheet name="Gini " sheetId="4" r:id="rId2"/>
    <sheet name="Entropy" sheetId="2" r:id="rId3"/>
    <sheet name="Multiclass" sheetId="5" r:id="rId4"/>
  </sheets>
  <definedNames>
    <definedName name="_xlnm._FilterDatabase" localSheetId="0" hidden="1">'Chi Square'!$A$1:$E$31</definedName>
    <definedName name="_xlnm._FilterDatabase" localSheetId="1" hidden="1">'Gini '!$A$1:$E$31</definedName>
  </definedNames>
  <calcPr calcId="145621"/>
</workbook>
</file>

<file path=xl/calcChain.xml><?xml version="1.0" encoding="utf-8"?>
<calcChain xmlns="http://schemas.openxmlformats.org/spreadsheetml/2006/main">
  <c r="J38" i="1" l="1"/>
  <c r="K38" i="1"/>
  <c r="K37" i="1"/>
  <c r="J37" i="1"/>
  <c r="J45" i="1"/>
  <c r="K45" i="1"/>
  <c r="K44" i="1"/>
  <c r="J44" i="1"/>
  <c r="X58" i="5"/>
  <c r="W58" i="5"/>
  <c r="T58" i="5"/>
  <c r="S58" i="5"/>
  <c r="P58" i="5"/>
  <c r="O58" i="5"/>
  <c r="L58" i="5"/>
  <c r="K58" i="5"/>
  <c r="H58" i="5"/>
  <c r="G58" i="5"/>
  <c r="D58" i="5"/>
  <c r="C58" i="5"/>
  <c r="X57" i="5"/>
  <c r="W57" i="5"/>
  <c r="T57" i="5"/>
  <c r="S57" i="5"/>
  <c r="P57" i="5"/>
  <c r="O57" i="5"/>
  <c r="L57" i="5"/>
  <c r="K57" i="5"/>
  <c r="H57" i="5"/>
  <c r="G57" i="5"/>
  <c r="D57" i="5"/>
  <c r="C57" i="5"/>
  <c r="X56" i="5"/>
  <c r="X59" i="5" s="1"/>
  <c r="X61" i="5" s="1"/>
  <c r="W56" i="5"/>
  <c r="W59" i="5" s="1"/>
  <c r="W61" i="5" s="1"/>
  <c r="T56" i="5"/>
  <c r="T59" i="5" s="1"/>
  <c r="T61" i="5" s="1"/>
  <c r="S56" i="5"/>
  <c r="S59" i="5" s="1"/>
  <c r="S61" i="5" s="1"/>
  <c r="S62" i="5" s="1"/>
  <c r="P56" i="5"/>
  <c r="P59" i="5" s="1"/>
  <c r="P61" i="5" s="1"/>
  <c r="O56" i="5"/>
  <c r="O59" i="5" s="1"/>
  <c r="O61" i="5" s="1"/>
  <c r="O62" i="5" s="1"/>
  <c r="L56" i="5"/>
  <c r="L59" i="5" s="1"/>
  <c r="L61" i="5" s="1"/>
  <c r="K56" i="5"/>
  <c r="K59" i="5" s="1"/>
  <c r="K61" i="5" s="1"/>
  <c r="K62" i="5" s="1"/>
  <c r="H56" i="5"/>
  <c r="H59" i="5" s="1"/>
  <c r="H61" i="5" s="1"/>
  <c r="G56" i="5"/>
  <c r="G59" i="5" s="1"/>
  <c r="G61" i="5" s="1"/>
  <c r="G62" i="5" s="1"/>
  <c r="D56" i="5"/>
  <c r="D59" i="5" s="1"/>
  <c r="D61" i="5" s="1"/>
  <c r="C56" i="5"/>
  <c r="C59" i="5" s="1"/>
  <c r="C61" i="5" s="1"/>
  <c r="C62" i="5" s="1"/>
  <c r="X44" i="5"/>
  <c r="W44" i="5"/>
  <c r="T44" i="5"/>
  <c r="S44" i="5"/>
  <c r="P44" i="5"/>
  <c r="O44" i="5"/>
  <c r="L44" i="5"/>
  <c r="K44" i="5"/>
  <c r="H44" i="5"/>
  <c r="G44" i="5"/>
  <c r="D44" i="5"/>
  <c r="C44" i="5"/>
  <c r="X41" i="5"/>
  <c r="W41" i="5"/>
  <c r="T41" i="5"/>
  <c r="S41" i="5"/>
  <c r="P41" i="5"/>
  <c r="O41" i="5"/>
  <c r="L41" i="5"/>
  <c r="K41" i="5"/>
  <c r="H41" i="5"/>
  <c r="G41" i="5"/>
  <c r="D41" i="5"/>
  <c r="C41" i="5"/>
  <c r="X40" i="5"/>
  <c r="W40" i="5"/>
  <c r="T40" i="5"/>
  <c r="S40" i="5"/>
  <c r="P40" i="5"/>
  <c r="O40" i="5"/>
  <c r="L40" i="5"/>
  <c r="K40" i="5"/>
  <c r="H40" i="5"/>
  <c r="G40" i="5"/>
  <c r="D40" i="5"/>
  <c r="C40" i="5"/>
  <c r="X39" i="5"/>
  <c r="X43" i="5" s="1"/>
  <c r="W39" i="5"/>
  <c r="W43" i="5" s="1"/>
  <c r="T39" i="5"/>
  <c r="T43" i="5" s="1"/>
  <c r="S39" i="5"/>
  <c r="S43" i="5" s="1"/>
  <c r="P39" i="5"/>
  <c r="P43" i="5" s="1"/>
  <c r="O39" i="5"/>
  <c r="O43" i="5" s="1"/>
  <c r="L39" i="5"/>
  <c r="L43" i="5" s="1"/>
  <c r="K39" i="5"/>
  <c r="K43" i="5" s="1"/>
  <c r="H39" i="5"/>
  <c r="H43" i="5" s="1"/>
  <c r="G39" i="5"/>
  <c r="G43" i="5" s="1"/>
  <c r="D39" i="5"/>
  <c r="D43" i="5" s="1"/>
  <c r="C39" i="5"/>
  <c r="C43" i="5" s="1"/>
  <c r="X26" i="5"/>
  <c r="T26" i="5"/>
  <c r="P26" i="5"/>
  <c r="L26" i="5"/>
  <c r="H26" i="5"/>
  <c r="D26" i="5"/>
  <c r="X25" i="5"/>
  <c r="T25" i="5"/>
  <c r="P25" i="5"/>
  <c r="L25" i="5"/>
  <c r="H25" i="5"/>
  <c r="D25" i="5"/>
  <c r="X24" i="5"/>
  <c r="T24" i="5"/>
  <c r="P24" i="5"/>
  <c r="L24" i="5"/>
  <c r="H24" i="5"/>
  <c r="D24" i="5"/>
  <c r="X23" i="5"/>
  <c r="T23" i="5"/>
  <c r="P23" i="5"/>
  <c r="L23" i="5"/>
  <c r="H23" i="5"/>
  <c r="D23" i="5"/>
  <c r="X22" i="5"/>
  <c r="T22" i="5"/>
  <c r="P22" i="5"/>
  <c r="L22" i="5"/>
  <c r="H22" i="5"/>
  <c r="D22" i="5"/>
  <c r="X21" i="5"/>
  <c r="T21" i="5"/>
  <c r="P21" i="5"/>
  <c r="L21" i="5"/>
  <c r="H21" i="5"/>
  <c r="D21" i="5"/>
  <c r="X19" i="5"/>
  <c r="W19" i="5"/>
  <c r="T19" i="5"/>
  <c r="S19" i="5"/>
  <c r="P19" i="5"/>
  <c r="O19" i="5"/>
  <c r="L19" i="5"/>
  <c r="K19" i="5"/>
  <c r="H19" i="5"/>
  <c r="G19" i="5"/>
  <c r="D19" i="5"/>
  <c r="C19" i="5"/>
  <c r="Y18" i="5"/>
  <c r="U18" i="5"/>
  <c r="Q18" i="5"/>
  <c r="M18" i="5"/>
  <c r="I18" i="5"/>
  <c r="E18" i="5"/>
  <c r="Y17" i="5"/>
  <c r="U17" i="5"/>
  <c r="Q17" i="5"/>
  <c r="M17" i="5"/>
  <c r="I17" i="5"/>
  <c r="E17" i="5"/>
  <c r="Y16" i="5"/>
  <c r="U16" i="5"/>
  <c r="Q16" i="5"/>
  <c r="M16" i="5"/>
  <c r="I16" i="5"/>
  <c r="E16" i="5"/>
  <c r="E7" i="5"/>
  <c r="D7" i="5"/>
  <c r="C7" i="5"/>
  <c r="F6" i="5"/>
  <c r="F5" i="5"/>
  <c r="F4" i="5"/>
  <c r="F7" i="5" s="1"/>
  <c r="F3" i="5"/>
  <c r="O24" i="5" l="1"/>
  <c r="Q24" i="5" s="1"/>
  <c r="G24" i="5"/>
  <c r="I24" i="5" s="1"/>
  <c r="O26" i="5"/>
  <c r="Q26" i="5" s="1"/>
  <c r="Q19" i="5"/>
  <c r="O22" i="5" s="1"/>
  <c r="Q22" i="5" s="1"/>
  <c r="C45" i="5"/>
  <c r="K45" i="5"/>
  <c r="S45" i="5"/>
  <c r="W62" i="5"/>
  <c r="C22" i="5"/>
  <c r="E22" i="5" s="1"/>
  <c r="S22" i="5"/>
  <c r="U22" i="5" s="1"/>
  <c r="C26" i="5"/>
  <c r="E26" i="5" s="1"/>
  <c r="S26" i="5"/>
  <c r="U26" i="5" s="1"/>
  <c r="I19" i="5"/>
  <c r="G22" i="5" s="1"/>
  <c r="I22" i="5" s="1"/>
  <c r="Y19" i="5"/>
  <c r="W26" i="5" s="1"/>
  <c r="Y26" i="5" s="1"/>
  <c r="G21" i="5"/>
  <c r="I21" i="5" s="1"/>
  <c r="O21" i="5"/>
  <c r="Q21" i="5" s="1"/>
  <c r="G23" i="5"/>
  <c r="I23" i="5" s="1"/>
  <c r="O23" i="5"/>
  <c r="Q23" i="5" s="1"/>
  <c r="W23" i="5"/>
  <c r="Y23" i="5" s="1"/>
  <c r="G25" i="5"/>
  <c r="I25" i="5" s="1"/>
  <c r="O25" i="5"/>
  <c r="Q25" i="5" s="1"/>
  <c r="G45" i="5"/>
  <c r="O45" i="5"/>
  <c r="W45" i="5"/>
  <c r="E19" i="5"/>
  <c r="C24" i="5" s="1"/>
  <c r="E24" i="5" s="1"/>
  <c r="M19" i="5"/>
  <c r="K24" i="5" s="1"/>
  <c r="M24" i="5" s="1"/>
  <c r="U19" i="5"/>
  <c r="S24" i="5" s="1"/>
  <c r="U24" i="5" s="1"/>
  <c r="C21" i="5"/>
  <c r="E21" i="5" s="1"/>
  <c r="S21" i="5"/>
  <c r="U21" i="5" s="1"/>
  <c r="U27" i="5" s="1"/>
  <c r="C23" i="5"/>
  <c r="E23" i="5" s="1"/>
  <c r="K23" i="5"/>
  <c r="M23" i="5" s="1"/>
  <c r="S23" i="5"/>
  <c r="U23" i="5" s="1"/>
  <c r="C25" i="5"/>
  <c r="E25" i="5" s="1"/>
  <c r="S25" i="5"/>
  <c r="U25" i="5" s="1"/>
  <c r="J46" i="2"/>
  <c r="J39" i="2"/>
  <c r="J45" i="2"/>
  <c r="J44" i="2"/>
  <c r="J43" i="2"/>
  <c r="J38" i="2"/>
  <c r="J37" i="2"/>
  <c r="J36" i="2"/>
  <c r="D6" i="2"/>
  <c r="D6" i="4"/>
  <c r="I45" i="1"/>
  <c r="H45" i="1"/>
  <c r="I44" i="1"/>
  <c r="H44" i="1"/>
  <c r="H38" i="1"/>
  <c r="I38" i="1"/>
  <c r="I37" i="1"/>
  <c r="H37" i="1"/>
  <c r="I44" i="4"/>
  <c r="I43" i="4"/>
  <c r="I45" i="4" s="1"/>
  <c r="I37" i="4"/>
  <c r="I36" i="4"/>
  <c r="I38" i="4" s="1"/>
  <c r="G44" i="1"/>
  <c r="F44" i="1"/>
  <c r="G45" i="1"/>
  <c r="F45" i="1"/>
  <c r="G38" i="1"/>
  <c r="F38" i="1"/>
  <c r="G37" i="1"/>
  <c r="F37" i="1"/>
  <c r="D6" i="1"/>
  <c r="E27" i="5" l="1"/>
  <c r="K25" i="5"/>
  <c r="M25" i="5" s="1"/>
  <c r="K21" i="5"/>
  <c r="M21" i="5" s="1"/>
  <c r="W25" i="5"/>
  <c r="Y25" i="5" s="1"/>
  <c r="W21" i="5"/>
  <c r="Y21" i="5" s="1"/>
  <c r="K26" i="5"/>
  <c r="M26" i="5" s="1"/>
  <c r="K22" i="5"/>
  <c r="M22" i="5" s="1"/>
  <c r="W24" i="5"/>
  <c r="Y24" i="5" s="1"/>
  <c r="G26" i="5"/>
  <c r="I26" i="5" s="1"/>
  <c r="I27" i="5" s="1"/>
  <c r="W22" i="5"/>
  <c r="Y22" i="5" s="1"/>
  <c r="Q27" i="5"/>
  <c r="J39" i="1"/>
  <c r="J46" i="1"/>
  <c r="M27" i="5" l="1"/>
  <c r="Y27" i="5"/>
</calcChain>
</file>

<file path=xl/sharedStrings.xml><?xml version="1.0" encoding="utf-8"?>
<sst xmlns="http://schemas.openxmlformats.org/spreadsheetml/2006/main" count="302" uniqueCount="45">
  <si>
    <t>Obs No</t>
  </si>
  <si>
    <t>X1</t>
  </si>
  <si>
    <t>X2</t>
  </si>
  <si>
    <t>X3</t>
  </si>
  <si>
    <t>Play</t>
  </si>
  <si>
    <t>M</t>
  </si>
  <si>
    <t>F</t>
  </si>
  <si>
    <t>Split on variable X1</t>
  </si>
  <si>
    <t>Not Play</t>
  </si>
  <si>
    <t>Total</t>
  </si>
  <si>
    <t>Expected Play Rate</t>
  </si>
  <si>
    <t>Actual(O)</t>
  </si>
  <si>
    <t>Expected ('E)</t>
  </si>
  <si>
    <t>(O-E)</t>
  </si>
  <si>
    <t>Chi Square</t>
  </si>
  <si>
    <t>Chi - Square</t>
  </si>
  <si>
    <t>Split on variable X2</t>
  </si>
  <si>
    <t xml:space="preserve">Gini for </t>
  </si>
  <si>
    <t>Weighted Gini</t>
  </si>
  <si>
    <t>Hence , based on gini  split will be based on X2</t>
  </si>
  <si>
    <t>Hence , based on chi-square  split will be based on X2</t>
  </si>
  <si>
    <t xml:space="preserve">Entropy </t>
  </si>
  <si>
    <t>parent</t>
  </si>
  <si>
    <t>X1 1</t>
  </si>
  <si>
    <t>X1 0</t>
  </si>
  <si>
    <t>weighted</t>
  </si>
  <si>
    <t>X/Y</t>
  </si>
  <si>
    <t>X4</t>
  </si>
  <si>
    <t>Chi Square Calculation</t>
  </si>
  <si>
    <t>x1,x2</t>
  </si>
  <si>
    <t>x1,x3</t>
  </si>
  <si>
    <t>x1,x4</t>
  </si>
  <si>
    <t>x2,x3</t>
  </si>
  <si>
    <t>x2,x4</t>
  </si>
  <si>
    <t>x3,x4</t>
  </si>
  <si>
    <t>Y/X</t>
  </si>
  <si>
    <t>Comb1</t>
  </si>
  <si>
    <t>Comb2</t>
  </si>
  <si>
    <t>Comb3</t>
  </si>
  <si>
    <t>Comb4</t>
  </si>
  <si>
    <t>Comb5</t>
  </si>
  <si>
    <t>Comb6</t>
  </si>
  <si>
    <t>Gini Calculation</t>
  </si>
  <si>
    <t>W Gini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</si>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</sst>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1" fillId="2" borderId="0" xfId="0" applyNumberFormat="1" applyFont="1" applyFill="1"/>
    <xf numFmtId="2" fontId="1" fillId="0" borderId="0" xfId="0" applyNumberFormat="1" applyFont="1" applyFill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5" fillId="0" borderId="0" xfId="0" applyFont="1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0" fillId="6" borderId="0" xfId="0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workbookViewId="0">
      <selection activeCell="B2" sqref="B2"/>
    </sheetView>
  </sheetViews>
  <sheetFormatPr defaultRowHeight="15" x14ac:dyDescent="0.25"/>
  <cols>
    <col min="8" max="8" width="9.5703125" customWidth="1"/>
    <col min="9" max="9" width="11.5703125" bestFit="1" customWidth="1"/>
    <col min="10" max="10" width="9.5703125" bestFit="1" customWidth="1"/>
    <col min="18" max="18" width="7.140625" bestFit="1" customWidth="1"/>
  </cols>
  <sheetData>
    <row r="1" spans="1:5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5" x14ac:dyDescent="0.25">
      <c r="A2" s="9">
        <v>1</v>
      </c>
      <c r="B2" s="8">
        <v>1</v>
      </c>
      <c r="C2" s="8" t="s">
        <v>5</v>
      </c>
      <c r="D2" s="8">
        <v>50</v>
      </c>
      <c r="E2" s="10">
        <v>0</v>
      </c>
    </row>
    <row r="3" spans="1:5" x14ac:dyDescent="0.25">
      <c r="A3" s="9">
        <v>2</v>
      </c>
      <c r="B3" s="8">
        <v>1</v>
      </c>
      <c r="C3" s="8" t="s">
        <v>5</v>
      </c>
      <c r="D3" s="8">
        <v>50</v>
      </c>
      <c r="E3" s="10">
        <v>0</v>
      </c>
    </row>
    <row r="4" spans="1:5" x14ac:dyDescent="0.25">
      <c r="A4" s="9">
        <v>3</v>
      </c>
      <c r="B4" s="8">
        <v>1</v>
      </c>
      <c r="C4" s="8" t="s">
        <v>5</v>
      </c>
      <c r="D4" s="8">
        <v>53</v>
      </c>
      <c r="E4" s="10">
        <v>1</v>
      </c>
    </row>
    <row r="5" spans="1:5" x14ac:dyDescent="0.25">
      <c r="A5" s="9">
        <v>4</v>
      </c>
      <c r="B5" s="8">
        <v>0</v>
      </c>
      <c r="C5" s="8" t="s">
        <v>5</v>
      </c>
      <c r="D5" s="8">
        <v>53</v>
      </c>
      <c r="E5" s="10">
        <v>0</v>
      </c>
    </row>
    <row r="6" spans="1:5" x14ac:dyDescent="0.25">
      <c r="A6" s="9">
        <v>5</v>
      </c>
      <c r="B6" s="8">
        <v>0</v>
      </c>
      <c r="C6" s="8" t="s">
        <v>6</v>
      </c>
      <c r="D6" s="8">
        <f ca="1">RANDBETWEEN(50,100)</f>
        <v>68</v>
      </c>
      <c r="E6" s="10">
        <v>1</v>
      </c>
    </row>
    <row r="7" spans="1:5" x14ac:dyDescent="0.25">
      <c r="A7" s="9">
        <v>6</v>
      </c>
      <c r="B7" s="8">
        <v>1</v>
      </c>
      <c r="C7" s="8" t="s">
        <v>5</v>
      </c>
      <c r="D7" s="8">
        <v>59</v>
      </c>
      <c r="E7" s="10">
        <v>1</v>
      </c>
    </row>
    <row r="8" spans="1:5" x14ac:dyDescent="0.25">
      <c r="A8" s="9">
        <v>7</v>
      </c>
      <c r="B8" s="8">
        <v>0</v>
      </c>
      <c r="C8" s="8" t="s">
        <v>6</v>
      </c>
      <c r="D8" s="8">
        <v>60</v>
      </c>
      <c r="E8" s="10">
        <v>0</v>
      </c>
    </row>
    <row r="9" spans="1:5" x14ac:dyDescent="0.25">
      <c r="A9" s="9">
        <v>8</v>
      </c>
      <c r="B9" s="8">
        <v>0</v>
      </c>
      <c r="C9" s="8" t="s">
        <v>6</v>
      </c>
      <c r="D9" s="8">
        <v>60</v>
      </c>
      <c r="E9" s="10">
        <v>0</v>
      </c>
    </row>
    <row r="10" spans="1:5" x14ac:dyDescent="0.25">
      <c r="A10" s="9">
        <v>9</v>
      </c>
      <c r="B10" s="8">
        <v>1</v>
      </c>
      <c r="C10" s="8" t="s">
        <v>5</v>
      </c>
      <c r="D10" s="8">
        <v>63</v>
      </c>
      <c r="E10" s="10">
        <v>0</v>
      </c>
    </row>
    <row r="11" spans="1:5" x14ac:dyDescent="0.25">
      <c r="A11" s="9">
        <v>10</v>
      </c>
      <c r="B11" s="8">
        <v>1</v>
      </c>
      <c r="C11" s="8" t="s">
        <v>5</v>
      </c>
      <c r="D11" s="8">
        <v>64</v>
      </c>
      <c r="E11" s="10">
        <v>0</v>
      </c>
    </row>
    <row r="12" spans="1:5" x14ac:dyDescent="0.25">
      <c r="A12" s="9">
        <v>11</v>
      </c>
      <c r="B12" s="8">
        <v>1</v>
      </c>
      <c r="C12" s="8" t="s">
        <v>5</v>
      </c>
      <c r="D12" s="8">
        <v>64</v>
      </c>
      <c r="E12" s="10">
        <v>1</v>
      </c>
    </row>
    <row r="13" spans="1:5" x14ac:dyDescent="0.25">
      <c r="A13" s="9">
        <v>12</v>
      </c>
      <c r="B13" s="8">
        <v>1</v>
      </c>
      <c r="C13" s="8" t="s">
        <v>5</v>
      </c>
      <c r="D13" s="8">
        <v>66</v>
      </c>
      <c r="E13" s="10">
        <v>0</v>
      </c>
    </row>
    <row r="14" spans="1:5" x14ac:dyDescent="0.25">
      <c r="A14" s="9">
        <v>13</v>
      </c>
      <c r="B14" s="8">
        <v>0</v>
      </c>
      <c r="C14" s="8" t="s">
        <v>6</v>
      </c>
      <c r="D14" s="8">
        <v>66</v>
      </c>
      <c r="E14" s="10">
        <v>1</v>
      </c>
    </row>
    <row r="15" spans="1:5" x14ac:dyDescent="0.25">
      <c r="A15" s="9">
        <v>14</v>
      </c>
      <c r="B15" s="8">
        <v>1</v>
      </c>
      <c r="C15" s="8" t="s">
        <v>5</v>
      </c>
      <c r="D15" s="8">
        <v>67</v>
      </c>
      <c r="E15" s="10">
        <v>1</v>
      </c>
    </row>
    <row r="16" spans="1:5" x14ac:dyDescent="0.25">
      <c r="A16" s="9">
        <v>15</v>
      </c>
      <c r="B16" s="8">
        <v>1</v>
      </c>
      <c r="C16" s="8" t="s">
        <v>6</v>
      </c>
      <c r="D16" s="8">
        <v>67</v>
      </c>
      <c r="E16" s="10">
        <v>1</v>
      </c>
    </row>
    <row r="17" spans="1:9" x14ac:dyDescent="0.25">
      <c r="A17" s="9">
        <v>16</v>
      </c>
      <c r="B17" s="8">
        <v>0</v>
      </c>
      <c r="C17" s="8" t="s">
        <v>5</v>
      </c>
      <c r="D17" s="8">
        <v>70</v>
      </c>
      <c r="E17" s="10">
        <v>0</v>
      </c>
    </row>
    <row r="18" spans="1:9" x14ac:dyDescent="0.25">
      <c r="A18" s="9">
        <v>17</v>
      </c>
      <c r="B18" s="8">
        <v>1</v>
      </c>
      <c r="C18" s="8" t="s">
        <v>6</v>
      </c>
      <c r="D18" s="8">
        <v>70</v>
      </c>
      <c r="E18" s="10">
        <v>0</v>
      </c>
    </row>
    <row r="19" spans="1:9" x14ac:dyDescent="0.25">
      <c r="A19" s="9">
        <v>18</v>
      </c>
      <c r="B19" s="8">
        <v>0</v>
      </c>
      <c r="C19" s="8" t="s">
        <v>6</v>
      </c>
      <c r="D19" s="8">
        <v>73</v>
      </c>
      <c r="E19" s="10">
        <v>1</v>
      </c>
    </row>
    <row r="20" spans="1:9" x14ac:dyDescent="0.25">
      <c r="A20" s="9">
        <v>19</v>
      </c>
      <c r="B20" s="8">
        <v>1</v>
      </c>
      <c r="C20" s="8" t="s">
        <v>5</v>
      </c>
      <c r="D20" s="8">
        <v>76</v>
      </c>
      <c r="E20" s="10">
        <v>1</v>
      </c>
    </row>
    <row r="21" spans="1:9" x14ac:dyDescent="0.25">
      <c r="A21" s="9">
        <v>20</v>
      </c>
      <c r="B21" s="8">
        <v>0</v>
      </c>
      <c r="C21" s="8" t="s">
        <v>6</v>
      </c>
      <c r="D21" s="8">
        <v>76</v>
      </c>
      <c r="E21" s="10">
        <v>1</v>
      </c>
    </row>
    <row r="22" spans="1:9" x14ac:dyDescent="0.25">
      <c r="A22" s="9">
        <v>21</v>
      </c>
      <c r="B22" s="8">
        <v>1</v>
      </c>
      <c r="C22" s="8" t="s">
        <v>5</v>
      </c>
      <c r="D22" s="8">
        <v>77</v>
      </c>
      <c r="E22" s="10">
        <v>0</v>
      </c>
    </row>
    <row r="23" spans="1:9" x14ac:dyDescent="0.25">
      <c r="A23" s="9">
        <v>22</v>
      </c>
      <c r="B23" s="8">
        <v>0</v>
      </c>
      <c r="C23" s="8" t="s">
        <v>6</v>
      </c>
      <c r="D23" s="8">
        <v>82</v>
      </c>
      <c r="E23" s="10">
        <v>1</v>
      </c>
    </row>
    <row r="24" spans="1:9" x14ac:dyDescent="0.25">
      <c r="A24" s="9">
        <v>23</v>
      </c>
      <c r="B24" s="8">
        <v>0</v>
      </c>
      <c r="C24" s="8" t="s">
        <v>6</v>
      </c>
      <c r="D24" s="8">
        <v>83</v>
      </c>
      <c r="E24" s="10">
        <v>1</v>
      </c>
    </row>
    <row r="25" spans="1:9" x14ac:dyDescent="0.25">
      <c r="A25" s="9">
        <v>24</v>
      </c>
      <c r="B25" s="8">
        <v>1</v>
      </c>
      <c r="C25" s="8" t="s">
        <v>5</v>
      </c>
      <c r="D25" s="8">
        <v>87</v>
      </c>
      <c r="E25" s="10">
        <v>0</v>
      </c>
    </row>
    <row r="26" spans="1:9" x14ac:dyDescent="0.25">
      <c r="A26" s="9">
        <v>25</v>
      </c>
      <c r="B26" s="8">
        <v>1</v>
      </c>
      <c r="C26" s="8" t="s">
        <v>5</v>
      </c>
      <c r="D26" s="8">
        <v>88</v>
      </c>
      <c r="E26" s="10">
        <v>0</v>
      </c>
    </row>
    <row r="27" spans="1:9" x14ac:dyDescent="0.25">
      <c r="A27" s="9">
        <v>26</v>
      </c>
      <c r="B27" s="8">
        <v>0</v>
      </c>
      <c r="C27" s="8" t="s">
        <v>5</v>
      </c>
      <c r="D27" s="8">
        <v>89</v>
      </c>
      <c r="E27" s="10">
        <v>0</v>
      </c>
    </row>
    <row r="28" spans="1:9" x14ac:dyDescent="0.25">
      <c r="A28" s="9">
        <v>27</v>
      </c>
      <c r="B28" s="8">
        <v>0</v>
      </c>
      <c r="C28" s="8" t="s">
        <v>5</v>
      </c>
      <c r="D28" s="8">
        <v>89</v>
      </c>
      <c r="E28" s="10">
        <v>1</v>
      </c>
    </row>
    <row r="29" spans="1:9" x14ac:dyDescent="0.25">
      <c r="A29" s="9">
        <v>28</v>
      </c>
      <c r="B29" s="8">
        <v>1</v>
      </c>
      <c r="C29" s="8" t="s">
        <v>5</v>
      </c>
      <c r="D29" s="8">
        <v>96</v>
      </c>
      <c r="E29" s="10">
        <v>1</v>
      </c>
    </row>
    <row r="30" spans="1:9" x14ac:dyDescent="0.25">
      <c r="A30" s="9">
        <v>29</v>
      </c>
      <c r="B30" s="8">
        <v>1</v>
      </c>
      <c r="C30" s="8" t="s">
        <v>5</v>
      </c>
      <c r="D30" s="8">
        <v>97</v>
      </c>
      <c r="E30" s="10">
        <v>0</v>
      </c>
    </row>
    <row r="31" spans="1:9" ht="15.75" thickBot="1" x14ac:dyDescent="0.3">
      <c r="A31" s="11">
        <v>30</v>
      </c>
      <c r="B31" s="12">
        <v>1</v>
      </c>
      <c r="C31" s="12" t="s">
        <v>5</v>
      </c>
      <c r="D31" s="12">
        <v>99</v>
      </c>
      <c r="E31" s="13">
        <v>1</v>
      </c>
    </row>
    <row r="32" spans="1:9" x14ac:dyDescent="0.25">
      <c r="G32" t="s">
        <v>10</v>
      </c>
      <c r="I32" s="2">
        <v>0.5</v>
      </c>
    </row>
    <row r="34" spans="1:11" x14ac:dyDescent="0.25">
      <c r="A34">
        <v>1</v>
      </c>
      <c r="B34" t="s">
        <v>7</v>
      </c>
    </row>
    <row r="35" spans="1:11" x14ac:dyDescent="0.25">
      <c r="C35" s="17" t="s">
        <v>11</v>
      </c>
      <c r="D35" s="17"/>
      <c r="E35" s="17"/>
      <c r="F35" s="17" t="s">
        <v>12</v>
      </c>
      <c r="G35" s="17"/>
      <c r="H35" s="18" t="s">
        <v>13</v>
      </c>
      <c r="I35" s="18"/>
      <c r="J35" s="17" t="s">
        <v>14</v>
      </c>
      <c r="K35" s="17"/>
    </row>
    <row r="36" spans="1:11" x14ac:dyDescent="0.25">
      <c r="B36" t="s">
        <v>1</v>
      </c>
      <c r="C36" t="s">
        <v>4</v>
      </c>
      <c r="D36" t="s">
        <v>8</v>
      </c>
      <c r="E36" t="s">
        <v>9</v>
      </c>
      <c r="F36" t="s">
        <v>4</v>
      </c>
      <c r="G36" t="s">
        <v>8</v>
      </c>
      <c r="H36" t="s">
        <v>4</v>
      </c>
      <c r="I36" t="s">
        <v>8</v>
      </c>
      <c r="J36" t="s">
        <v>4</v>
      </c>
      <c r="K36" t="s">
        <v>8</v>
      </c>
    </row>
    <row r="37" spans="1:11" x14ac:dyDescent="0.25">
      <c r="B37">
        <v>1</v>
      </c>
      <c r="C37">
        <v>8</v>
      </c>
      <c r="D37">
        <v>11</v>
      </c>
      <c r="E37">
        <v>18</v>
      </c>
      <c r="F37">
        <f>0.5*$E$37</f>
        <v>9</v>
      </c>
      <c r="G37">
        <f>0.5*$E$37</f>
        <v>9</v>
      </c>
      <c r="H37">
        <f>C37-F37</f>
        <v>-1</v>
      </c>
      <c r="I37">
        <f>D37-G37</f>
        <v>2</v>
      </c>
      <c r="J37" s="5">
        <f>((H37)^2/(F37))</f>
        <v>0.1111111111111111</v>
      </c>
      <c r="K37" s="5">
        <f>((I37)^2/(G37))</f>
        <v>0.44444444444444442</v>
      </c>
    </row>
    <row r="38" spans="1:11" x14ac:dyDescent="0.25">
      <c r="B38">
        <v>0</v>
      </c>
      <c r="C38">
        <v>7</v>
      </c>
      <c r="D38">
        <v>5</v>
      </c>
      <c r="E38">
        <v>12</v>
      </c>
      <c r="F38">
        <f>$E$38*0.5</f>
        <v>6</v>
      </c>
      <c r="G38">
        <f>$E$38*0.5</f>
        <v>6</v>
      </c>
      <c r="H38">
        <f>C38-F38</f>
        <v>1</v>
      </c>
      <c r="I38">
        <f>D38-G38</f>
        <v>-1</v>
      </c>
      <c r="J38" s="5">
        <f>((H38)^2/(F38))</f>
        <v>0.16666666666666666</v>
      </c>
      <c r="K38" s="5">
        <f>((I38)^2/(G38))</f>
        <v>0.16666666666666666</v>
      </c>
    </row>
    <row r="39" spans="1:11" x14ac:dyDescent="0.25">
      <c r="I39" t="s">
        <v>15</v>
      </c>
      <c r="J39" s="4">
        <f>SUM(J37:K38)</f>
        <v>0.88888888888888884</v>
      </c>
    </row>
    <row r="41" spans="1:11" x14ac:dyDescent="0.25">
      <c r="A41">
        <v>2</v>
      </c>
      <c r="B41" t="s">
        <v>16</v>
      </c>
    </row>
    <row r="42" spans="1:11" x14ac:dyDescent="0.25">
      <c r="C42" s="17" t="s">
        <v>11</v>
      </c>
      <c r="D42" s="17"/>
      <c r="E42" s="17"/>
      <c r="F42" s="17" t="s">
        <v>12</v>
      </c>
      <c r="G42" s="17"/>
      <c r="H42" s="18" t="s">
        <v>13</v>
      </c>
      <c r="I42" s="18"/>
      <c r="J42" s="17" t="s">
        <v>14</v>
      </c>
      <c r="K42" s="17"/>
    </row>
    <row r="43" spans="1:11" x14ac:dyDescent="0.25">
      <c r="B43" t="s">
        <v>2</v>
      </c>
      <c r="C43" t="s">
        <v>4</v>
      </c>
      <c r="D43" t="s">
        <v>8</v>
      </c>
      <c r="E43" t="s">
        <v>9</v>
      </c>
      <c r="F43" t="s">
        <v>4</v>
      </c>
      <c r="G43" t="s">
        <v>8</v>
      </c>
      <c r="H43" t="s">
        <v>4</v>
      </c>
      <c r="I43" t="s">
        <v>8</v>
      </c>
      <c r="J43" t="s">
        <v>4</v>
      </c>
      <c r="K43" t="s">
        <v>8</v>
      </c>
    </row>
    <row r="44" spans="1:11" x14ac:dyDescent="0.25">
      <c r="B44" t="s">
        <v>5</v>
      </c>
      <c r="C44">
        <v>8</v>
      </c>
      <c r="D44">
        <v>13</v>
      </c>
      <c r="E44">
        <v>20</v>
      </c>
      <c r="F44">
        <f>0.5*$E$44</f>
        <v>10</v>
      </c>
      <c r="G44">
        <f>0.5*$E$44</f>
        <v>10</v>
      </c>
      <c r="H44">
        <f>C44-F44</f>
        <v>-2</v>
      </c>
      <c r="I44">
        <f>D44-G44</f>
        <v>3</v>
      </c>
      <c r="J44" s="5">
        <f>((H44)^2/(F44))</f>
        <v>0.4</v>
      </c>
      <c r="K44" s="5">
        <f>((I44)^2/(G44))</f>
        <v>0.9</v>
      </c>
    </row>
    <row r="45" spans="1:11" x14ac:dyDescent="0.25">
      <c r="B45" t="s">
        <v>6</v>
      </c>
      <c r="C45">
        <v>7</v>
      </c>
      <c r="D45">
        <v>3</v>
      </c>
      <c r="E45">
        <v>10</v>
      </c>
      <c r="F45">
        <f>$E$38*0.5</f>
        <v>6</v>
      </c>
      <c r="G45">
        <f>$E$38*0.5</f>
        <v>6</v>
      </c>
      <c r="H45">
        <f>C45-F45</f>
        <v>1</v>
      </c>
      <c r="I45">
        <f>D45-G45</f>
        <v>-3</v>
      </c>
      <c r="J45" s="5">
        <f>((H45)^2/(F45))</f>
        <v>0.16666666666666666</v>
      </c>
      <c r="K45" s="5">
        <f>((I45)^2/(G45))</f>
        <v>1.5</v>
      </c>
    </row>
    <row r="46" spans="1:11" x14ac:dyDescent="0.25">
      <c r="I46" t="s">
        <v>15</v>
      </c>
      <c r="J46" s="6">
        <f>SUM(J44:K45)</f>
        <v>2.9666666666666668</v>
      </c>
    </row>
    <row r="48" spans="1:11" x14ac:dyDescent="0.25">
      <c r="B48" t="s">
        <v>20</v>
      </c>
    </row>
  </sheetData>
  <mergeCells count="8">
    <mergeCell ref="C35:E35"/>
    <mergeCell ref="F35:G35"/>
    <mergeCell ref="H35:I35"/>
    <mergeCell ref="J35:K35"/>
    <mergeCell ref="C42:E42"/>
    <mergeCell ref="F42:G42"/>
    <mergeCell ref="H42:I42"/>
    <mergeCell ref="J42:K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opLeftCell="A19" workbookViewId="0">
      <selection activeCell="I36" sqref="I36"/>
    </sheetView>
  </sheetViews>
  <sheetFormatPr defaultRowHeight="15" x14ac:dyDescent="0.25"/>
  <cols>
    <col min="8" max="8" width="14.28515625" bestFit="1" customWidth="1"/>
    <col min="9" max="9" width="11.5703125" bestFit="1" customWidth="1"/>
    <col min="10" max="10" width="9.5703125" bestFit="1" customWidth="1"/>
    <col min="18" max="18" width="7.140625" bestFit="1" customWidth="1"/>
  </cols>
  <sheetData>
    <row r="1" spans="1:5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5" x14ac:dyDescent="0.25">
      <c r="A2" s="9">
        <v>1</v>
      </c>
      <c r="B2" s="8">
        <v>1</v>
      </c>
      <c r="C2" s="8" t="s">
        <v>5</v>
      </c>
      <c r="D2" s="8">
        <v>50</v>
      </c>
      <c r="E2" s="10">
        <v>0</v>
      </c>
    </row>
    <row r="3" spans="1:5" x14ac:dyDescent="0.25">
      <c r="A3" s="9">
        <v>2</v>
      </c>
      <c r="B3" s="8">
        <v>1</v>
      </c>
      <c r="C3" s="8" t="s">
        <v>5</v>
      </c>
      <c r="D3" s="8">
        <v>50</v>
      </c>
      <c r="E3" s="10">
        <v>0</v>
      </c>
    </row>
    <row r="4" spans="1:5" x14ac:dyDescent="0.25">
      <c r="A4" s="9">
        <v>3</v>
      </c>
      <c r="B4" s="8">
        <v>1</v>
      </c>
      <c r="C4" s="8" t="s">
        <v>5</v>
      </c>
      <c r="D4" s="8">
        <v>53</v>
      </c>
      <c r="E4" s="10">
        <v>1</v>
      </c>
    </row>
    <row r="5" spans="1:5" x14ac:dyDescent="0.25">
      <c r="A5" s="9">
        <v>4</v>
      </c>
      <c r="B5" s="8">
        <v>0</v>
      </c>
      <c r="C5" s="8" t="s">
        <v>5</v>
      </c>
      <c r="D5" s="8">
        <v>53</v>
      </c>
      <c r="E5" s="10">
        <v>0</v>
      </c>
    </row>
    <row r="6" spans="1:5" x14ac:dyDescent="0.25">
      <c r="A6" s="9">
        <v>5</v>
      </c>
      <c r="B6" s="8">
        <v>0</v>
      </c>
      <c r="C6" s="8" t="s">
        <v>6</v>
      </c>
      <c r="D6" s="8">
        <f ca="1">RANDBETWEEN(50,100)</f>
        <v>65</v>
      </c>
      <c r="E6" s="10">
        <v>1</v>
      </c>
    </row>
    <row r="7" spans="1:5" x14ac:dyDescent="0.25">
      <c r="A7" s="9">
        <v>6</v>
      </c>
      <c r="B7" s="8">
        <v>1</v>
      </c>
      <c r="C7" s="8" t="s">
        <v>5</v>
      </c>
      <c r="D7" s="8">
        <v>59</v>
      </c>
      <c r="E7" s="10">
        <v>1</v>
      </c>
    </row>
    <row r="8" spans="1:5" x14ac:dyDescent="0.25">
      <c r="A8" s="9">
        <v>7</v>
      </c>
      <c r="B8" s="8">
        <v>0</v>
      </c>
      <c r="C8" s="8" t="s">
        <v>6</v>
      </c>
      <c r="D8" s="8">
        <v>60</v>
      </c>
      <c r="E8" s="10">
        <v>0</v>
      </c>
    </row>
    <row r="9" spans="1:5" x14ac:dyDescent="0.25">
      <c r="A9" s="9">
        <v>8</v>
      </c>
      <c r="B9" s="8">
        <v>0</v>
      </c>
      <c r="C9" s="8" t="s">
        <v>6</v>
      </c>
      <c r="D9" s="8">
        <v>60</v>
      </c>
      <c r="E9" s="10">
        <v>0</v>
      </c>
    </row>
    <row r="10" spans="1:5" x14ac:dyDescent="0.25">
      <c r="A10" s="9">
        <v>9</v>
      </c>
      <c r="B10" s="8">
        <v>1</v>
      </c>
      <c r="C10" s="8" t="s">
        <v>5</v>
      </c>
      <c r="D10" s="8">
        <v>63</v>
      </c>
      <c r="E10" s="10">
        <v>0</v>
      </c>
    </row>
    <row r="11" spans="1:5" x14ac:dyDescent="0.25">
      <c r="A11" s="9">
        <v>10</v>
      </c>
      <c r="B11" s="8">
        <v>1</v>
      </c>
      <c r="C11" s="8" t="s">
        <v>5</v>
      </c>
      <c r="D11" s="8">
        <v>64</v>
      </c>
      <c r="E11" s="10">
        <v>0</v>
      </c>
    </row>
    <row r="12" spans="1:5" x14ac:dyDescent="0.25">
      <c r="A12" s="9">
        <v>11</v>
      </c>
      <c r="B12" s="8">
        <v>1</v>
      </c>
      <c r="C12" s="8" t="s">
        <v>5</v>
      </c>
      <c r="D12" s="8">
        <v>64</v>
      </c>
      <c r="E12" s="10">
        <v>1</v>
      </c>
    </row>
    <row r="13" spans="1:5" x14ac:dyDescent="0.25">
      <c r="A13" s="9">
        <v>12</v>
      </c>
      <c r="B13" s="8">
        <v>1</v>
      </c>
      <c r="C13" s="8" t="s">
        <v>5</v>
      </c>
      <c r="D13" s="8">
        <v>66</v>
      </c>
      <c r="E13" s="10">
        <v>0</v>
      </c>
    </row>
    <row r="14" spans="1:5" x14ac:dyDescent="0.25">
      <c r="A14" s="9">
        <v>13</v>
      </c>
      <c r="B14" s="8">
        <v>0</v>
      </c>
      <c r="C14" s="8" t="s">
        <v>6</v>
      </c>
      <c r="D14" s="8">
        <v>66</v>
      </c>
      <c r="E14" s="10">
        <v>1</v>
      </c>
    </row>
    <row r="15" spans="1:5" x14ac:dyDescent="0.25">
      <c r="A15" s="9">
        <v>14</v>
      </c>
      <c r="B15" s="8">
        <v>1</v>
      </c>
      <c r="C15" s="8" t="s">
        <v>5</v>
      </c>
      <c r="D15" s="8">
        <v>67</v>
      </c>
      <c r="E15" s="10">
        <v>1</v>
      </c>
    </row>
    <row r="16" spans="1:5" x14ac:dyDescent="0.25">
      <c r="A16" s="9">
        <v>15</v>
      </c>
      <c r="B16" s="8">
        <v>1</v>
      </c>
      <c r="C16" s="8" t="s">
        <v>6</v>
      </c>
      <c r="D16" s="8">
        <v>67</v>
      </c>
      <c r="E16" s="10">
        <v>1</v>
      </c>
    </row>
    <row r="17" spans="1:9" x14ac:dyDescent="0.25">
      <c r="A17" s="9">
        <v>16</v>
      </c>
      <c r="B17" s="8">
        <v>0</v>
      </c>
      <c r="C17" s="8" t="s">
        <v>5</v>
      </c>
      <c r="D17" s="8">
        <v>70</v>
      </c>
      <c r="E17" s="10">
        <v>0</v>
      </c>
    </row>
    <row r="18" spans="1:9" x14ac:dyDescent="0.25">
      <c r="A18" s="9">
        <v>17</v>
      </c>
      <c r="B18" s="8">
        <v>1</v>
      </c>
      <c r="C18" s="8" t="s">
        <v>6</v>
      </c>
      <c r="D18" s="8">
        <v>70</v>
      </c>
      <c r="E18" s="10">
        <v>0</v>
      </c>
    </row>
    <row r="19" spans="1:9" x14ac:dyDescent="0.25">
      <c r="A19" s="9">
        <v>18</v>
      </c>
      <c r="B19" s="8">
        <v>0</v>
      </c>
      <c r="C19" s="8" t="s">
        <v>6</v>
      </c>
      <c r="D19" s="8">
        <v>73</v>
      </c>
      <c r="E19" s="10">
        <v>1</v>
      </c>
    </row>
    <row r="20" spans="1:9" x14ac:dyDescent="0.25">
      <c r="A20" s="9">
        <v>19</v>
      </c>
      <c r="B20" s="8">
        <v>1</v>
      </c>
      <c r="C20" s="8" t="s">
        <v>5</v>
      </c>
      <c r="D20" s="8">
        <v>76</v>
      </c>
      <c r="E20" s="10">
        <v>1</v>
      </c>
    </row>
    <row r="21" spans="1:9" x14ac:dyDescent="0.25">
      <c r="A21" s="9">
        <v>20</v>
      </c>
      <c r="B21" s="8">
        <v>0</v>
      </c>
      <c r="C21" s="8" t="s">
        <v>6</v>
      </c>
      <c r="D21" s="8">
        <v>76</v>
      </c>
      <c r="E21" s="10">
        <v>1</v>
      </c>
    </row>
    <row r="22" spans="1:9" x14ac:dyDescent="0.25">
      <c r="A22" s="9">
        <v>21</v>
      </c>
      <c r="B22" s="8">
        <v>1</v>
      </c>
      <c r="C22" s="8" t="s">
        <v>5</v>
      </c>
      <c r="D22" s="8">
        <v>77</v>
      </c>
      <c r="E22" s="10">
        <v>0</v>
      </c>
    </row>
    <row r="23" spans="1:9" x14ac:dyDescent="0.25">
      <c r="A23" s="9">
        <v>22</v>
      </c>
      <c r="B23" s="8">
        <v>0</v>
      </c>
      <c r="C23" s="8" t="s">
        <v>6</v>
      </c>
      <c r="D23" s="8">
        <v>82</v>
      </c>
      <c r="E23" s="10">
        <v>1</v>
      </c>
    </row>
    <row r="24" spans="1:9" x14ac:dyDescent="0.25">
      <c r="A24" s="9">
        <v>23</v>
      </c>
      <c r="B24" s="8">
        <v>0</v>
      </c>
      <c r="C24" s="8" t="s">
        <v>6</v>
      </c>
      <c r="D24" s="8">
        <v>83</v>
      </c>
      <c r="E24" s="10">
        <v>1</v>
      </c>
    </row>
    <row r="25" spans="1:9" x14ac:dyDescent="0.25">
      <c r="A25" s="9">
        <v>24</v>
      </c>
      <c r="B25" s="8">
        <v>1</v>
      </c>
      <c r="C25" s="8" t="s">
        <v>5</v>
      </c>
      <c r="D25" s="8">
        <v>87</v>
      </c>
      <c r="E25" s="10">
        <v>0</v>
      </c>
    </row>
    <row r="26" spans="1:9" x14ac:dyDescent="0.25">
      <c r="A26" s="9">
        <v>25</v>
      </c>
      <c r="B26" s="8">
        <v>1</v>
      </c>
      <c r="C26" s="8" t="s">
        <v>5</v>
      </c>
      <c r="D26" s="8">
        <v>88</v>
      </c>
      <c r="E26" s="10">
        <v>0</v>
      </c>
    </row>
    <row r="27" spans="1:9" x14ac:dyDescent="0.25">
      <c r="A27" s="9">
        <v>26</v>
      </c>
      <c r="B27" s="8">
        <v>0</v>
      </c>
      <c r="C27" s="8" t="s">
        <v>5</v>
      </c>
      <c r="D27" s="8">
        <v>89</v>
      </c>
      <c r="E27" s="10">
        <v>0</v>
      </c>
    </row>
    <row r="28" spans="1:9" x14ac:dyDescent="0.25">
      <c r="A28" s="9">
        <v>27</v>
      </c>
      <c r="B28" s="8">
        <v>0</v>
      </c>
      <c r="C28" s="8" t="s">
        <v>5</v>
      </c>
      <c r="D28" s="8">
        <v>89</v>
      </c>
      <c r="E28" s="10">
        <v>1</v>
      </c>
    </row>
    <row r="29" spans="1:9" x14ac:dyDescent="0.25">
      <c r="A29" s="9">
        <v>28</v>
      </c>
      <c r="B29" s="8">
        <v>1</v>
      </c>
      <c r="C29" s="8" t="s">
        <v>5</v>
      </c>
      <c r="D29" s="8">
        <v>96</v>
      </c>
      <c r="E29" s="10">
        <v>1</v>
      </c>
    </row>
    <row r="30" spans="1:9" x14ac:dyDescent="0.25">
      <c r="A30" s="9">
        <v>29</v>
      </c>
      <c r="B30" s="8">
        <v>1</v>
      </c>
      <c r="C30" s="8" t="s">
        <v>5</v>
      </c>
      <c r="D30" s="8">
        <v>97</v>
      </c>
      <c r="E30" s="10">
        <v>0</v>
      </c>
    </row>
    <row r="31" spans="1:9" ht="15.75" thickBot="1" x14ac:dyDescent="0.3">
      <c r="A31" s="11">
        <v>30</v>
      </c>
      <c r="B31" s="12">
        <v>1</v>
      </c>
      <c r="C31" s="12" t="s">
        <v>5</v>
      </c>
      <c r="D31" s="12">
        <v>99</v>
      </c>
      <c r="E31" s="13">
        <v>1</v>
      </c>
    </row>
    <row r="32" spans="1:9" x14ac:dyDescent="0.25">
      <c r="G32" t="s">
        <v>10</v>
      </c>
      <c r="I32" s="2">
        <v>0.5</v>
      </c>
    </row>
    <row r="34" spans="1:11" x14ac:dyDescent="0.25">
      <c r="A34">
        <v>1</v>
      </c>
      <c r="B34" t="s">
        <v>7</v>
      </c>
    </row>
    <row r="35" spans="1:11" x14ac:dyDescent="0.25">
      <c r="C35" s="17" t="s">
        <v>11</v>
      </c>
      <c r="D35" s="17"/>
      <c r="E35" s="17"/>
      <c r="F35" s="17"/>
      <c r="G35" s="17"/>
      <c r="H35" s="18"/>
      <c r="I35" s="18"/>
      <c r="J35" s="17"/>
      <c r="K35" s="17"/>
    </row>
    <row r="36" spans="1:11" x14ac:dyDescent="0.25">
      <c r="B36" t="s">
        <v>1</v>
      </c>
      <c r="C36" t="s">
        <v>4</v>
      </c>
      <c r="D36" t="s">
        <v>8</v>
      </c>
      <c r="E36" t="s">
        <v>9</v>
      </c>
      <c r="G36" t="s">
        <v>17</v>
      </c>
      <c r="H36">
        <v>1</v>
      </c>
      <c r="I36" s="5">
        <f>(C37/E37)^2 +(D37/E37)^2</f>
        <v>0.57098765432098775</v>
      </c>
    </row>
    <row r="37" spans="1:11" x14ac:dyDescent="0.25">
      <c r="B37">
        <v>1</v>
      </c>
      <c r="C37">
        <v>8</v>
      </c>
      <c r="D37">
        <v>11</v>
      </c>
      <c r="E37">
        <v>18</v>
      </c>
      <c r="H37">
        <v>0</v>
      </c>
      <c r="I37" s="5">
        <f>(C38/E38)^2 +(D38/E38)^2</f>
        <v>0.51388888888888895</v>
      </c>
      <c r="J37" s="5"/>
      <c r="K37" s="5"/>
    </row>
    <row r="38" spans="1:11" x14ac:dyDescent="0.25">
      <c r="B38">
        <v>0</v>
      </c>
      <c r="C38">
        <v>7</v>
      </c>
      <c r="D38">
        <v>5</v>
      </c>
      <c r="E38">
        <v>12</v>
      </c>
      <c r="H38" s="3" t="s">
        <v>18</v>
      </c>
      <c r="I38" s="4">
        <f>(I36*(E37/30))+(I37*(E38/30))</f>
        <v>0.54814814814814827</v>
      </c>
      <c r="J38" s="5"/>
      <c r="K38" s="5"/>
    </row>
    <row r="39" spans="1:11" x14ac:dyDescent="0.25">
      <c r="J39" s="4"/>
    </row>
    <row r="41" spans="1:11" x14ac:dyDescent="0.25">
      <c r="A41">
        <v>2</v>
      </c>
      <c r="B41" t="s">
        <v>16</v>
      </c>
    </row>
    <row r="42" spans="1:11" x14ac:dyDescent="0.25">
      <c r="C42" s="17" t="s">
        <v>11</v>
      </c>
      <c r="D42" s="17"/>
      <c r="E42" s="17"/>
      <c r="F42" s="17"/>
      <c r="G42" s="17"/>
      <c r="H42" s="18"/>
      <c r="I42" s="18"/>
      <c r="J42" s="17"/>
      <c r="K42" s="17"/>
    </row>
    <row r="43" spans="1:11" x14ac:dyDescent="0.25">
      <c r="B43" t="s">
        <v>2</v>
      </c>
      <c r="C43" t="s">
        <v>4</v>
      </c>
      <c r="D43" t="s">
        <v>8</v>
      </c>
      <c r="E43" t="s">
        <v>9</v>
      </c>
      <c r="G43" t="s">
        <v>17</v>
      </c>
      <c r="H43">
        <v>1</v>
      </c>
      <c r="I43" s="5">
        <f>(C44/E44)^2 +(D44/E44)^2</f>
        <v>0.58250000000000002</v>
      </c>
    </row>
    <row r="44" spans="1:11" x14ac:dyDescent="0.25">
      <c r="B44" t="s">
        <v>5</v>
      </c>
      <c r="C44">
        <v>8</v>
      </c>
      <c r="D44">
        <v>13</v>
      </c>
      <c r="E44">
        <v>20</v>
      </c>
      <c r="H44">
        <v>0</v>
      </c>
      <c r="I44" s="5">
        <f>(C45/E45)^2 +(D45/E45)^2</f>
        <v>0.57999999999999996</v>
      </c>
      <c r="J44" s="5"/>
      <c r="K44" s="5"/>
    </row>
    <row r="45" spans="1:11" x14ac:dyDescent="0.25">
      <c r="B45" t="s">
        <v>6</v>
      </c>
      <c r="C45">
        <v>7</v>
      </c>
      <c r="D45">
        <v>3</v>
      </c>
      <c r="E45">
        <v>10</v>
      </c>
      <c r="H45" s="3" t="s">
        <v>18</v>
      </c>
      <c r="I45" s="6">
        <f>(I43*(E44/30))+(I44*(E45/30))</f>
        <v>0.58166666666666655</v>
      </c>
      <c r="J45" s="5"/>
      <c r="K45" s="5"/>
    </row>
    <row r="46" spans="1:11" x14ac:dyDescent="0.25">
      <c r="J46" s="7"/>
    </row>
    <row r="48" spans="1:11" x14ac:dyDescent="0.25">
      <c r="B48" t="s">
        <v>19</v>
      </c>
    </row>
  </sheetData>
  <mergeCells count="8">
    <mergeCell ref="C35:E35"/>
    <mergeCell ref="F35:G35"/>
    <mergeCell ref="H35:I35"/>
    <mergeCell ref="J35:K35"/>
    <mergeCell ref="C42:E42"/>
    <mergeCell ref="F42:G42"/>
    <mergeCell ref="H42:I42"/>
    <mergeCell ref="J42:K4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topLeftCell="A22" workbookViewId="0"/>
  </sheetViews>
  <sheetFormatPr defaultRowHeight="15" x14ac:dyDescent="0.25"/>
  <sheetData>
    <row r="1" spans="1:5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</row>
    <row r="2" spans="1:5" x14ac:dyDescent="0.25">
      <c r="A2" s="9">
        <v>1</v>
      </c>
      <c r="B2" s="8">
        <v>1</v>
      </c>
      <c r="C2" s="8" t="s">
        <v>5</v>
      </c>
      <c r="D2" s="8">
        <v>50</v>
      </c>
      <c r="E2" s="10">
        <v>0</v>
      </c>
    </row>
    <row r="3" spans="1:5" x14ac:dyDescent="0.25">
      <c r="A3" s="9">
        <v>2</v>
      </c>
      <c r="B3" s="8">
        <v>1</v>
      </c>
      <c r="C3" s="8" t="s">
        <v>5</v>
      </c>
      <c r="D3" s="8">
        <v>50</v>
      </c>
      <c r="E3" s="10">
        <v>0</v>
      </c>
    </row>
    <row r="4" spans="1:5" x14ac:dyDescent="0.25">
      <c r="A4" s="9">
        <v>3</v>
      </c>
      <c r="B4" s="8">
        <v>1</v>
      </c>
      <c r="C4" s="8" t="s">
        <v>5</v>
      </c>
      <c r="D4" s="8">
        <v>53</v>
      </c>
      <c r="E4" s="10">
        <v>1</v>
      </c>
    </row>
    <row r="5" spans="1:5" x14ac:dyDescent="0.25">
      <c r="A5" s="9">
        <v>4</v>
      </c>
      <c r="B5" s="8">
        <v>0</v>
      </c>
      <c r="C5" s="8" t="s">
        <v>5</v>
      </c>
      <c r="D5" s="8">
        <v>53</v>
      </c>
      <c r="E5" s="10">
        <v>0</v>
      </c>
    </row>
    <row r="6" spans="1:5" x14ac:dyDescent="0.25">
      <c r="A6" s="9">
        <v>5</v>
      </c>
      <c r="B6" s="8">
        <v>0</v>
      </c>
      <c r="C6" s="8" t="s">
        <v>6</v>
      </c>
      <c r="D6" s="8">
        <f ca="1">RANDBETWEEN(50,100)</f>
        <v>96</v>
      </c>
      <c r="E6" s="10">
        <v>1</v>
      </c>
    </row>
    <row r="7" spans="1:5" x14ac:dyDescent="0.25">
      <c r="A7" s="9">
        <v>6</v>
      </c>
      <c r="B7" s="8">
        <v>1</v>
      </c>
      <c r="C7" s="8" t="s">
        <v>5</v>
      </c>
      <c r="D7" s="8">
        <v>59</v>
      </c>
      <c r="E7" s="10">
        <v>1</v>
      </c>
    </row>
    <row r="8" spans="1:5" x14ac:dyDescent="0.25">
      <c r="A8" s="9">
        <v>7</v>
      </c>
      <c r="B8" s="8">
        <v>0</v>
      </c>
      <c r="C8" s="8" t="s">
        <v>6</v>
      </c>
      <c r="D8" s="8">
        <v>60</v>
      </c>
      <c r="E8" s="10">
        <v>0</v>
      </c>
    </row>
    <row r="9" spans="1:5" x14ac:dyDescent="0.25">
      <c r="A9" s="9">
        <v>8</v>
      </c>
      <c r="B9" s="8">
        <v>0</v>
      </c>
      <c r="C9" s="8" t="s">
        <v>6</v>
      </c>
      <c r="D9" s="8">
        <v>60</v>
      </c>
      <c r="E9" s="10">
        <v>0</v>
      </c>
    </row>
    <row r="10" spans="1:5" x14ac:dyDescent="0.25">
      <c r="A10" s="9">
        <v>9</v>
      </c>
      <c r="B10" s="8">
        <v>1</v>
      </c>
      <c r="C10" s="8" t="s">
        <v>5</v>
      </c>
      <c r="D10" s="8">
        <v>63</v>
      </c>
      <c r="E10" s="10">
        <v>0</v>
      </c>
    </row>
    <row r="11" spans="1:5" x14ac:dyDescent="0.25">
      <c r="A11" s="9">
        <v>10</v>
      </c>
      <c r="B11" s="8">
        <v>1</v>
      </c>
      <c r="C11" s="8" t="s">
        <v>5</v>
      </c>
      <c r="D11" s="8">
        <v>64</v>
      </c>
      <c r="E11" s="10">
        <v>0</v>
      </c>
    </row>
    <row r="12" spans="1:5" x14ac:dyDescent="0.25">
      <c r="A12" s="9">
        <v>11</v>
      </c>
      <c r="B12" s="8">
        <v>1</v>
      </c>
      <c r="C12" s="8" t="s">
        <v>5</v>
      </c>
      <c r="D12" s="8">
        <v>64</v>
      </c>
      <c r="E12" s="10">
        <v>1</v>
      </c>
    </row>
    <row r="13" spans="1:5" x14ac:dyDescent="0.25">
      <c r="A13" s="9">
        <v>12</v>
      </c>
      <c r="B13" s="8">
        <v>1</v>
      </c>
      <c r="C13" s="8" t="s">
        <v>5</v>
      </c>
      <c r="D13" s="8">
        <v>66</v>
      </c>
      <c r="E13" s="10">
        <v>0</v>
      </c>
    </row>
    <row r="14" spans="1:5" x14ac:dyDescent="0.25">
      <c r="A14" s="9">
        <v>13</v>
      </c>
      <c r="B14" s="8">
        <v>0</v>
      </c>
      <c r="C14" s="8" t="s">
        <v>6</v>
      </c>
      <c r="D14" s="8">
        <v>66</v>
      </c>
      <c r="E14" s="10">
        <v>1</v>
      </c>
    </row>
    <row r="15" spans="1:5" x14ac:dyDescent="0.25">
      <c r="A15" s="9">
        <v>14</v>
      </c>
      <c r="B15" s="8">
        <v>1</v>
      </c>
      <c r="C15" s="8" t="s">
        <v>5</v>
      </c>
      <c r="D15" s="8">
        <v>67</v>
      </c>
      <c r="E15" s="10">
        <v>1</v>
      </c>
    </row>
    <row r="16" spans="1:5" x14ac:dyDescent="0.25">
      <c r="A16" s="9">
        <v>15</v>
      </c>
      <c r="B16" s="8">
        <v>1</v>
      </c>
      <c r="C16" s="8" t="s">
        <v>6</v>
      </c>
      <c r="D16" s="8">
        <v>67</v>
      </c>
      <c r="E16" s="10">
        <v>1</v>
      </c>
    </row>
    <row r="17" spans="1:5" x14ac:dyDescent="0.25">
      <c r="A17" s="9">
        <v>16</v>
      </c>
      <c r="B17" s="8">
        <v>0</v>
      </c>
      <c r="C17" s="8" t="s">
        <v>5</v>
      </c>
      <c r="D17" s="8">
        <v>70</v>
      </c>
      <c r="E17" s="10">
        <v>0</v>
      </c>
    </row>
    <row r="18" spans="1:5" x14ac:dyDescent="0.25">
      <c r="A18" s="9">
        <v>17</v>
      </c>
      <c r="B18" s="8">
        <v>1</v>
      </c>
      <c r="C18" s="8" t="s">
        <v>6</v>
      </c>
      <c r="D18" s="8">
        <v>70</v>
      </c>
      <c r="E18" s="10">
        <v>0</v>
      </c>
    </row>
    <row r="19" spans="1:5" x14ac:dyDescent="0.25">
      <c r="A19" s="9">
        <v>18</v>
      </c>
      <c r="B19" s="8">
        <v>0</v>
      </c>
      <c r="C19" s="8" t="s">
        <v>6</v>
      </c>
      <c r="D19" s="8">
        <v>73</v>
      </c>
      <c r="E19" s="10">
        <v>1</v>
      </c>
    </row>
    <row r="20" spans="1:5" x14ac:dyDescent="0.25">
      <c r="A20" s="9">
        <v>19</v>
      </c>
      <c r="B20" s="8">
        <v>1</v>
      </c>
      <c r="C20" s="8" t="s">
        <v>5</v>
      </c>
      <c r="D20" s="8">
        <v>76</v>
      </c>
      <c r="E20" s="10">
        <v>1</v>
      </c>
    </row>
    <row r="21" spans="1:5" x14ac:dyDescent="0.25">
      <c r="A21" s="9">
        <v>20</v>
      </c>
      <c r="B21" s="8">
        <v>0</v>
      </c>
      <c r="C21" s="8" t="s">
        <v>6</v>
      </c>
      <c r="D21" s="8">
        <v>76</v>
      </c>
      <c r="E21" s="10">
        <v>1</v>
      </c>
    </row>
    <row r="22" spans="1:5" x14ac:dyDescent="0.25">
      <c r="A22" s="9">
        <v>21</v>
      </c>
      <c r="B22" s="8">
        <v>1</v>
      </c>
      <c r="C22" s="8" t="s">
        <v>5</v>
      </c>
      <c r="D22" s="8">
        <v>77</v>
      </c>
      <c r="E22" s="10">
        <v>0</v>
      </c>
    </row>
    <row r="23" spans="1:5" x14ac:dyDescent="0.25">
      <c r="A23" s="9">
        <v>22</v>
      </c>
      <c r="B23" s="8">
        <v>0</v>
      </c>
      <c r="C23" s="8" t="s">
        <v>6</v>
      </c>
      <c r="D23" s="8">
        <v>82</v>
      </c>
      <c r="E23" s="10">
        <v>1</v>
      </c>
    </row>
    <row r="24" spans="1:5" x14ac:dyDescent="0.25">
      <c r="A24" s="9">
        <v>23</v>
      </c>
      <c r="B24" s="8">
        <v>0</v>
      </c>
      <c r="C24" s="8" t="s">
        <v>6</v>
      </c>
      <c r="D24" s="8">
        <v>83</v>
      </c>
      <c r="E24" s="10">
        <v>1</v>
      </c>
    </row>
    <row r="25" spans="1:5" x14ac:dyDescent="0.25">
      <c r="A25" s="9">
        <v>24</v>
      </c>
      <c r="B25" s="8">
        <v>1</v>
      </c>
      <c r="C25" s="8" t="s">
        <v>5</v>
      </c>
      <c r="D25" s="8">
        <v>87</v>
      </c>
      <c r="E25" s="10">
        <v>0</v>
      </c>
    </row>
    <row r="26" spans="1:5" x14ac:dyDescent="0.25">
      <c r="A26" s="9">
        <v>25</v>
      </c>
      <c r="B26" s="8">
        <v>1</v>
      </c>
      <c r="C26" s="8" t="s">
        <v>5</v>
      </c>
      <c r="D26" s="8">
        <v>88</v>
      </c>
      <c r="E26" s="10">
        <v>0</v>
      </c>
    </row>
    <row r="27" spans="1:5" x14ac:dyDescent="0.25">
      <c r="A27" s="9">
        <v>26</v>
      </c>
      <c r="B27" s="8">
        <v>0</v>
      </c>
      <c r="C27" s="8" t="s">
        <v>5</v>
      </c>
      <c r="D27" s="8">
        <v>89</v>
      </c>
      <c r="E27" s="10">
        <v>0</v>
      </c>
    </row>
    <row r="28" spans="1:5" x14ac:dyDescent="0.25">
      <c r="A28" s="9">
        <v>27</v>
      </c>
      <c r="B28" s="8">
        <v>0</v>
      </c>
      <c r="C28" s="8" t="s">
        <v>5</v>
      </c>
      <c r="D28" s="8">
        <v>89</v>
      </c>
      <c r="E28" s="10">
        <v>1</v>
      </c>
    </row>
    <row r="29" spans="1:5" x14ac:dyDescent="0.25">
      <c r="A29" s="9">
        <v>28</v>
      </c>
      <c r="B29" s="8">
        <v>1</v>
      </c>
      <c r="C29" s="8" t="s">
        <v>5</v>
      </c>
      <c r="D29" s="8">
        <v>96</v>
      </c>
      <c r="E29" s="10">
        <v>1</v>
      </c>
    </row>
    <row r="30" spans="1:5" x14ac:dyDescent="0.25">
      <c r="A30" s="9">
        <v>29</v>
      </c>
      <c r="B30" s="8">
        <v>1</v>
      </c>
      <c r="C30" s="8" t="s">
        <v>5</v>
      </c>
      <c r="D30" s="8">
        <v>97</v>
      </c>
      <c r="E30" s="10">
        <v>0</v>
      </c>
    </row>
    <row r="31" spans="1:5" ht="15.75" thickBot="1" x14ac:dyDescent="0.3">
      <c r="A31" s="11">
        <v>30</v>
      </c>
      <c r="B31" s="12">
        <v>1</v>
      </c>
      <c r="C31" s="12" t="s">
        <v>5</v>
      </c>
      <c r="D31" s="12">
        <v>99</v>
      </c>
      <c r="E31" s="13">
        <v>1</v>
      </c>
    </row>
    <row r="34" spans="2:10" x14ac:dyDescent="0.25">
      <c r="B34">
        <v>1</v>
      </c>
      <c r="C34" t="s">
        <v>7</v>
      </c>
    </row>
    <row r="35" spans="2:10" x14ac:dyDescent="0.25">
      <c r="D35" s="17" t="s">
        <v>11</v>
      </c>
      <c r="E35" s="17"/>
      <c r="F35" s="17"/>
    </row>
    <row r="36" spans="2:10" x14ac:dyDescent="0.25">
      <c r="C36" t="s">
        <v>1</v>
      </c>
      <c r="D36" t="s">
        <v>4</v>
      </c>
      <c r="E36" t="s">
        <v>8</v>
      </c>
      <c r="F36" t="s">
        <v>9</v>
      </c>
      <c r="H36" t="s">
        <v>21</v>
      </c>
      <c r="I36" t="s">
        <v>22</v>
      </c>
      <c r="J36">
        <f xml:space="preserve"> -(15/30)*LOG((15/30),2)-(15/30)*LOG((15/30),2)</f>
        <v>1</v>
      </c>
    </row>
    <row r="37" spans="2:10" x14ac:dyDescent="0.25">
      <c r="C37">
        <v>1</v>
      </c>
      <c r="D37">
        <v>7</v>
      </c>
      <c r="E37">
        <v>11</v>
      </c>
      <c r="F37">
        <v>18</v>
      </c>
      <c r="I37" t="s">
        <v>23</v>
      </c>
      <c r="J37" s="5">
        <f>-(D37/F37)*LOG((D37/F37),2)-(E37/F37)*LOG((E37/F37),2)</f>
        <v>0.96407876480822918</v>
      </c>
    </row>
    <row r="38" spans="2:10" x14ac:dyDescent="0.25">
      <c r="C38">
        <v>0</v>
      </c>
      <c r="D38">
        <v>7</v>
      </c>
      <c r="E38">
        <v>5</v>
      </c>
      <c r="F38">
        <v>12</v>
      </c>
      <c r="I38" t="s">
        <v>24</v>
      </c>
      <c r="J38" s="5">
        <f>-(D38/F38)*LOG((D38/F38),2)-(E38/F38)*LOG((E38/F38),2)</f>
        <v>0.97986875665115269</v>
      </c>
    </row>
    <row r="39" spans="2:10" x14ac:dyDescent="0.25">
      <c r="I39" t="s">
        <v>25</v>
      </c>
      <c r="J39" s="4">
        <f>(F37/30)*J37+(F38/30)*J38</f>
        <v>0.97039476154539861</v>
      </c>
    </row>
    <row r="41" spans="2:10" x14ac:dyDescent="0.25">
      <c r="B41">
        <v>2</v>
      </c>
      <c r="C41" t="s">
        <v>16</v>
      </c>
    </row>
    <row r="42" spans="2:10" x14ac:dyDescent="0.25">
      <c r="D42" s="17" t="s">
        <v>11</v>
      </c>
      <c r="E42" s="17"/>
      <c r="F42" s="17"/>
    </row>
    <row r="43" spans="2:10" x14ac:dyDescent="0.25">
      <c r="C43" t="s">
        <v>2</v>
      </c>
      <c r="D43" t="s">
        <v>4</v>
      </c>
      <c r="E43" t="s">
        <v>8</v>
      </c>
      <c r="F43" t="s">
        <v>9</v>
      </c>
      <c r="H43" t="s">
        <v>21</v>
      </c>
      <c r="I43" t="s">
        <v>22</v>
      </c>
      <c r="J43">
        <f xml:space="preserve"> -(15/30)*LOG((15/30),2)-(15/30)*LOG((15/30),2)</f>
        <v>1</v>
      </c>
    </row>
    <row r="44" spans="2:10" x14ac:dyDescent="0.25">
      <c r="C44" t="s">
        <v>5</v>
      </c>
      <c r="D44">
        <v>7</v>
      </c>
      <c r="E44">
        <v>13</v>
      </c>
      <c r="F44">
        <v>20</v>
      </c>
      <c r="I44" t="s">
        <v>23</v>
      </c>
      <c r="J44" s="5">
        <f>-(D44/F44)*LOG((D44/F44),2)-(E44/F44)*LOG((E44/F44),2)</f>
        <v>0.93406805537549098</v>
      </c>
    </row>
    <row r="45" spans="2:10" x14ac:dyDescent="0.25">
      <c r="C45" t="s">
        <v>6</v>
      </c>
      <c r="D45">
        <v>7</v>
      </c>
      <c r="E45">
        <v>3</v>
      </c>
      <c r="F45">
        <v>10</v>
      </c>
      <c r="I45" t="s">
        <v>24</v>
      </c>
      <c r="J45" s="5">
        <f>-(D45/F45)*LOG((D45/F45),2)-(E45/F45)*LOG((E45/F45),2)</f>
        <v>0.8812908992306927</v>
      </c>
    </row>
    <row r="46" spans="2:10" x14ac:dyDescent="0.25">
      <c r="I46" t="s">
        <v>25</v>
      </c>
      <c r="J46" s="6">
        <f>(F44/30)*J44+(F45/30)*J45</f>
        <v>0.91647566999389152</v>
      </c>
    </row>
  </sheetData>
  <mergeCells count="2">
    <mergeCell ref="D35:F35"/>
    <mergeCell ref="D42:F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0"/>
  <sheetViews>
    <sheetView showGridLines="0" tabSelected="1" workbookViewId="0">
      <selection activeCell="B2" sqref="B2"/>
    </sheetView>
  </sheetViews>
  <sheetFormatPr defaultRowHeight="15" x14ac:dyDescent="0.25"/>
  <cols>
    <col min="1" max="1" width="2.7109375" customWidth="1"/>
  </cols>
  <sheetData>
    <row r="2" spans="2:26" x14ac:dyDescent="0.25">
      <c r="B2" s="19" t="s">
        <v>26</v>
      </c>
      <c r="C2" s="20">
        <v>1</v>
      </c>
      <c r="D2" s="20">
        <v>2</v>
      </c>
      <c r="E2" s="20">
        <v>3</v>
      </c>
      <c r="F2" s="1" t="s">
        <v>9</v>
      </c>
    </row>
    <row r="3" spans="2:26" x14ac:dyDescent="0.25">
      <c r="B3" s="21" t="s">
        <v>1</v>
      </c>
      <c r="C3" s="1">
        <v>55</v>
      </c>
      <c r="D3" s="1">
        <v>38</v>
      </c>
      <c r="E3" s="1">
        <v>49</v>
      </c>
      <c r="F3" s="1">
        <f>SUM(C3:E3)</f>
        <v>142</v>
      </c>
    </row>
    <row r="4" spans="2:26" x14ac:dyDescent="0.25">
      <c r="B4" s="21" t="s">
        <v>2</v>
      </c>
      <c r="C4" s="1">
        <v>21</v>
      </c>
      <c r="D4" s="1">
        <v>36</v>
      </c>
      <c r="E4" s="1">
        <v>82</v>
      </c>
      <c r="F4" s="1">
        <f>SUM(C4:E4)</f>
        <v>139</v>
      </c>
    </row>
    <row r="5" spans="2:26" x14ac:dyDescent="0.25">
      <c r="B5" s="21" t="s">
        <v>3</v>
      </c>
      <c r="C5" s="1">
        <v>28</v>
      </c>
      <c r="D5" s="1">
        <v>56</v>
      </c>
      <c r="E5" s="1">
        <v>72</v>
      </c>
      <c r="F5" s="1">
        <f>SUM(C5:E5)</f>
        <v>156</v>
      </c>
    </row>
    <row r="6" spans="2:26" x14ac:dyDescent="0.25">
      <c r="B6" s="21" t="s">
        <v>27</v>
      </c>
      <c r="C6" s="1">
        <v>45</v>
      </c>
      <c r="D6" s="1">
        <v>35</v>
      </c>
      <c r="E6" s="1">
        <v>83</v>
      </c>
      <c r="F6" s="1">
        <f>SUM(C6:E6)</f>
        <v>163</v>
      </c>
    </row>
    <row r="7" spans="2:26" x14ac:dyDescent="0.25">
      <c r="C7" s="22">
        <f>SUM(C3:C6)</f>
        <v>149</v>
      </c>
      <c r="D7" s="22">
        <f>SUM(D3:D6)</f>
        <v>165</v>
      </c>
      <c r="E7" s="22">
        <f>SUM(E3:E6)</f>
        <v>286</v>
      </c>
      <c r="F7" s="1">
        <f>SUM(F3:F6)</f>
        <v>600</v>
      </c>
    </row>
    <row r="10" spans="2:26" x14ac:dyDescent="0.25">
      <c r="B10" s="23" t="s">
        <v>28</v>
      </c>
      <c r="C10" s="23"/>
      <c r="D10" s="23"/>
      <c r="E10" s="23"/>
    </row>
    <row r="12" spans="2:26" x14ac:dyDescent="0.25">
      <c r="B12" s="24" t="s">
        <v>29</v>
      </c>
      <c r="C12" s="24" t="s">
        <v>30</v>
      </c>
      <c r="D12" s="24" t="s">
        <v>31</v>
      </c>
      <c r="E12" s="24" t="s">
        <v>32</v>
      </c>
      <c r="F12" s="24" t="s">
        <v>33</v>
      </c>
      <c r="G12" s="24" t="s">
        <v>34</v>
      </c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2:26" x14ac:dyDescent="0.2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2:2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2:26" x14ac:dyDescent="0.25">
      <c r="B15" s="25" t="s">
        <v>35</v>
      </c>
      <c r="C15" s="25" t="s">
        <v>1</v>
      </c>
      <c r="D15" s="25" t="s">
        <v>2</v>
      </c>
      <c r="E15" s="24"/>
      <c r="F15" s="25" t="s">
        <v>35</v>
      </c>
      <c r="G15" s="25" t="s">
        <v>1</v>
      </c>
      <c r="H15" s="25" t="s">
        <v>3</v>
      </c>
      <c r="I15" s="24"/>
      <c r="J15" s="25" t="s">
        <v>35</v>
      </c>
      <c r="K15" s="25" t="s">
        <v>1</v>
      </c>
      <c r="L15" s="25" t="s">
        <v>27</v>
      </c>
      <c r="M15" s="24"/>
      <c r="N15" s="25" t="s">
        <v>35</v>
      </c>
      <c r="O15" s="25" t="s">
        <v>2</v>
      </c>
      <c r="P15" s="25" t="s">
        <v>3</v>
      </c>
      <c r="Q15" s="24"/>
      <c r="R15" s="25" t="s">
        <v>35</v>
      </c>
      <c r="S15" s="25" t="s">
        <v>2</v>
      </c>
      <c r="T15" s="25" t="s">
        <v>27</v>
      </c>
      <c r="U15" s="24"/>
      <c r="V15" s="25" t="s">
        <v>35</v>
      </c>
      <c r="W15" s="25" t="s">
        <v>3</v>
      </c>
      <c r="X15" s="25" t="s">
        <v>27</v>
      </c>
      <c r="Y15" s="24"/>
      <c r="Z15" s="24"/>
    </row>
    <row r="16" spans="2:26" x14ac:dyDescent="0.25">
      <c r="B16" s="25">
        <v>1</v>
      </c>
      <c r="C16" s="25">
        <v>55</v>
      </c>
      <c r="D16" s="25">
        <v>21</v>
      </c>
      <c r="E16" s="24">
        <f>SUM(C16:D16)</f>
        <v>76</v>
      </c>
      <c r="F16" s="25">
        <v>1</v>
      </c>
      <c r="G16" s="25">
        <v>55</v>
      </c>
      <c r="H16" s="25">
        <v>28</v>
      </c>
      <c r="I16" s="24">
        <f>SUM(G16:H16)</f>
        <v>83</v>
      </c>
      <c r="J16" s="25">
        <v>1</v>
      </c>
      <c r="K16" s="25">
        <v>55</v>
      </c>
      <c r="L16" s="25">
        <v>45</v>
      </c>
      <c r="M16" s="24">
        <f>SUM(K16:L16)</f>
        <v>100</v>
      </c>
      <c r="N16" s="25">
        <v>1</v>
      </c>
      <c r="O16" s="25">
        <v>21</v>
      </c>
      <c r="P16" s="25">
        <v>28</v>
      </c>
      <c r="Q16" s="24">
        <f>SUM(O16:P16)</f>
        <v>49</v>
      </c>
      <c r="R16" s="25">
        <v>1</v>
      </c>
      <c r="S16" s="25">
        <v>21</v>
      </c>
      <c r="T16" s="25">
        <v>45</v>
      </c>
      <c r="U16" s="24">
        <f>SUM(S16:T16)</f>
        <v>66</v>
      </c>
      <c r="V16" s="25">
        <v>1</v>
      </c>
      <c r="W16" s="25">
        <v>28</v>
      </c>
      <c r="X16" s="25">
        <v>45</v>
      </c>
      <c r="Y16" s="24">
        <f>SUM(W16:X16)</f>
        <v>73</v>
      </c>
      <c r="Z16" s="24"/>
    </row>
    <row r="17" spans="2:26" x14ac:dyDescent="0.25">
      <c r="B17" s="25">
        <v>2</v>
      </c>
      <c r="C17" s="25">
        <v>38</v>
      </c>
      <c r="D17" s="25">
        <v>36</v>
      </c>
      <c r="E17" s="24">
        <f>SUM(C17:D17)</f>
        <v>74</v>
      </c>
      <c r="F17" s="25">
        <v>2</v>
      </c>
      <c r="G17" s="25">
        <v>38</v>
      </c>
      <c r="H17" s="25">
        <v>56</v>
      </c>
      <c r="I17" s="24">
        <f>SUM(G17:H17)</f>
        <v>94</v>
      </c>
      <c r="J17" s="25">
        <v>2</v>
      </c>
      <c r="K17" s="25">
        <v>38</v>
      </c>
      <c r="L17" s="25">
        <v>35</v>
      </c>
      <c r="M17" s="24">
        <f>SUM(K17:L17)</f>
        <v>73</v>
      </c>
      <c r="N17" s="25">
        <v>2</v>
      </c>
      <c r="O17" s="25">
        <v>36</v>
      </c>
      <c r="P17" s="25">
        <v>56</v>
      </c>
      <c r="Q17" s="24">
        <f>SUM(O17:P17)</f>
        <v>92</v>
      </c>
      <c r="R17" s="25">
        <v>2</v>
      </c>
      <c r="S17" s="25">
        <v>36</v>
      </c>
      <c r="T17" s="25">
        <v>35</v>
      </c>
      <c r="U17" s="24">
        <f>SUM(S17:T17)</f>
        <v>71</v>
      </c>
      <c r="V17" s="25">
        <v>2</v>
      </c>
      <c r="W17" s="25">
        <v>56</v>
      </c>
      <c r="X17" s="25">
        <v>35</v>
      </c>
      <c r="Y17" s="24">
        <f>SUM(W17:X17)</f>
        <v>91</v>
      </c>
      <c r="Z17" s="24"/>
    </row>
    <row r="18" spans="2:26" x14ac:dyDescent="0.25">
      <c r="B18" s="25">
        <v>3</v>
      </c>
      <c r="C18" s="25">
        <v>49</v>
      </c>
      <c r="D18" s="25">
        <v>82</v>
      </c>
      <c r="E18" s="24">
        <f>SUM(C18:D18)</f>
        <v>131</v>
      </c>
      <c r="F18" s="25">
        <v>3</v>
      </c>
      <c r="G18" s="25">
        <v>49</v>
      </c>
      <c r="H18" s="25">
        <v>72</v>
      </c>
      <c r="I18" s="24">
        <f>SUM(G18:H18)</f>
        <v>121</v>
      </c>
      <c r="J18" s="25">
        <v>3</v>
      </c>
      <c r="K18" s="25">
        <v>49</v>
      </c>
      <c r="L18" s="25">
        <v>83</v>
      </c>
      <c r="M18" s="24">
        <f>SUM(K18:L18)</f>
        <v>132</v>
      </c>
      <c r="N18" s="25">
        <v>3</v>
      </c>
      <c r="O18" s="25">
        <v>82</v>
      </c>
      <c r="P18" s="25">
        <v>72</v>
      </c>
      <c r="Q18" s="24">
        <f>SUM(O18:P18)</f>
        <v>154</v>
      </c>
      <c r="R18" s="25">
        <v>3</v>
      </c>
      <c r="S18" s="25">
        <v>82</v>
      </c>
      <c r="T18" s="25">
        <v>83</v>
      </c>
      <c r="U18" s="24">
        <f>SUM(S18:T18)</f>
        <v>165</v>
      </c>
      <c r="V18" s="25">
        <v>3</v>
      </c>
      <c r="W18" s="25">
        <v>72</v>
      </c>
      <c r="X18" s="25">
        <v>83</v>
      </c>
      <c r="Y18" s="24">
        <f>SUM(W18:X18)</f>
        <v>155</v>
      </c>
      <c r="Z18" s="24"/>
    </row>
    <row r="19" spans="2:26" x14ac:dyDescent="0.25">
      <c r="B19" s="24"/>
      <c r="C19" s="24">
        <f>SUM(C16:C18)</f>
        <v>142</v>
      </c>
      <c r="D19" s="24">
        <f>SUM(D16:D18)</f>
        <v>139</v>
      </c>
      <c r="E19" s="24">
        <f>SUM(E16:E18)</f>
        <v>281</v>
      </c>
      <c r="F19" s="24"/>
      <c r="G19" s="24">
        <f>SUM(G16:G18)</f>
        <v>142</v>
      </c>
      <c r="H19" s="24">
        <f>SUM(H16:H18)</f>
        <v>156</v>
      </c>
      <c r="I19" s="24">
        <f>SUM(I16:I18)</f>
        <v>298</v>
      </c>
      <c r="J19" s="24"/>
      <c r="K19" s="24">
        <f>SUM(K16:K18)</f>
        <v>142</v>
      </c>
      <c r="L19" s="24">
        <f>SUM(L16:L18)</f>
        <v>163</v>
      </c>
      <c r="M19" s="24">
        <f>SUM(M16:M18)</f>
        <v>305</v>
      </c>
      <c r="N19" s="24"/>
      <c r="O19" s="24">
        <f>SUM(O16:O18)</f>
        <v>139</v>
      </c>
      <c r="P19" s="24">
        <f>SUM(P16:P18)</f>
        <v>156</v>
      </c>
      <c r="Q19" s="24">
        <f>SUM(Q16:Q18)</f>
        <v>295</v>
      </c>
      <c r="R19" s="24"/>
      <c r="S19" s="24">
        <f>SUM(S16:S18)</f>
        <v>139</v>
      </c>
      <c r="T19" s="24">
        <f>SUM(T16:T18)</f>
        <v>163</v>
      </c>
      <c r="U19" s="24">
        <f>SUM(U16:U18)</f>
        <v>302</v>
      </c>
      <c r="V19" s="24"/>
      <c r="W19" s="24">
        <f>SUM(W16:W18)</f>
        <v>156</v>
      </c>
      <c r="X19" s="24">
        <f>SUM(X16:X18)</f>
        <v>163</v>
      </c>
      <c r="Y19" s="24">
        <f>SUM(Y16:Y18)</f>
        <v>319</v>
      </c>
      <c r="Z19" s="24"/>
    </row>
    <row r="20" spans="2:26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2:26" x14ac:dyDescent="0.25">
      <c r="B21" s="24" t="s">
        <v>36</v>
      </c>
      <c r="C21" s="24">
        <f>(E16*C19)/E19</f>
        <v>38.405693950177934</v>
      </c>
      <c r="D21" s="24">
        <f>C16</f>
        <v>55</v>
      </c>
      <c r="E21" s="24">
        <f t="shared" ref="E21:E26" si="0">((D21-C21)^2)/C21</f>
        <v>7.1700564409118144</v>
      </c>
      <c r="F21" s="24" t="s">
        <v>36</v>
      </c>
      <c r="G21" s="24">
        <f>(I16*G19)/I19</f>
        <v>39.550335570469798</v>
      </c>
      <c r="H21" s="24">
        <f>G16</f>
        <v>55</v>
      </c>
      <c r="I21" s="24">
        <f t="shared" ref="I21:I26" si="1">((H21-G21)^2)/G21</f>
        <v>6.0351480598639959</v>
      </c>
      <c r="J21" s="24" t="s">
        <v>36</v>
      </c>
      <c r="K21" s="24">
        <f>(M16*K19)/M19</f>
        <v>46.557377049180324</v>
      </c>
      <c r="L21" s="24">
        <f>K16</f>
        <v>55</v>
      </c>
      <c r="M21" s="24">
        <f t="shared" ref="M21:M26" si="2">((L21-K21)^2)/K21</f>
        <v>1.5309685984761039</v>
      </c>
      <c r="N21" s="24" t="s">
        <v>36</v>
      </c>
      <c r="O21" s="24">
        <f>(Q16*O19)/Q19</f>
        <v>23.08813559322034</v>
      </c>
      <c r="P21" s="24">
        <f>O16</f>
        <v>21</v>
      </c>
      <c r="Q21" s="24">
        <f t="shared" ref="Q21:Q26" si="3">((P21-O21)^2)/O21</f>
        <v>0.18885501768077076</v>
      </c>
      <c r="R21" s="24" t="s">
        <v>36</v>
      </c>
      <c r="S21" s="24">
        <f>(U16*S19)/U19</f>
        <v>30.377483443708609</v>
      </c>
      <c r="T21" s="24">
        <f>S16</f>
        <v>21</v>
      </c>
      <c r="U21" s="24">
        <f t="shared" ref="U21:U26" si="4">((T21-S21)^2)/S21</f>
        <v>2.8948150329826445</v>
      </c>
      <c r="V21" s="24" t="s">
        <v>36</v>
      </c>
      <c r="W21" s="24">
        <f>(Y16*W19)/Y19</f>
        <v>35.699059561128529</v>
      </c>
      <c r="X21" s="24">
        <f>W16</f>
        <v>28</v>
      </c>
      <c r="Y21" s="24">
        <f t="shared" ref="Y21:Y26" si="5">((X21-W21)^2)/W21</f>
        <v>1.6604223992036942</v>
      </c>
      <c r="Z21" s="24"/>
    </row>
    <row r="22" spans="2:26" x14ac:dyDescent="0.25">
      <c r="B22" s="24" t="s">
        <v>37</v>
      </c>
      <c r="C22" s="24">
        <f>(E16*D19)/E19</f>
        <v>37.594306049822066</v>
      </c>
      <c r="D22" s="24">
        <f>D16</f>
        <v>21</v>
      </c>
      <c r="E22" s="24">
        <f t="shared" si="0"/>
        <v>7.3248058604998381</v>
      </c>
      <c r="F22" s="24" t="s">
        <v>37</v>
      </c>
      <c r="G22" s="24">
        <f>(I16*H19)/I19</f>
        <v>43.449664429530202</v>
      </c>
      <c r="H22" s="24">
        <f>H16</f>
        <v>28</v>
      </c>
      <c r="I22" s="24">
        <f t="shared" si="1"/>
        <v>5.49353220833774</v>
      </c>
      <c r="J22" s="24" t="s">
        <v>37</v>
      </c>
      <c r="K22" s="24">
        <f>(M16*L19)/M19</f>
        <v>53.442622950819676</v>
      </c>
      <c r="L22" s="24">
        <f>L16</f>
        <v>45</v>
      </c>
      <c r="M22" s="24">
        <f t="shared" si="2"/>
        <v>1.3337272452982007</v>
      </c>
      <c r="N22" s="24" t="s">
        <v>37</v>
      </c>
      <c r="O22" s="24">
        <f>(Q16*P19)/Q19</f>
        <v>25.91186440677966</v>
      </c>
      <c r="P22" s="24">
        <f>P16</f>
        <v>28</v>
      </c>
      <c r="Q22" s="24">
        <f t="shared" si="3"/>
        <v>0.16827466318991754</v>
      </c>
      <c r="R22" s="24" t="s">
        <v>37</v>
      </c>
      <c r="S22" s="24">
        <f>(U16*T19)/U19</f>
        <v>35.622516556291387</v>
      </c>
      <c r="T22" s="24">
        <f>T16</f>
        <v>45</v>
      </c>
      <c r="U22" s="24">
        <f t="shared" si="4"/>
        <v>2.4685845986784534</v>
      </c>
      <c r="V22" s="24" t="s">
        <v>37</v>
      </c>
      <c r="W22" s="24">
        <f>(Y16*X19)/Y19</f>
        <v>37.300940438871471</v>
      </c>
      <c r="X22" s="24">
        <f>X16</f>
        <v>45</v>
      </c>
      <c r="Y22" s="24">
        <f t="shared" si="5"/>
        <v>1.5891159158023087</v>
      </c>
      <c r="Z22" s="24"/>
    </row>
    <row r="23" spans="2:26" x14ac:dyDescent="0.25">
      <c r="B23" s="24" t="s">
        <v>38</v>
      </c>
      <c r="C23" s="24">
        <f>(E17*C19)/E19</f>
        <v>37.395017793594306</v>
      </c>
      <c r="D23" s="24">
        <f>C17</f>
        <v>38</v>
      </c>
      <c r="E23" s="24">
        <f t="shared" si="0"/>
        <v>9.7874928710475814E-3</v>
      </c>
      <c r="F23" s="24" t="s">
        <v>38</v>
      </c>
      <c r="G23" s="24">
        <f>(I17*G19)/I19</f>
        <v>44.791946308724832</v>
      </c>
      <c r="H23" s="24">
        <f>G17</f>
        <v>38</v>
      </c>
      <c r="I23" s="24">
        <f t="shared" si="1"/>
        <v>1.0298845766301361</v>
      </c>
      <c r="J23" s="24" t="s">
        <v>38</v>
      </c>
      <c r="K23" s="24">
        <f>(M17*K19)/M19</f>
        <v>33.98688524590164</v>
      </c>
      <c r="L23" s="24">
        <f>K17</f>
        <v>38</v>
      </c>
      <c r="M23" s="24">
        <f t="shared" si="2"/>
        <v>0.4738619003488706</v>
      </c>
      <c r="N23" s="24" t="s">
        <v>38</v>
      </c>
      <c r="O23" s="24">
        <f>(Q17*O19)/Q19</f>
        <v>43.349152542372885</v>
      </c>
      <c r="P23" s="24">
        <f>O17</f>
        <v>36</v>
      </c>
      <c r="Q23" s="24">
        <f t="shared" si="3"/>
        <v>1.2459307719631232</v>
      </c>
      <c r="R23" s="24" t="s">
        <v>38</v>
      </c>
      <c r="S23" s="24">
        <f>(U17*S19)/U19</f>
        <v>32.67880794701987</v>
      </c>
      <c r="T23" s="24">
        <f>S17</f>
        <v>36</v>
      </c>
      <c r="U23" s="24">
        <f t="shared" si="4"/>
        <v>0.33753730156440048</v>
      </c>
      <c r="V23" s="24" t="s">
        <v>38</v>
      </c>
      <c r="W23" s="24">
        <f>(Y17*W19)/Y19</f>
        <v>44.501567398119121</v>
      </c>
      <c r="X23" s="24">
        <f>W17</f>
        <v>56</v>
      </c>
      <c r="Y23" s="24">
        <f t="shared" si="5"/>
        <v>2.9709954060086687</v>
      </c>
      <c r="Z23" s="24"/>
    </row>
    <row r="24" spans="2:26" x14ac:dyDescent="0.25">
      <c r="B24" s="24" t="s">
        <v>39</v>
      </c>
      <c r="C24" s="24">
        <f>(E17*D19)/E19</f>
        <v>36.604982206405694</v>
      </c>
      <c r="D24" s="24">
        <f>D17</f>
        <v>36</v>
      </c>
      <c r="E24" s="24">
        <f t="shared" si="0"/>
        <v>9.9987337243795434E-3</v>
      </c>
      <c r="F24" s="24" t="s">
        <v>39</v>
      </c>
      <c r="G24" s="24">
        <f>(I17*H19)/I19</f>
        <v>49.208053691275168</v>
      </c>
      <c r="H24" s="24">
        <f>H17</f>
        <v>56</v>
      </c>
      <c r="I24" s="24">
        <f t="shared" si="1"/>
        <v>0.93745903770179062</v>
      </c>
      <c r="J24" s="24" t="s">
        <v>39</v>
      </c>
      <c r="K24" s="24">
        <f>(M17*L19)/M19</f>
        <v>39.01311475409836</v>
      </c>
      <c r="L24" s="24">
        <f>L17</f>
        <v>35</v>
      </c>
      <c r="M24" s="24">
        <f t="shared" si="2"/>
        <v>0.41281220766588728</v>
      </c>
      <c r="N24" s="24" t="s">
        <v>39</v>
      </c>
      <c r="O24" s="24">
        <f>(Q17*P19)/Q19</f>
        <v>48.650847457627115</v>
      </c>
      <c r="P24" s="24">
        <f>P17</f>
        <v>56</v>
      </c>
      <c r="Q24" s="24">
        <f t="shared" si="3"/>
        <v>1.1101562647620138</v>
      </c>
      <c r="R24" s="24" t="s">
        <v>39</v>
      </c>
      <c r="S24" s="24">
        <f>(U17*T19)/U19</f>
        <v>38.32119205298013</v>
      </c>
      <c r="T24" s="24">
        <f>T17</f>
        <v>35</v>
      </c>
      <c r="U24" s="24">
        <f t="shared" si="4"/>
        <v>0.2878385577757771</v>
      </c>
      <c r="V24" s="24" t="s">
        <v>39</v>
      </c>
      <c r="W24" s="24">
        <f>(Y17*X19)/Y19</f>
        <v>46.498432601880879</v>
      </c>
      <c r="X24" s="24">
        <f>X17</f>
        <v>35</v>
      </c>
      <c r="Y24" s="24">
        <f t="shared" si="5"/>
        <v>2.8434066462414251</v>
      </c>
      <c r="Z24" s="24"/>
    </row>
    <row r="25" spans="2:26" x14ac:dyDescent="0.25">
      <c r="B25" s="24" t="s">
        <v>40</v>
      </c>
      <c r="C25" s="24">
        <f>(E18*C19)/E19</f>
        <v>66.19928825622776</v>
      </c>
      <c r="D25" s="24">
        <f>C18</f>
        <v>49</v>
      </c>
      <c r="E25" s="24">
        <f t="shared" si="0"/>
        <v>4.4685603775050406</v>
      </c>
      <c r="F25" s="24" t="s">
        <v>40</v>
      </c>
      <c r="G25" s="24">
        <f>(I18*G19)/I19</f>
        <v>57.65771812080537</v>
      </c>
      <c r="H25" s="24">
        <f>G18</f>
        <v>49</v>
      </c>
      <c r="I25" s="24">
        <f t="shared" si="1"/>
        <v>1.3000182022859887</v>
      </c>
      <c r="J25" s="24" t="s">
        <v>40</v>
      </c>
      <c r="K25" s="24">
        <f>(M18*K19)/M19</f>
        <v>61.455737704918036</v>
      </c>
      <c r="L25" s="24">
        <f>K18</f>
        <v>49</v>
      </c>
      <c r="M25" s="24">
        <f t="shared" si="2"/>
        <v>2.5245063775599461</v>
      </c>
      <c r="N25" s="24" t="s">
        <v>40</v>
      </c>
      <c r="O25" s="24">
        <f>(Q18*O19)/Q19</f>
        <v>72.562711864406779</v>
      </c>
      <c r="P25" s="24">
        <f>O18</f>
        <v>82</v>
      </c>
      <c r="Q25" s="24">
        <f t="shared" si="3"/>
        <v>1.2273853204471423</v>
      </c>
      <c r="R25" s="24" t="s">
        <v>40</v>
      </c>
      <c r="S25" s="24">
        <f>(U18*S19)/U19</f>
        <v>75.943708609271525</v>
      </c>
      <c r="T25" s="24">
        <f>S18</f>
        <v>82</v>
      </c>
      <c r="U25" s="24">
        <f t="shared" si="4"/>
        <v>0.48297174421811112</v>
      </c>
      <c r="V25" s="24" t="s">
        <v>40</v>
      </c>
      <c r="W25" s="24">
        <f>(Y18*W19)/Y19</f>
        <v>75.799373040752357</v>
      </c>
      <c r="X25" s="24">
        <f>W18</f>
        <v>72</v>
      </c>
      <c r="Y25" s="24">
        <f t="shared" si="5"/>
        <v>0.19044003827096212</v>
      </c>
      <c r="Z25" s="24"/>
    </row>
    <row r="26" spans="2:26" x14ac:dyDescent="0.25">
      <c r="B26" s="24" t="s">
        <v>41</v>
      </c>
      <c r="C26" s="24">
        <f>(E18*D19)/E19</f>
        <v>64.80071174377224</v>
      </c>
      <c r="D26" s="24">
        <f>D18</f>
        <v>82</v>
      </c>
      <c r="E26" s="24">
        <f t="shared" si="0"/>
        <v>4.5650041266598258</v>
      </c>
      <c r="F26" s="24" t="s">
        <v>41</v>
      </c>
      <c r="G26" s="24">
        <f>(I18*H19)/I19</f>
        <v>63.34228187919463</v>
      </c>
      <c r="H26" s="24">
        <f>H18</f>
        <v>72</v>
      </c>
      <c r="I26" s="24">
        <f t="shared" si="1"/>
        <v>1.1833499020808358</v>
      </c>
      <c r="J26" s="24" t="s">
        <v>41</v>
      </c>
      <c r="K26" s="24">
        <f>(M18*L19)/M19</f>
        <v>70.544262295081964</v>
      </c>
      <c r="L26" s="24">
        <f>L18</f>
        <v>83</v>
      </c>
      <c r="M26" s="24">
        <f t="shared" si="2"/>
        <v>2.1992632246227752</v>
      </c>
      <c r="N26" s="24" t="s">
        <v>41</v>
      </c>
      <c r="O26" s="24">
        <f>(Q18*P19)/Q19</f>
        <v>81.437288135593221</v>
      </c>
      <c r="P26" s="24">
        <f>P18</f>
        <v>72</v>
      </c>
      <c r="Q26" s="24">
        <f t="shared" si="3"/>
        <v>1.0936317919368768</v>
      </c>
      <c r="R26" s="24" t="s">
        <v>41</v>
      </c>
      <c r="S26" s="24">
        <f>(U18*T19)/U19</f>
        <v>89.056291390728475</v>
      </c>
      <c r="T26" s="24">
        <f>T18</f>
        <v>83</v>
      </c>
      <c r="U26" s="24">
        <f t="shared" si="4"/>
        <v>0.4118593401614567</v>
      </c>
      <c r="V26" s="24" t="s">
        <v>41</v>
      </c>
      <c r="W26" s="24">
        <f>(Y18*X19)/Y19</f>
        <v>79.200626959247643</v>
      </c>
      <c r="X26" s="24">
        <f>X18</f>
        <v>83</v>
      </c>
      <c r="Y26" s="24">
        <f t="shared" si="5"/>
        <v>0.18226163171944842</v>
      </c>
      <c r="Z26" s="24"/>
    </row>
    <row r="27" spans="2:26" x14ac:dyDescent="0.25">
      <c r="B27" s="24"/>
      <c r="C27" s="24"/>
      <c r="D27" s="24"/>
      <c r="E27" s="26">
        <f>SUM(E21:E26)</f>
        <v>23.548213032171947</v>
      </c>
      <c r="F27" s="24"/>
      <c r="G27" s="24"/>
      <c r="H27" s="24"/>
      <c r="I27" s="26">
        <f>SUM(I21:I26)</f>
        <v>15.979391986900488</v>
      </c>
      <c r="J27" s="24"/>
      <c r="K27" s="24"/>
      <c r="L27" s="24"/>
      <c r="M27" s="26">
        <f>SUM(M21:M26)</f>
        <v>8.4751395539717844</v>
      </c>
      <c r="N27" s="24"/>
      <c r="O27" s="24"/>
      <c r="P27" s="24"/>
      <c r="Q27" s="26">
        <f>SUM(Q21:Q26)</f>
        <v>5.0342338299798453</v>
      </c>
      <c r="R27" s="24"/>
      <c r="S27" s="24"/>
      <c r="T27" s="24"/>
      <c r="U27" s="26">
        <f>SUM(U21:U26)</f>
        <v>6.8836065753808438</v>
      </c>
      <c r="V27" s="24"/>
      <c r="W27" s="24"/>
      <c r="X27" s="24"/>
      <c r="Y27" s="26">
        <f>SUM(Y21:Y26)</f>
        <v>9.4366420372465072</v>
      </c>
      <c r="Z27" s="24"/>
    </row>
    <row r="28" spans="2:26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30" spans="2:26" x14ac:dyDescent="0.25">
      <c r="B30" s="23" t="s">
        <v>42</v>
      </c>
      <c r="C30" s="23"/>
      <c r="D30" s="23"/>
      <c r="E30" s="23"/>
    </row>
    <row r="32" spans="2:26" x14ac:dyDescent="0.25">
      <c r="D32" s="27"/>
      <c r="H32" s="27"/>
      <c r="L32" s="27"/>
      <c r="P32" s="27"/>
      <c r="T32" s="27"/>
      <c r="X32" s="27"/>
    </row>
    <row r="33" spans="2:25" x14ac:dyDescent="0.25">
      <c r="B33" s="28" t="s">
        <v>35</v>
      </c>
      <c r="C33" s="28" t="s">
        <v>1</v>
      </c>
      <c r="D33" s="28" t="s">
        <v>2</v>
      </c>
      <c r="E33" s="28"/>
      <c r="F33" s="25" t="s">
        <v>35</v>
      </c>
      <c r="G33" s="25" t="s">
        <v>1</v>
      </c>
      <c r="H33" s="25" t="s">
        <v>3</v>
      </c>
      <c r="I33" s="24"/>
      <c r="J33" s="25" t="s">
        <v>35</v>
      </c>
      <c r="K33" s="25" t="s">
        <v>1</v>
      </c>
      <c r="L33" s="25" t="s">
        <v>27</v>
      </c>
      <c r="M33" s="24"/>
      <c r="N33" s="25" t="s">
        <v>35</v>
      </c>
      <c r="O33" s="25" t="s">
        <v>2</v>
      </c>
      <c r="P33" s="25" t="s">
        <v>3</v>
      </c>
      <c r="Q33" s="24"/>
      <c r="R33" s="25" t="s">
        <v>35</v>
      </c>
      <c r="S33" s="25" t="s">
        <v>2</v>
      </c>
      <c r="T33" s="25" t="s">
        <v>27</v>
      </c>
      <c r="U33" s="24"/>
      <c r="V33" s="25" t="s">
        <v>35</v>
      </c>
      <c r="W33" s="25" t="s">
        <v>3</v>
      </c>
      <c r="X33" s="25" t="s">
        <v>27</v>
      </c>
      <c r="Y33" s="24"/>
    </row>
    <row r="34" spans="2:25" x14ac:dyDescent="0.25">
      <c r="B34" s="28">
        <v>1</v>
      </c>
      <c r="C34" s="28">
        <v>55</v>
      </c>
      <c r="D34" s="28">
        <v>21</v>
      </c>
      <c r="E34" s="28"/>
      <c r="F34" s="25">
        <v>1</v>
      </c>
      <c r="G34" s="25">
        <v>55</v>
      </c>
      <c r="H34" s="25">
        <v>28</v>
      </c>
      <c r="I34" s="24"/>
      <c r="J34" s="25">
        <v>1</v>
      </c>
      <c r="K34" s="25">
        <v>55</v>
      </c>
      <c r="L34" s="25">
        <v>45</v>
      </c>
      <c r="M34" s="24"/>
      <c r="N34" s="25">
        <v>1</v>
      </c>
      <c r="O34" s="25">
        <v>21</v>
      </c>
      <c r="P34" s="25">
        <v>28</v>
      </c>
      <c r="Q34" s="24"/>
      <c r="R34" s="25">
        <v>1</v>
      </c>
      <c r="S34" s="25">
        <v>21</v>
      </c>
      <c r="T34" s="25">
        <v>45</v>
      </c>
      <c r="U34" s="24"/>
      <c r="V34" s="25">
        <v>1</v>
      </c>
      <c r="W34" s="25">
        <v>28</v>
      </c>
      <c r="X34" s="25">
        <v>45</v>
      </c>
      <c r="Y34" s="24"/>
    </row>
    <row r="35" spans="2:25" x14ac:dyDescent="0.25">
      <c r="B35" s="28">
        <v>2</v>
      </c>
      <c r="C35" s="28">
        <v>38</v>
      </c>
      <c r="D35" s="28">
        <v>36</v>
      </c>
      <c r="E35" s="28"/>
      <c r="F35" s="25">
        <v>2</v>
      </c>
      <c r="G35" s="25">
        <v>38</v>
      </c>
      <c r="H35" s="25">
        <v>56</v>
      </c>
      <c r="I35" s="24"/>
      <c r="J35" s="25">
        <v>2</v>
      </c>
      <c r="K35" s="25">
        <v>38</v>
      </c>
      <c r="L35" s="25">
        <v>35</v>
      </c>
      <c r="M35" s="24"/>
      <c r="N35" s="25">
        <v>2</v>
      </c>
      <c r="O35" s="25">
        <v>36</v>
      </c>
      <c r="P35" s="25">
        <v>56</v>
      </c>
      <c r="Q35" s="24"/>
      <c r="R35" s="25">
        <v>2</v>
      </c>
      <c r="S35" s="25">
        <v>36</v>
      </c>
      <c r="T35" s="25">
        <v>35</v>
      </c>
      <c r="U35" s="24"/>
      <c r="V35" s="25">
        <v>2</v>
      </c>
      <c r="W35" s="25">
        <v>56</v>
      </c>
      <c r="X35" s="25">
        <v>35</v>
      </c>
      <c r="Y35" s="24"/>
    </row>
    <row r="36" spans="2:25" x14ac:dyDescent="0.25">
      <c r="B36" s="28">
        <v>3</v>
      </c>
      <c r="C36" s="28">
        <v>49</v>
      </c>
      <c r="D36" s="28">
        <v>82</v>
      </c>
      <c r="E36" s="28"/>
      <c r="F36" s="25">
        <v>3</v>
      </c>
      <c r="G36" s="25">
        <v>49</v>
      </c>
      <c r="H36" s="25">
        <v>72</v>
      </c>
      <c r="I36" s="24"/>
      <c r="J36" s="25">
        <v>3</v>
      </c>
      <c r="K36" s="25">
        <v>49</v>
      </c>
      <c r="L36" s="25">
        <v>83</v>
      </c>
      <c r="M36" s="24"/>
      <c r="N36" s="25">
        <v>3</v>
      </c>
      <c r="O36" s="25">
        <v>82</v>
      </c>
      <c r="P36" s="25">
        <v>72</v>
      </c>
      <c r="Q36" s="24"/>
      <c r="R36" s="25">
        <v>3</v>
      </c>
      <c r="S36" s="25">
        <v>82</v>
      </c>
      <c r="T36" s="25">
        <v>83</v>
      </c>
      <c r="U36" s="24"/>
      <c r="V36" s="25">
        <v>3</v>
      </c>
      <c r="W36" s="25">
        <v>72</v>
      </c>
      <c r="X36" s="25">
        <v>83</v>
      </c>
      <c r="Y36" s="24"/>
    </row>
    <row r="37" spans="2:25" x14ac:dyDescent="0.25">
      <c r="B37" s="28"/>
      <c r="C37" s="28"/>
      <c r="D37" s="28"/>
      <c r="E37" s="28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2:25" x14ac:dyDescent="0.25">
      <c r="B38" s="24"/>
      <c r="C38" s="24"/>
      <c r="D38" s="29"/>
      <c r="E38" s="24"/>
      <c r="F38" s="24"/>
      <c r="G38" s="24"/>
      <c r="H38" s="29"/>
      <c r="I38" s="24"/>
      <c r="J38" s="24"/>
      <c r="K38" s="24"/>
      <c r="L38" s="29"/>
      <c r="M38" s="24"/>
      <c r="N38" s="24"/>
      <c r="O38" s="24"/>
      <c r="P38" s="29"/>
      <c r="Q38" s="24"/>
      <c r="R38" s="24"/>
      <c r="S38" s="24"/>
      <c r="T38" s="29"/>
      <c r="U38" s="24"/>
      <c r="V38" s="24"/>
      <c r="W38" s="24"/>
      <c r="X38" s="29"/>
      <c r="Y38" s="24"/>
    </row>
    <row r="39" spans="2:25" x14ac:dyDescent="0.25">
      <c r="B39" s="25"/>
      <c r="C39" s="30">
        <f>C34/SUM(C34:C36)</f>
        <v>0.38732394366197181</v>
      </c>
      <c r="D39" s="30">
        <f>D34/SUM(D34:D36)</f>
        <v>0.15107913669064749</v>
      </c>
      <c r="E39" s="25"/>
      <c r="F39" s="25"/>
      <c r="G39" s="30">
        <f>G34/SUM(G34:G36)</f>
        <v>0.38732394366197181</v>
      </c>
      <c r="H39" s="30">
        <f>H34/SUM(H34:H36)</f>
        <v>0.17948717948717949</v>
      </c>
      <c r="I39" s="25"/>
      <c r="J39" s="25"/>
      <c r="K39" s="30">
        <f>K34/SUM(K34:K36)</f>
        <v>0.38732394366197181</v>
      </c>
      <c r="L39" s="30">
        <f>L34/SUM(L34:L36)</f>
        <v>0.27607361963190186</v>
      </c>
      <c r="M39" s="25"/>
      <c r="N39" s="25"/>
      <c r="O39" s="30">
        <f>O34/SUM(O34:O36)</f>
        <v>0.15107913669064749</v>
      </c>
      <c r="P39" s="30">
        <f>P34/SUM(P34:P36)</f>
        <v>0.17948717948717949</v>
      </c>
      <c r="Q39" s="25"/>
      <c r="R39" s="25"/>
      <c r="S39" s="30">
        <f>S34/SUM(S34:S36)</f>
        <v>0.15107913669064749</v>
      </c>
      <c r="T39" s="30">
        <f>T34/SUM(T34:T36)</f>
        <v>0.27607361963190186</v>
      </c>
      <c r="U39" s="25"/>
      <c r="V39" s="25"/>
      <c r="W39" s="30">
        <f>W34/SUM(W34:W36)</f>
        <v>0.17948717948717949</v>
      </c>
      <c r="X39" s="30">
        <f>X34/SUM(X34:X36)</f>
        <v>0.27607361963190186</v>
      </c>
      <c r="Y39" s="25"/>
    </row>
    <row r="40" spans="2:25" x14ac:dyDescent="0.25">
      <c r="B40" s="25"/>
      <c r="C40" s="30">
        <f>C35/SUM(C34:C36)</f>
        <v>0.26760563380281688</v>
      </c>
      <c r="D40" s="30">
        <f>D35/SUM(D34:D36)</f>
        <v>0.25899280575539568</v>
      </c>
      <c r="E40" s="25"/>
      <c r="F40" s="25"/>
      <c r="G40" s="30">
        <f>G35/SUM(G34:G36)</f>
        <v>0.26760563380281688</v>
      </c>
      <c r="H40" s="30">
        <f>H35/SUM(H34:H36)</f>
        <v>0.35897435897435898</v>
      </c>
      <c r="I40" s="25"/>
      <c r="J40" s="25"/>
      <c r="K40" s="30">
        <f>K35/SUM(K34:K36)</f>
        <v>0.26760563380281688</v>
      </c>
      <c r="L40" s="30">
        <f>L35/SUM(L34:L36)</f>
        <v>0.21472392638036811</v>
      </c>
      <c r="M40" s="25"/>
      <c r="N40" s="25"/>
      <c r="O40" s="30">
        <f>O35/SUM(O34:O36)</f>
        <v>0.25899280575539568</v>
      </c>
      <c r="P40" s="30">
        <f>P35/SUM(P34:P36)</f>
        <v>0.35897435897435898</v>
      </c>
      <c r="Q40" s="25"/>
      <c r="R40" s="25"/>
      <c r="S40" s="30">
        <f>S35/SUM(S34:S36)</f>
        <v>0.25899280575539568</v>
      </c>
      <c r="T40" s="30">
        <f>T35/SUM(T34:T36)</f>
        <v>0.21472392638036811</v>
      </c>
      <c r="U40" s="25"/>
      <c r="V40" s="25"/>
      <c r="W40" s="30">
        <f>W35/SUM(W34:W36)</f>
        <v>0.35897435897435898</v>
      </c>
      <c r="X40" s="30">
        <f>X35/SUM(X34:X36)</f>
        <v>0.21472392638036811</v>
      </c>
      <c r="Y40" s="25"/>
    </row>
    <row r="41" spans="2:25" x14ac:dyDescent="0.25">
      <c r="B41" s="25"/>
      <c r="C41" s="30">
        <f>C36/SUM(C34:C36)</f>
        <v>0.34507042253521125</v>
      </c>
      <c r="D41" s="30">
        <f>D36/SUM(D34:D36)</f>
        <v>0.58992805755395683</v>
      </c>
      <c r="E41" s="25"/>
      <c r="F41" s="25"/>
      <c r="G41" s="30">
        <f>G36/SUM(G34:G36)</f>
        <v>0.34507042253521125</v>
      </c>
      <c r="H41" s="30">
        <f>H36/SUM(H34:H36)</f>
        <v>0.46153846153846156</v>
      </c>
      <c r="I41" s="25"/>
      <c r="J41" s="25"/>
      <c r="K41" s="30">
        <f>K36/SUM(K34:K36)</f>
        <v>0.34507042253521125</v>
      </c>
      <c r="L41" s="30">
        <f>L36/SUM(L34:L36)</f>
        <v>0.50920245398773001</v>
      </c>
      <c r="M41" s="25"/>
      <c r="N41" s="25"/>
      <c r="O41" s="30">
        <f>O36/SUM(O34:O36)</f>
        <v>0.58992805755395683</v>
      </c>
      <c r="P41" s="30">
        <f>P36/SUM(P34:P36)</f>
        <v>0.46153846153846156</v>
      </c>
      <c r="Q41" s="25"/>
      <c r="R41" s="25"/>
      <c r="S41" s="30">
        <f>S36/SUM(S34:S36)</f>
        <v>0.58992805755395683</v>
      </c>
      <c r="T41" s="30">
        <f>T36/SUM(T34:T36)</f>
        <v>0.50920245398773001</v>
      </c>
      <c r="U41" s="25"/>
      <c r="V41" s="25"/>
      <c r="W41" s="30">
        <f>W36/SUM(W34:W36)</f>
        <v>0.46153846153846156</v>
      </c>
      <c r="X41" s="30">
        <f>X36/SUM(X34:X36)</f>
        <v>0.50920245398773001</v>
      </c>
      <c r="Y41" s="25"/>
    </row>
    <row r="42" spans="2:25" x14ac:dyDescent="0.25">
      <c r="B42" s="25"/>
      <c r="C42" s="25"/>
      <c r="D42" s="31"/>
      <c r="E42" s="25"/>
      <c r="F42" s="25"/>
      <c r="G42" s="25"/>
      <c r="H42" s="31"/>
      <c r="I42" s="25"/>
      <c r="J42" s="25"/>
      <c r="K42" s="25"/>
      <c r="L42" s="31"/>
      <c r="M42" s="25"/>
      <c r="N42" s="25"/>
      <c r="O42" s="25"/>
      <c r="P42" s="31"/>
      <c r="Q42" s="25"/>
      <c r="R42" s="25"/>
      <c r="S42" s="25"/>
      <c r="T42" s="31"/>
      <c r="U42" s="25"/>
      <c r="V42" s="25"/>
      <c r="W42" s="25"/>
      <c r="X42" s="31"/>
      <c r="Y42" s="25"/>
    </row>
    <row r="43" spans="2:25" x14ac:dyDescent="0.25">
      <c r="B43" s="25"/>
      <c r="C43" s="31">
        <f>1-((C39^2)+(C40^2)+(C41^2))</f>
        <v>0.65929379091450113</v>
      </c>
      <c r="D43" s="31">
        <f>1-((D39^2)+(D40^2)+(D41^2))</f>
        <v>0.56208270793437198</v>
      </c>
      <c r="E43" s="25"/>
      <c r="F43" s="25"/>
      <c r="G43" s="31">
        <f>1-((G39^2)+(G40^2)+(G41^2))</f>
        <v>0.65929379091450113</v>
      </c>
      <c r="H43" s="31">
        <f>1-((H39^2)+(H40^2)+(H41^2))</f>
        <v>0.62590401051939515</v>
      </c>
      <c r="I43" s="25"/>
      <c r="J43" s="25"/>
      <c r="K43" s="31">
        <f>1-((K39^2)+(K40^2)+(K41^2))</f>
        <v>0.65929379091450113</v>
      </c>
      <c r="L43" s="31">
        <f>1-((L39^2)+(L40^2)+(L41^2))</f>
        <v>0.61838985283601189</v>
      </c>
      <c r="M43" s="25"/>
      <c r="N43" s="25"/>
      <c r="O43" s="31">
        <f>1-((O39^2)+(O40^2)+(O41^2))</f>
        <v>0.56208270793437198</v>
      </c>
      <c r="P43" s="31">
        <f>1-((P39^2)+(P40^2)+(P41^2))</f>
        <v>0.62590401051939515</v>
      </c>
      <c r="Q43" s="25"/>
      <c r="R43" s="25"/>
      <c r="S43" s="31">
        <f>1-((S39^2)+(S40^2)+(S41^2))</f>
        <v>0.56208270793437198</v>
      </c>
      <c r="T43" s="31">
        <f>1-((T39^2)+(T40^2)+(T41^2))</f>
        <v>0.61838985283601189</v>
      </c>
      <c r="U43" s="25"/>
      <c r="V43" s="25"/>
      <c r="W43" s="31">
        <f>1-((W39^2)+(W40^2)+(W41^2))</f>
        <v>0.62590401051939515</v>
      </c>
      <c r="X43" s="31">
        <f>1-((X39^2)+(X40^2)+(X41^2))</f>
        <v>0.61838985283601189</v>
      </c>
      <c r="Y43" s="25"/>
    </row>
    <row r="44" spans="2:25" x14ac:dyDescent="0.25">
      <c r="B44" s="25"/>
      <c r="C44" s="25">
        <f>SUM(C34:C36)/SUM(C34:D36)</f>
        <v>0.50533807829181498</v>
      </c>
      <c r="D44" s="25">
        <f>SUM(D34:D36)/SUM(C34:D36)</f>
        <v>0.49466192170818507</v>
      </c>
      <c r="E44" s="25"/>
      <c r="F44" s="25"/>
      <c r="G44" s="25">
        <f>SUM(G34:G36)/SUM(G34:H36)</f>
        <v>0.47651006711409394</v>
      </c>
      <c r="H44" s="25">
        <f>SUM(H34:H36)/SUM(G34:H36)</f>
        <v>0.52348993288590606</v>
      </c>
      <c r="I44" s="25"/>
      <c r="J44" s="25"/>
      <c r="K44" s="25">
        <f>SUM(K34:K36)/SUM(K34:L36)</f>
        <v>0.46557377049180326</v>
      </c>
      <c r="L44" s="25">
        <f>SUM(L34:L36)/SUM(K34:L36)</f>
        <v>0.53442622950819674</v>
      </c>
      <c r="M44" s="25"/>
      <c r="N44" s="25"/>
      <c r="O44" s="25">
        <f>SUM(O34:O36)/SUM(O34:P36)</f>
        <v>0.47118644067796611</v>
      </c>
      <c r="P44" s="25">
        <f>SUM(P34:P36)/SUM(O34:P36)</f>
        <v>0.52881355932203389</v>
      </c>
      <c r="Q44" s="25"/>
      <c r="R44" s="25"/>
      <c r="S44" s="25">
        <f>SUM(S34:S36)/SUM(S34:T36)</f>
        <v>0.46026490066225167</v>
      </c>
      <c r="T44" s="25">
        <f>SUM(T34:T36)/SUM(S34:T36)</f>
        <v>0.53973509933774833</v>
      </c>
      <c r="U44" s="25"/>
      <c r="V44" s="25"/>
      <c r="W44" s="25">
        <f>SUM(W34:W36)/SUM(W34:X36)</f>
        <v>0.4890282131661442</v>
      </c>
      <c r="X44" s="25">
        <f>SUM(X34:X36)/SUM(W34:X36)</f>
        <v>0.5109717868338558</v>
      </c>
      <c r="Y44" s="25"/>
    </row>
    <row r="45" spans="2:25" x14ac:dyDescent="0.25">
      <c r="B45" s="25" t="s">
        <v>43</v>
      </c>
      <c r="C45" s="32">
        <f>(C44*C43)+(D43*D44)</f>
        <v>0.6112071697962167</v>
      </c>
      <c r="D45" s="31"/>
      <c r="E45" s="25"/>
      <c r="F45" s="25" t="s">
        <v>43</v>
      </c>
      <c r="G45" s="32">
        <f>(G44*G43)+(H43*H44)</f>
        <v>0.64181457701639189</v>
      </c>
      <c r="H45" s="31"/>
      <c r="I45" s="25"/>
      <c r="J45" s="25" t="s">
        <v>43</v>
      </c>
      <c r="K45" s="32">
        <f>(K44*K43)+(L43*L44)</f>
        <v>0.63743365351517733</v>
      </c>
      <c r="L45" s="31"/>
      <c r="M45" s="25"/>
      <c r="N45" s="25" t="s">
        <v>43</v>
      </c>
      <c r="O45" s="32">
        <f>(O44*O43)+(P43*P44)</f>
        <v>0.59583227811492656</v>
      </c>
      <c r="P45" s="31"/>
      <c r="Q45" s="25"/>
      <c r="R45" s="25" t="s">
        <v>43</v>
      </c>
      <c r="S45" s="32">
        <f>(S44*S43)+(T43*T44)</f>
        <v>0.59247365038128352</v>
      </c>
      <c r="T45" s="31"/>
      <c r="U45" s="25"/>
      <c r="V45" s="25" t="s">
        <v>43</v>
      </c>
      <c r="W45" s="32">
        <f>(W44*W43)+(X43*X44)</f>
        <v>0.62206448794136548</v>
      </c>
      <c r="X45" s="31"/>
      <c r="Y45" s="25"/>
    </row>
    <row r="46" spans="2:25" x14ac:dyDescent="0.25">
      <c r="D46" s="27"/>
      <c r="H46" s="27"/>
      <c r="L46" s="27"/>
      <c r="P46" s="27"/>
      <c r="T46" s="27"/>
      <c r="X46" s="27"/>
    </row>
    <row r="47" spans="2:25" x14ac:dyDescent="0.25">
      <c r="D47" s="27"/>
      <c r="H47" s="27"/>
      <c r="L47" s="27"/>
      <c r="P47" s="27"/>
      <c r="T47" s="27"/>
      <c r="X47" s="27"/>
    </row>
    <row r="48" spans="2:25" x14ac:dyDescent="0.25">
      <c r="B48" s="23" t="s">
        <v>44</v>
      </c>
      <c r="C48" s="33"/>
      <c r="D48" s="33"/>
      <c r="E48" s="33"/>
    </row>
    <row r="50" spans="2:24" x14ac:dyDescent="0.25">
      <c r="D50" s="27"/>
      <c r="H50" s="27"/>
      <c r="L50" s="27"/>
      <c r="P50" s="27"/>
      <c r="T50" s="27"/>
      <c r="X50" s="27"/>
    </row>
    <row r="51" spans="2:24" x14ac:dyDescent="0.25">
      <c r="B51" s="28" t="s">
        <v>35</v>
      </c>
      <c r="C51" s="28" t="s">
        <v>1</v>
      </c>
      <c r="D51" s="28" t="s">
        <v>2</v>
      </c>
      <c r="E51" s="28"/>
      <c r="F51" s="25" t="s">
        <v>35</v>
      </c>
      <c r="G51" s="25" t="s">
        <v>1</v>
      </c>
      <c r="H51" s="25" t="s">
        <v>3</v>
      </c>
      <c r="I51" s="24"/>
      <c r="J51" s="25" t="s">
        <v>35</v>
      </c>
      <c r="K51" s="25" t="s">
        <v>1</v>
      </c>
      <c r="L51" s="25" t="s">
        <v>27</v>
      </c>
      <c r="M51" s="24"/>
      <c r="N51" s="25" t="s">
        <v>35</v>
      </c>
      <c r="O51" s="25" t="s">
        <v>2</v>
      </c>
      <c r="P51" s="25" t="s">
        <v>3</v>
      </c>
      <c r="Q51" s="24"/>
      <c r="R51" s="25" t="s">
        <v>35</v>
      </c>
      <c r="S51" s="25" t="s">
        <v>2</v>
      </c>
      <c r="T51" s="25" t="s">
        <v>27</v>
      </c>
      <c r="U51" s="24"/>
      <c r="V51" s="25" t="s">
        <v>35</v>
      </c>
      <c r="W51" s="25" t="s">
        <v>3</v>
      </c>
      <c r="X51" s="25" t="s">
        <v>27</v>
      </c>
    </row>
    <row r="52" spans="2:24" x14ac:dyDescent="0.25">
      <c r="B52" s="28">
        <v>1</v>
      </c>
      <c r="C52" s="28">
        <v>55</v>
      </c>
      <c r="D52" s="28">
        <v>21</v>
      </c>
      <c r="E52" s="28"/>
      <c r="F52" s="25">
        <v>1</v>
      </c>
      <c r="G52" s="25">
        <v>55</v>
      </c>
      <c r="H52" s="25">
        <v>28</v>
      </c>
      <c r="I52" s="24"/>
      <c r="J52" s="25">
        <v>1</v>
      </c>
      <c r="K52" s="25">
        <v>55</v>
      </c>
      <c r="L52" s="25">
        <v>45</v>
      </c>
      <c r="M52" s="24"/>
      <c r="N52" s="25">
        <v>1</v>
      </c>
      <c r="O52" s="25">
        <v>21</v>
      </c>
      <c r="P52" s="25">
        <v>28</v>
      </c>
      <c r="Q52" s="24"/>
      <c r="R52" s="25">
        <v>1</v>
      </c>
      <c r="S52" s="25">
        <v>21</v>
      </c>
      <c r="T52" s="25">
        <v>45</v>
      </c>
      <c r="U52" s="24"/>
      <c r="V52" s="25">
        <v>1</v>
      </c>
      <c r="W52" s="25">
        <v>28</v>
      </c>
      <c r="X52" s="25">
        <v>45</v>
      </c>
    </row>
    <row r="53" spans="2:24" x14ac:dyDescent="0.25">
      <c r="B53" s="28">
        <v>2</v>
      </c>
      <c r="C53" s="28">
        <v>38</v>
      </c>
      <c r="D53" s="28">
        <v>36</v>
      </c>
      <c r="E53" s="28"/>
      <c r="F53" s="25">
        <v>2</v>
      </c>
      <c r="G53" s="25">
        <v>38</v>
      </c>
      <c r="H53" s="25">
        <v>56</v>
      </c>
      <c r="I53" s="24"/>
      <c r="J53" s="25">
        <v>2</v>
      </c>
      <c r="K53" s="25">
        <v>38</v>
      </c>
      <c r="L53" s="25">
        <v>35</v>
      </c>
      <c r="M53" s="24"/>
      <c r="N53" s="25">
        <v>2</v>
      </c>
      <c r="O53" s="25">
        <v>36</v>
      </c>
      <c r="P53" s="25">
        <v>56</v>
      </c>
      <c r="Q53" s="24"/>
      <c r="R53" s="25">
        <v>2</v>
      </c>
      <c r="S53" s="25">
        <v>36</v>
      </c>
      <c r="T53" s="25">
        <v>35</v>
      </c>
      <c r="U53" s="24"/>
      <c r="V53" s="25">
        <v>2</v>
      </c>
      <c r="W53" s="25">
        <v>56</v>
      </c>
      <c r="X53" s="25">
        <v>35</v>
      </c>
    </row>
    <row r="54" spans="2:24" x14ac:dyDescent="0.25">
      <c r="B54" s="28">
        <v>3</v>
      </c>
      <c r="C54" s="28">
        <v>49</v>
      </c>
      <c r="D54" s="28">
        <v>82</v>
      </c>
      <c r="E54" s="28"/>
      <c r="F54" s="25">
        <v>3</v>
      </c>
      <c r="G54" s="25">
        <v>49</v>
      </c>
      <c r="H54" s="25">
        <v>72</v>
      </c>
      <c r="I54" s="24"/>
      <c r="J54" s="25">
        <v>3</v>
      </c>
      <c r="K54" s="25">
        <v>49</v>
      </c>
      <c r="L54" s="25">
        <v>83</v>
      </c>
      <c r="M54" s="24"/>
      <c r="N54" s="25">
        <v>3</v>
      </c>
      <c r="O54" s="25">
        <v>82</v>
      </c>
      <c r="P54" s="25">
        <v>72</v>
      </c>
      <c r="Q54" s="24"/>
      <c r="R54" s="25">
        <v>3</v>
      </c>
      <c r="S54" s="25">
        <v>82</v>
      </c>
      <c r="T54" s="25">
        <v>83</v>
      </c>
      <c r="U54" s="24"/>
      <c r="V54" s="25">
        <v>3</v>
      </c>
      <c r="W54" s="25">
        <v>72</v>
      </c>
      <c r="X54" s="25">
        <v>83</v>
      </c>
    </row>
    <row r="55" spans="2:24" x14ac:dyDescent="0.2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2:24" x14ac:dyDescent="0.25">
      <c r="B56" s="24"/>
      <c r="C56" s="24">
        <f>-(C52/SUM(C52:C54))*(LOG((C52/SUM(C52:C54)),2))</f>
        <v>0.53000920654155803</v>
      </c>
      <c r="D56" s="24">
        <f>-(D52/SUM(D52:D54))*(LOG((D52/SUM(D52:D54)),2))</f>
        <v>0.41193594711395459</v>
      </c>
      <c r="E56" s="24"/>
      <c r="F56" s="24"/>
      <c r="G56" s="24">
        <f>-(G52/SUM(G52:G54))*(LOG((G52/SUM(G52:G54)),2))</f>
        <v>0.53000920654155803</v>
      </c>
      <c r="H56" s="24">
        <f>-(H52/SUM(H52:H54))*(LOG((H52/SUM(H52:H54)),2))</f>
        <v>0.4447777199392951</v>
      </c>
      <c r="I56" s="24"/>
      <c r="J56" s="24"/>
      <c r="K56" s="24">
        <f>-(K52/SUM(K52:K54))*(LOG((K52/SUM(K52:K54)),2))</f>
        <v>0.53000920654155803</v>
      </c>
      <c r="L56" s="24">
        <f>-(L52/SUM(L52:L54))*(LOG((L52/SUM(L52:L54)),2))</f>
        <v>0.51263421843903767</v>
      </c>
      <c r="M56" s="24"/>
      <c r="N56" s="24"/>
      <c r="O56" s="24">
        <f>-(O52/SUM(O52:O54))*(LOG((O52/SUM(O52:O54)),2))</f>
        <v>0.41193594711395459</v>
      </c>
      <c r="P56" s="24">
        <f>-(P52/SUM(P52:P54))*(LOG((P52/SUM(P52:P54)),2))</f>
        <v>0.4447777199392951</v>
      </c>
      <c r="Q56" s="24"/>
      <c r="R56" s="24"/>
      <c r="S56" s="24">
        <f>-(S52/SUM(S52:S54))*(LOG((S52/SUM(S52:S54)),2))</f>
        <v>0.41193594711395459</v>
      </c>
      <c r="T56" s="24">
        <f>-(T52/SUM(T52:T54))*(LOG((T52/SUM(T52:T54)),2))</f>
        <v>0.51263421843903767</v>
      </c>
      <c r="U56" s="24"/>
      <c r="V56" s="24"/>
      <c r="W56" s="24">
        <f>-(W52/SUM(W52:W54))*(LOG((W52/SUM(W52:W54)),2))</f>
        <v>0.4447777199392951</v>
      </c>
      <c r="X56" s="24">
        <f>-(X52/SUM(X52:X54))*(LOG((X52/SUM(X52:X54)),2))</f>
        <v>0.51263421843903767</v>
      </c>
    </row>
    <row r="57" spans="2:24" x14ac:dyDescent="0.25">
      <c r="B57" s="24"/>
      <c r="C57" s="24">
        <f>-(C53/SUM(C52:C54))*(LOG((C53/SUM(C52:C54)),2))</f>
        <v>0.50893764105860329</v>
      </c>
      <c r="D57" s="24">
        <f>-(D53/SUM(D52:D54))*(LOG((D53/SUM(D52:D54)),2))</f>
        <v>0.50478114076347502</v>
      </c>
      <c r="E57" s="24"/>
      <c r="F57" s="24"/>
      <c r="G57" s="24">
        <f>-(G53/SUM(G52:G54))*(LOG((G53/SUM(G52:G54)),2))</f>
        <v>0.50893764105860329</v>
      </c>
      <c r="H57" s="24">
        <f>-(H53/SUM(H52:H54))*(LOG((H53/SUM(H52:H54)),2))</f>
        <v>0.53058108090423128</v>
      </c>
      <c r="I57" s="24"/>
      <c r="J57" s="24"/>
      <c r="K57" s="24">
        <f>-(K53/SUM(K52:K54))*(LOG((K53/SUM(K52:K54)),2))</f>
        <v>0.50893764105860329</v>
      </c>
      <c r="L57" s="24">
        <f>-(L53/SUM(L52:L54))*(LOG((L53/SUM(L52:L54)),2))</f>
        <v>0.47656797426388892</v>
      </c>
      <c r="M57" s="24"/>
      <c r="N57" s="24"/>
      <c r="O57" s="24">
        <f>-(O53/SUM(O52:O54))*(LOG((O53/SUM(O52:O54)),2))</f>
        <v>0.50478114076347502</v>
      </c>
      <c r="P57" s="24">
        <f>-(P53/SUM(P52:P54))*(LOG((P53/SUM(P52:P54)),2))</f>
        <v>0.53058108090423128</v>
      </c>
      <c r="Q57" s="24"/>
      <c r="R57" s="24"/>
      <c r="S57" s="24">
        <f>-(S53/SUM(S52:S54))*(LOG((S53/SUM(S52:S54)),2))</f>
        <v>0.50478114076347502</v>
      </c>
      <c r="T57" s="24">
        <f>-(T53/SUM(T52:T54))*(LOG((T53/SUM(T52:T54)),2))</f>
        <v>0.47656797426388892</v>
      </c>
      <c r="U57" s="24"/>
      <c r="V57" s="24"/>
      <c r="W57" s="24">
        <f>-(W53/SUM(W52:W54))*(LOG((W53/SUM(W52:W54)),2))</f>
        <v>0.53058108090423128</v>
      </c>
      <c r="X57" s="24">
        <f>-(X53/SUM(X52:X54))*(LOG((X53/SUM(X52:X54)),2))</f>
        <v>0.47656797426388892</v>
      </c>
    </row>
    <row r="58" spans="2:24" x14ac:dyDescent="0.25">
      <c r="B58" s="24"/>
      <c r="C58" s="24">
        <f>-(C54/SUM(C52:C54))*(LOG((C54/SUM(C52:C54)),2))</f>
        <v>0.5296959612259452</v>
      </c>
      <c r="D58" s="24">
        <f>-(D54/SUM(D52:D54))*(LOG((D54/SUM(D52:D54)),2))</f>
        <v>0.44916477399025001</v>
      </c>
      <c r="E58" s="24"/>
      <c r="F58" s="24"/>
      <c r="G58" s="24">
        <f>-(G54/SUM(G52:G54))*(LOG((G54/SUM(G52:G54)),2))</f>
        <v>0.5296959612259452</v>
      </c>
      <c r="H58" s="24">
        <f>-(H54/SUM(H52:H54))*(LOG((H54/SUM(H52:H54)),2))</f>
        <v>0.51483563880920125</v>
      </c>
      <c r="I58" s="24"/>
      <c r="J58" s="24"/>
      <c r="K58" s="24">
        <f>-(K54/SUM(K52:K54))*(LOG((K54/SUM(K52:K54)),2))</f>
        <v>0.5296959612259452</v>
      </c>
      <c r="L58" s="24">
        <f>-(L54/SUM(L52:L54))*(LOG((L54/SUM(L52:L54)),2))</f>
        <v>0.49580468711278952</v>
      </c>
      <c r="M58" s="24"/>
      <c r="N58" s="24"/>
      <c r="O58" s="24">
        <f>-(O54/SUM(O52:O54))*(LOG((O54/SUM(O52:O54)),2))</f>
        <v>0.44916477399025001</v>
      </c>
      <c r="P58" s="24">
        <f>-(P54/SUM(P52:P54))*(LOG((P54/SUM(P52:P54)),2))</f>
        <v>0.51483563880920125</v>
      </c>
      <c r="Q58" s="24"/>
      <c r="R58" s="24"/>
      <c r="S58" s="24">
        <f>-(S54/SUM(S52:S54))*(LOG((S54/SUM(S52:S54)),2))</f>
        <v>0.44916477399025001</v>
      </c>
      <c r="T58" s="24">
        <f>-(T54/SUM(T52:T54))*(LOG((T54/SUM(T52:T54)),2))</f>
        <v>0.49580468711278952</v>
      </c>
      <c r="U58" s="24"/>
      <c r="V58" s="24"/>
      <c r="W58" s="24">
        <f>-(W54/SUM(W52:W54))*(LOG((W54/SUM(W52:W54)),2))</f>
        <v>0.51483563880920125</v>
      </c>
      <c r="X58" s="24">
        <f>-(X54/SUM(X52:X54))*(LOG((X54/SUM(X52:X54)),2))</f>
        <v>0.49580468711278952</v>
      </c>
    </row>
    <row r="59" spans="2:24" x14ac:dyDescent="0.25">
      <c r="B59" s="24"/>
      <c r="C59" s="24">
        <f>SUM(C56:C58)</f>
        <v>1.5686428088261066</v>
      </c>
      <c r="D59" s="24">
        <f>SUM(D56:D58)</f>
        <v>1.3658818618676796</v>
      </c>
      <c r="E59" s="24"/>
      <c r="F59" s="24"/>
      <c r="G59" s="24">
        <f>SUM(G56:G58)</f>
        <v>1.5686428088261066</v>
      </c>
      <c r="H59" s="24">
        <f>SUM(H56:H58)</f>
        <v>1.4901944396527276</v>
      </c>
      <c r="I59" s="24"/>
      <c r="J59" s="24"/>
      <c r="K59" s="24">
        <f>SUM(K56:K58)</f>
        <v>1.5686428088261066</v>
      </c>
      <c r="L59" s="24">
        <f>SUM(L56:L58)</f>
        <v>1.4850068798157161</v>
      </c>
      <c r="M59" s="24"/>
      <c r="N59" s="24"/>
      <c r="O59" s="24">
        <f>SUM(O56:O58)</f>
        <v>1.3658818618676796</v>
      </c>
      <c r="P59" s="24">
        <f>SUM(P56:P58)</f>
        <v>1.4901944396527276</v>
      </c>
      <c r="Q59" s="24"/>
      <c r="R59" s="24"/>
      <c r="S59" s="24">
        <f>SUM(S56:S58)</f>
        <v>1.3658818618676796</v>
      </c>
      <c r="T59" s="24">
        <f>SUM(T56:T58)</f>
        <v>1.4850068798157161</v>
      </c>
      <c r="U59" s="24"/>
      <c r="V59" s="24"/>
      <c r="W59" s="24">
        <f>SUM(W56:W58)</f>
        <v>1.4901944396527276</v>
      </c>
      <c r="X59" s="24">
        <f>SUM(X56:X58)</f>
        <v>1.4850068798157161</v>
      </c>
    </row>
    <row r="60" spans="2:24" x14ac:dyDescent="0.25"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2:24" x14ac:dyDescent="0.25">
      <c r="B61" s="24"/>
      <c r="C61" s="24">
        <f>(SUM(C52:C54)/SUM(C52:D54))*C59</f>
        <v>0.79269494253845962</v>
      </c>
      <c r="D61" s="24">
        <f>(SUM(D52:D54)/SUM(C52:D54))*D59</f>
        <v>0.67564974661782018</v>
      </c>
      <c r="E61" s="24"/>
      <c r="F61" s="24"/>
      <c r="G61" s="24">
        <f>(SUM(G52:G54)/SUM(G52:H54))*G59</f>
        <v>0.74747409011176891</v>
      </c>
      <c r="H61" s="24">
        <f>(SUM(H52:H54)/SUM(G52:H54))*H59</f>
        <v>0.78010178720075674</v>
      </c>
      <c r="I61" s="24"/>
      <c r="J61" s="24"/>
      <c r="K61" s="24">
        <f>(SUM(K52:K54)/SUM(K52:L54))*K59</f>
        <v>0.73031894706002343</v>
      </c>
      <c r="L61" s="24">
        <f>(SUM(L52:L54)/SUM(K52:L54))*L59</f>
        <v>0.79362662757364499</v>
      </c>
      <c r="M61" s="24"/>
      <c r="N61" s="24"/>
      <c r="O61" s="24">
        <f>(SUM(O52:O54)/SUM(O52:P54))*O59</f>
        <v>0.64358501288002534</v>
      </c>
      <c r="P61" s="24">
        <f>(SUM(P52:P54)/SUM(O52:P54))*P59</f>
        <v>0.78803502571466266</v>
      </c>
      <c r="Q61" s="24"/>
      <c r="R61" s="24"/>
      <c r="S61" s="24">
        <f>(SUM(S52:S54)/SUM(S52:T54))*S59</f>
        <v>0.62866747946889889</v>
      </c>
      <c r="T61" s="24">
        <f>(SUM(T52:T54)/SUM(S52:T54))*T59</f>
        <v>0.8015103357945752</v>
      </c>
      <c r="U61" s="24"/>
      <c r="V61" s="24"/>
      <c r="W61" s="24">
        <f>(SUM(W52:W54)/SUM(W52:X54))*W59</f>
        <v>0.72874712409349685</v>
      </c>
      <c r="X61" s="24">
        <f>(SUM(X52:X54)/SUM(W52:X54))*X59</f>
        <v>0.75879661884000538</v>
      </c>
    </row>
    <row r="62" spans="2:24" x14ac:dyDescent="0.25">
      <c r="B62" s="24" t="s">
        <v>44</v>
      </c>
      <c r="C62" s="34">
        <f>SUM(C61:D61)</f>
        <v>1.4683446891562797</v>
      </c>
      <c r="D62" s="24"/>
      <c r="E62" s="24"/>
      <c r="F62" s="24" t="s">
        <v>44</v>
      </c>
      <c r="G62" s="34">
        <f>SUM(G61:H61)</f>
        <v>1.5275758773125256</v>
      </c>
      <c r="H62" s="24"/>
      <c r="I62" s="24"/>
      <c r="J62" s="24" t="s">
        <v>44</v>
      </c>
      <c r="K62" s="34">
        <f>SUM(K61:L61)</f>
        <v>1.5239455746336685</v>
      </c>
      <c r="L62" s="24"/>
      <c r="M62" s="24"/>
      <c r="N62" s="24" t="s">
        <v>44</v>
      </c>
      <c r="O62" s="34">
        <f>SUM(O61:P61)</f>
        <v>1.431620038594688</v>
      </c>
      <c r="P62" s="24"/>
      <c r="Q62" s="24"/>
      <c r="R62" s="24" t="s">
        <v>44</v>
      </c>
      <c r="S62" s="34">
        <f>SUM(S61:T61)</f>
        <v>1.4301778152634741</v>
      </c>
      <c r="T62" s="24"/>
      <c r="U62" s="24"/>
      <c r="V62" s="24" t="s">
        <v>44</v>
      </c>
      <c r="W62" s="34">
        <f>SUM(W61:X61)</f>
        <v>1.4875437429335023</v>
      </c>
      <c r="X62" s="24"/>
    </row>
    <row r="68" spans="2:24" x14ac:dyDescent="0.25">
      <c r="B68" s="1"/>
      <c r="C68" s="1"/>
      <c r="D68" s="1"/>
      <c r="F68" s="1"/>
      <c r="G68" s="1"/>
      <c r="H68" s="1"/>
      <c r="J68" s="1"/>
      <c r="K68" s="1"/>
      <c r="L68" s="1"/>
      <c r="N68" s="1"/>
      <c r="O68" s="1"/>
      <c r="P68" s="1"/>
      <c r="R68" s="1"/>
      <c r="S68" s="1"/>
      <c r="T68" s="1"/>
      <c r="V68" s="1"/>
      <c r="W68" s="1"/>
      <c r="X68" s="1"/>
    </row>
    <row r="69" spans="2:24" x14ac:dyDescent="0.25">
      <c r="B69" s="1"/>
      <c r="C69" s="1"/>
      <c r="D69" s="1"/>
      <c r="F69" s="1"/>
      <c r="G69" s="1"/>
      <c r="H69" s="1"/>
      <c r="J69" s="1"/>
      <c r="K69" s="1"/>
      <c r="L69" s="1"/>
      <c r="N69" s="1"/>
      <c r="O69" s="1"/>
      <c r="P69" s="1"/>
      <c r="R69" s="1"/>
      <c r="S69" s="1"/>
      <c r="T69" s="1"/>
      <c r="V69" s="1"/>
      <c r="W69" s="1"/>
      <c r="X69" s="1"/>
    </row>
    <row r="70" spans="2:24" x14ac:dyDescent="0.25">
      <c r="B70" s="1"/>
      <c r="C70" s="1"/>
      <c r="D70" s="1"/>
      <c r="F70" s="1"/>
      <c r="G70" s="1"/>
      <c r="H70" s="1"/>
      <c r="J70" s="1"/>
      <c r="K70" s="1"/>
      <c r="L70" s="1"/>
      <c r="N70" s="1"/>
      <c r="O70" s="1"/>
      <c r="P70" s="1"/>
      <c r="R70" s="1"/>
      <c r="S70" s="1"/>
      <c r="T70" s="1"/>
      <c r="V70" s="1"/>
      <c r="W70" s="1"/>
      <c r="X70" s="1"/>
    </row>
    <row r="71" spans="2:24" x14ac:dyDescent="0.25">
      <c r="B71" s="1"/>
      <c r="C71" s="1"/>
      <c r="D71" s="1"/>
      <c r="F71" s="1"/>
      <c r="G71" s="1"/>
      <c r="H71" s="1"/>
      <c r="J71" s="1"/>
      <c r="K71" s="1"/>
      <c r="L71" s="1"/>
      <c r="N71" s="1"/>
      <c r="O71" s="1"/>
      <c r="P71" s="1"/>
      <c r="R71" s="1"/>
      <c r="S71" s="1"/>
      <c r="T71" s="1"/>
      <c r="V71" s="1"/>
      <c r="W71" s="1"/>
      <c r="X71" s="1"/>
    </row>
    <row r="80" spans="2:24" x14ac:dyDescent="0.25">
      <c r="D8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Square</vt:lpstr>
      <vt:lpstr>Gini </vt:lpstr>
      <vt:lpstr>Entropy</vt:lpstr>
      <vt:lpstr>Multiclass</vt:lpstr>
    </vt:vector>
  </TitlesOfParts>
  <Company>[Default]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Kamboj, Gaurav</dc:creator>
  <cp:lastModifiedBy>Kamboj, Gaurav</cp:lastModifiedBy>
  <dcterms:created xsi:type="dcterms:W3CDTF">2018-02-24T11:50:08Z</dcterms:created>
  <dcterms:modified xsi:type="dcterms:W3CDTF">2018-03-06T12:14:25Z</dcterms:modified>
</cp:coreProperties>
</file>