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828B8815-5930-D04F-881D-C4E4BF951CA7}" xr6:coauthVersionLast="40" xr6:coauthVersionMax="40" xr10:uidLastSave="{00000000-0000-0000-0000-000000000000}"/>
  <bookViews>
    <workbookView xWindow="0" yWindow="0" windowWidth="28800" windowHeight="1800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1" l="1"/>
  <c r="C35" i="1"/>
  <c r="C36" i="1"/>
  <c r="C37" i="1"/>
  <c r="C38" i="1"/>
  <c r="C39" i="1"/>
  <c r="C40" i="1"/>
  <c r="C41" i="1"/>
  <c r="C42" i="1"/>
  <c r="C43" i="1"/>
  <c r="C44" i="1"/>
  <c r="C45" i="1"/>
  <c r="Q35" i="1"/>
  <c r="C33" i="1"/>
  <c r="C34" i="1"/>
  <c r="Q33" i="1"/>
  <c r="AD43" i="1"/>
  <c r="AE43" i="1" s="1"/>
  <c r="AD44" i="1"/>
  <c r="AD41" i="1"/>
  <c r="AD42"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AE42" i="1" l="1"/>
  <c r="AD40" i="1"/>
  <c r="AE41" i="1" s="1"/>
  <c r="AD38" i="1" l="1"/>
  <c r="AD39" i="1"/>
  <c r="AD4" i="1"/>
  <c r="AE5" i="1" s="1"/>
  <c r="AD5" i="1"/>
  <c r="AD6" i="1"/>
  <c r="AD7" i="1"/>
  <c r="AD8" i="1"/>
  <c r="AE9" i="1" s="1"/>
  <c r="AD9" i="1"/>
  <c r="AD10" i="1"/>
  <c r="AD11" i="1"/>
  <c r="AD12" i="1"/>
  <c r="AE13" i="1" s="1"/>
  <c r="AD13" i="1"/>
  <c r="AD14" i="1"/>
  <c r="AE15" i="1" s="1"/>
  <c r="AD15" i="1"/>
  <c r="AD16" i="1"/>
  <c r="AE17" i="1" s="1"/>
  <c r="AD17" i="1"/>
  <c r="AD18" i="1"/>
  <c r="AE19" i="1" s="1"/>
  <c r="AD19" i="1"/>
  <c r="AD20" i="1"/>
  <c r="AE21" i="1" s="1"/>
  <c r="AD21" i="1"/>
  <c r="AD22" i="1"/>
  <c r="AE23" i="1" s="1"/>
  <c r="AD23" i="1"/>
  <c r="AD24" i="1"/>
  <c r="AE25" i="1" s="1"/>
  <c r="AD25" i="1"/>
  <c r="AD26" i="1"/>
  <c r="AE27" i="1" s="1"/>
  <c r="AD27" i="1"/>
  <c r="AD28" i="1"/>
  <c r="AE29" i="1" s="1"/>
  <c r="AD29" i="1"/>
  <c r="AD30" i="1"/>
  <c r="AE31" i="1" s="1"/>
  <c r="AD31" i="1"/>
  <c r="AD32" i="1"/>
  <c r="AD33" i="1"/>
  <c r="AD34" i="1"/>
  <c r="AE35" i="1" s="1"/>
  <c r="AD35" i="1"/>
  <c r="AD36" i="1"/>
  <c r="AD37" i="1"/>
  <c r="AE38" i="1" s="1"/>
  <c r="AD3" i="1"/>
  <c r="AE3" i="1" s="1"/>
  <c r="Q42" i="1"/>
  <c r="Q43" i="1"/>
  <c r="Q44" i="1"/>
  <c r="Q45" i="1"/>
  <c r="Q46" i="1"/>
  <c r="Q47" i="1"/>
  <c r="AE11" i="1" l="1"/>
  <c r="AE7" i="1"/>
  <c r="AE33" i="1"/>
  <c r="AE37" i="1"/>
  <c r="AE32" i="1"/>
  <c r="AE16" i="1"/>
  <c r="AE28" i="1"/>
  <c r="AE12" i="1"/>
  <c r="AE24" i="1"/>
  <c r="AE8" i="1"/>
  <c r="AE34" i="1"/>
  <c r="AE30" i="1"/>
  <c r="AE26" i="1"/>
  <c r="AE22" i="1"/>
  <c r="AE18" i="1"/>
  <c r="AE14" i="1"/>
  <c r="AE10" i="1"/>
  <c r="AE6" i="1"/>
  <c r="AE36" i="1"/>
  <c r="AE20" i="1"/>
  <c r="AE4" i="1"/>
  <c r="AE39" i="1"/>
  <c r="AE40" i="1"/>
  <c r="Q37" i="1"/>
  <c r="K32" i="1" l="1"/>
  <c r="I32" i="1"/>
  <c r="E32" i="1"/>
  <c r="O32" i="1"/>
  <c r="Q32" i="1"/>
  <c r="M32" i="1"/>
  <c r="G32"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5" i="1"/>
  <c r="Z2" i="1"/>
  <c r="Z5" i="1" s="1"/>
  <c r="V2" i="1"/>
  <c r="V5" i="1" s="1"/>
  <c r="AA2" i="1"/>
  <c r="AA5" i="1" s="1"/>
  <c r="X2" i="1"/>
  <c r="X5" i="1" s="1"/>
  <c r="U2" i="1"/>
  <c r="U5" i="1" s="1"/>
  <c r="D18" i="4" l="1"/>
</calcChain>
</file>

<file path=xl/sharedStrings.xml><?xml version="1.0" encoding="utf-8"?>
<sst xmlns="http://schemas.openxmlformats.org/spreadsheetml/2006/main" count="63" uniqueCount="61">
  <si>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</si>
  <si>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</si>
  <si>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</si>
  <si>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</si>
  <si>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</si>
  <si>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</si>
  <si>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</si>
  <si>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</si>
  <si>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</si>
  <si>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</si>
  <si>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</si>
  <si>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</si>
  <si>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</si>
  <si>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</si>
  <si>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</si>
  <si>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</si>
  <si>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</si>
  <si>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</si>
  <si>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</si>
  <si>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</si>
  <si>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</si>
  <si>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</si>
  <si>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</si>
  <si>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</si>
  <si>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</si>
  <si>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</si>
  <si>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</si>
  <si>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</si>
  <si>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</si>
  <si>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</si>
  <si>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</si>
  <si>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</si>
  <si>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</si>
  <si>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</si>
  <si>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</si>
  <si>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</si>
  <si>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</si>
  <si>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</si>
  <si>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</si>
  <si>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</si>
  <si>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</si>
  <si>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</si>
  <si>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</si>
  <si>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</si>
  <si>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</si>
  <si>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</si>
  <si>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</si>
  <si>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</si>
  <si>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</si>
  <si>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</si>
  <si>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</si>
  <si>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</si>
  <si>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</si>
  <si>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</si>
  <si>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</si>
  <si>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</si>
  <si>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</si>
  <si>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</si>
  <si>
    <t>Factor diario CL</t>
  </si>
  <si>
    <t>Factor prom diario CL</t>
  </si>
  <si>
    <t>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</si>
</sst>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name val="Calibri"/>
      <family val="2"/>
      <scheme val="minor"/>
    </font>
    <font>
      <b/>
      <sz val="12"/>
      <color theme="0"/>
      <name val="Calibri"/>
      <family val="2"/>
      <scheme val="minor"/>
    </font>
    <font>
      <sz val="12"/>
      <name val="Arial"/>
      <family val="2"/>
    </font>
  </fonts>
  <fills count="5">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0" fillId="0" borderId="0" xfId="0" applyNumberFormat="1"/>
    <xf numFmtId="0" fontId="3" fillId="3" borderId="1" xfId="0" applyFont="1" applyFill="1" applyBorder="1"/>
    <xf numFmtId="16" fontId="0" fillId="4" borderId="1" xfId="0" applyNumberFormat="1" applyFont="1" applyFill="1" applyBorder="1"/>
    <xf numFmtId="16" fontId="0" fillId="0" borderId="1" xfId="0" applyNumberFormat="1" applyFont="1" applyBorder="1"/>
    <xf numFmtId="0" fontId="4" fillId="0" borderId="0" xfId="0" applyFont="1"/>
    <xf numFmtId="10" fontId="4" fillId="0" borderId="0" xfId="0" applyNumberFormat="1" applyFont="1"/>
    <xf numFmtId="3" fontId="4" fillId="0" borderId="0" xfId="0" applyNumberFormat="1" applyFont="1"/>
  </cellXfs>
  <cellStyles count="1">
    <cellStyle name="Normal" xfId="0" builtinId="0"/>
  </cellStyles>
  <dxfs count="14">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'Contagios Chile e Internacional'!$AD$1</c:f>
              <c:strCache>
                <c:ptCount val="1"/>
                <c:pt idx="0">
                  <c:v>Factor diario CL</c:v>
                </c:pt>
              </c:strCache>
            </c:strRef>
          </c:tx>
          <c:spPr>
            <a:ln w="28575" cap="rnd">
              <a:solidFill>
                <a:schemeClr val="accent1"/>
              </a:solidFill>
              <a:round/>
            </a:ln>
            <a:effectLst/>
          </c:spPr>
          <c:marker>
            <c:symbol val="none"/>
          </c:marker>
          <c:val>
            <c:numRef>
              <c:f>'Contagios Chile e Internacional'!$AD$2:$AD$45</c:f>
              <c:numCache>
                <c:formatCode>General</c:formatCode>
                <c:ptCount val="44"/>
                <c:pt idx="0">
                  <c:v>1</c:v>
                </c:pt>
                <c:pt idx="1">
                  <c:v>3</c:v>
                </c:pt>
                <c:pt idx="2">
                  <c:v>1.3333333333333333</c:v>
                </c:pt>
                <c:pt idx="3">
                  <c:v>1.25</c:v>
                </c:pt>
                <c:pt idx="4">
                  <c:v>1.4</c:v>
                </c:pt>
                <c:pt idx="5">
                  <c:v>1.5714285714285714</c:v>
                </c:pt>
                <c:pt idx="6">
                  <c:v>1.1818181818181819</c:v>
                </c:pt>
                <c:pt idx="7">
                  <c:v>1.3076923076923077</c:v>
                </c:pt>
                <c:pt idx="8">
                  <c:v>1.3529411764705883</c:v>
                </c:pt>
                <c:pt idx="9">
                  <c:v>1.4347826086956521</c:v>
                </c:pt>
                <c:pt idx="10">
                  <c:v>1.303030303030303</c:v>
                </c:pt>
                <c:pt idx="11">
                  <c:v>1.4186046511627908</c:v>
                </c:pt>
                <c:pt idx="12">
                  <c:v>1.2295081967213115</c:v>
                </c:pt>
                <c:pt idx="13">
                  <c:v>2.08</c:v>
                </c:pt>
                <c:pt idx="14">
                  <c:v>1.2884615384615385</c:v>
                </c:pt>
                <c:pt idx="15">
                  <c:v>1.1840796019900497</c:v>
                </c:pt>
                <c:pt idx="16">
                  <c:v>1.0168067226890756</c:v>
                </c:pt>
                <c:pt idx="17">
                  <c:v>1.7933884297520661</c:v>
                </c:pt>
                <c:pt idx="18">
                  <c:v>1.2373271889400921</c:v>
                </c:pt>
                <c:pt idx="19">
                  <c:v>1.1769087523277468</c:v>
                </c:pt>
                <c:pt idx="20">
                  <c:v>1.1803797468354431</c:v>
                </c:pt>
                <c:pt idx="21">
                  <c:v>1.2359249329758712</c:v>
                </c:pt>
                <c:pt idx="22">
                  <c:v>1.2386117136659436</c:v>
                </c:pt>
                <c:pt idx="23">
                  <c:v>1.1436077057793346</c:v>
                </c:pt>
                <c:pt idx="24">
                  <c:v>1.2327718223583461</c:v>
                </c:pt>
                <c:pt idx="25">
                  <c:v>1.1857142857142857</c:v>
                </c:pt>
                <c:pt idx="26">
                  <c:v>1.1204819277108433</c:v>
                </c:pt>
                <c:pt idx="27">
                  <c:v>1.144927536231884</c:v>
                </c:pt>
                <c:pt idx="28">
                  <c:v>1.1180073499387506</c:v>
                </c:pt>
                <c:pt idx="29">
                  <c:v>1.1070124178232286</c:v>
                </c:pt>
                <c:pt idx="30">
                  <c:v>1.1230616958099637</c:v>
                </c:pt>
                <c:pt idx="31">
                  <c:v>1.0978260869565217</c:v>
                </c:pt>
                <c:pt idx="32">
                  <c:v>1</c:v>
                </c:pt>
                <c:pt idx="33">
                  <c:v>0.92855659397715473</c:v>
                </c:pt>
                <c:pt idx="34">
                  <c:v>0.94116497263487098</c:v>
                </c:pt>
                <c:pt idx="35">
                  <c:v>0.92246664262531552</c:v>
                </c:pt>
                <c:pt idx="36">
                  <c:v>0.92866711319490958</c:v>
                </c:pt>
                <c:pt idx="37">
                  <c:v>0.91862790339947697</c:v>
                </c:pt>
                <c:pt idx="38">
                  <c:v>0.93850151580770902</c:v>
                </c:pt>
                <c:pt idx="39">
                  <c:v>0.96034936919450986</c:v>
                </c:pt>
                <c:pt idx="40">
                  <c:v>0.95853820598006645</c:v>
                </c:pt>
                <c:pt idx="41">
                  <c:v>0.95048629531388151</c:v>
                </c:pt>
                <c:pt idx="42">
                  <c:v>0.95696845158950805</c:v>
                </c:pt>
              </c:numCache>
            </c:numRef>
          </c:val>
          <c:smooth val="0"/>
          <c:extLst>
            <c:ext xmlns:c16="http://schemas.microsoft.com/office/drawing/2014/chart" uri="{C3380CC4-5D6E-409C-BE32-E72D297353CC}">
              <c16:uniqueId val="{00000000-E431-AA49-B92D-7186E11C4058}"/>
            </c:ext>
          </c:extLst>
        </c:ser>
        <c:ser>
          <c:idx val="1"/>
          <c:order val="1"/>
          <c:tx>
            <c:strRef>
              <c:f>'Contagios Chile e Internacional'!$AE$1</c:f>
              <c:strCache>
                <c:ptCount val="1"/>
                <c:pt idx="0">
                  <c:v>Factor prom diario CL</c:v>
                </c:pt>
              </c:strCache>
            </c:strRef>
          </c:tx>
          <c:spPr>
            <a:ln w="28575" cap="rnd">
              <a:solidFill>
                <a:schemeClr val="accent2"/>
              </a:solidFill>
              <a:round/>
            </a:ln>
            <a:effectLst/>
          </c:spPr>
          <c:marker>
            <c:symbol val="none"/>
          </c:marker>
          <c:val>
            <c:numRef>
              <c:f>'Contagios Chile e Internacional'!$AE$2:$AE$45</c:f>
              <c:numCache>
                <c:formatCode>General</c:formatCode>
                <c:ptCount val="44"/>
                <c:pt idx="0">
                  <c:v>1</c:v>
                </c:pt>
                <c:pt idx="1">
                  <c:v>2</c:v>
                </c:pt>
                <c:pt idx="2">
                  <c:v>1.4444444444444444</c:v>
                </c:pt>
                <c:pt idx="3">
                  <c:v>0.64583333333333326</c:v>
                </c:pt>
                <c:pt idx="4">
                  <c:v>0.53</c:v>
                </c:pt>
                <c:pt idx="5">
                  <c:v>0.49523809523809526</c:v>
                </c:pt>
                <c:pt idx="6">
                  <c:v>0.39332096474953621</c:v>
                </c:pt>
                <c:pt idx="7">
                  <c:v>0.3111888111888112</c:v>
                </c:pt>
                <c:pt idx="8">
                  <c:v>0.29562594268476627</c:v>
                </c:pt>
                <c:pt idx="9">
                  <c:v>0.27877237851662401</c:v>
                </c:pt>
                <c:pt idx="10">
                  <c:v>0.24889208288417775</c:v>
                </c:pt>
                <c:pt idx="11">
                  <c:v>0.22680291284942447</c:v>
                </c:pt>
                <c:pt idx="12">
                  <c:v>0.20370098829877709</c:v>
                </c:pt>
                <c:pt idx="13">
                  <c:v>0.23639344262295081</c:v>
                </c:pt>
                <c:pt idx="14">
                  <c:v>0.22456410256410256</c:v>
                </c:pt>
                <c:pt idx="15">
                  <c:v>0.15453382127822426</c:v>
                </c:pt>
                <c:pt idx="16">
                  <c:v>0.12946390145171324</c:v>
                </c:pt>
                <c:pt idx="17">
                  <c:v>0.15612195291339676</c:v>
                </c:pt>
                <c:pt idx="18">
                  <c:v>0.15951134835221886</c:v>
                </c:pt>
                <c:pt idx="19">
                  <c:v>0.12071179706339194</c:v>
                </c:pt>
                <c:pt idx="20">
                  <c:v>0.11225183329348523</c:v>
                </c:pt>
                <c:pt idx="21">
                  <c:v>0.10983203090051429</c:v>
                </c:pt>
                <c:pt idx="22">
                  <c:v>0.10758854985399195</c:v>
                </c:pt>
                <c:pt idx="23">
                  <c:v>9.9259142476886594E-2</c:v>
                </c:pt>
                <c:pt idx="24">
                  <c:v>9.5055181125507232E-2</c:v>
                </c:pt>
                <c:pt idx="25">
                  <c:v>9.3018696464332001E-2</c:v>
                </c:pt>
                <c:pt idx="26">
                  <c:v>8.5414674571301072E-2</c:v>
                </c:pt>
                <c:pt idx="27">
                  <c:v>8.09074808550974E-2</c:v>
                </c:pt>
                <c:pt idx="28">
                  <c:v>7.8032237454159811E-2</c:v>
                </c:pt>
                <c:pt idx="29">
                  <c:v>7.4167325592065972E-2</c:v>
                </c:pt>
                <c:pt idx="30">
                  <c:v>7.1937874633328777E-2</c:v>
                </c:pt>
                <c:pt idx="31">
                  <c:v>6.9402743211452678E-2</c:v>
                </c:pt>
                <c:pt idx="32">
                  <c:v>6.357048748353096E-2</c:v>
                </c:pt>
                <c:pt idx="33">
                  <c:v>5.6722252764033962E-2</c:v>
                </c:pt>
                <c:pt idx="34">
                  <c:v>5.342061618891502E-2</c:v>
                </c:pt>
                <c:pt idx="35">
                  <c:v>5.1767544868338518E-2</c:v>
                </c:pt>
                <c:pt idx="36">
                  <c:v>5.0030642049195273E-2</c:v>
                </c:pt>
                <c:pt idx="37">
                  <c:v>4.8613026752483857E-2</c:v>
                </c:pt>
                <c:pt idx="38">
                  <c:v>4.7618703056594512E-2</c:v>
                </c:pt>
                <c:pt idx="39">
                  <c:v>4.7471272125055475E-2</c:v>
                </c:pt>
                <c:pt idx="40">
                  <c:v>4.6802135979867709E-2</c:v>
                </c:pt>
                <c:pt idx="41">
                  <c:v>4.5452964316522571E-2</c:v>
                </c:pt>
              </c:numCache>
            </c:numRef>
          </c:val>
          <c:smooth val="0"/>
          <c:extLst>
            <c:ext xmlns:c16="http://schemas.microsoft.com/office/drawing/2014/chart" uri="{C3380CC4-5D6E-409C-BE32-E72D297353CC}">
              <c16:uniqueId val="{00000001-E431-AA49-B92D-7186E11C4058}"/>
            </c:ext>
          </c:extLst>
        </c:ser>
        <c:dLbls>
          <c:showLegendKey val="0"/>
          <c:showVal val="0"/>
          <c:showCatName val="0"/>
          <c:showSerName val="0"/>
          <c:showPercent val="0"/>
          <c:showBubbleSize val="0"/>
        </c:dLbls>
        <c:smooth val="0"/>
        <c:axId val="572642831"/>
        <c:axId val="572644511"/>
      </c:lineChart>
      <c:catAx>
        <c:axId val="5726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4511"/>
        <c:crosses val="autoZero"/>
        <c:auto val="1"/>
        <c:lblAlgn val="ctr"/>
        <c:lblOffset val="100"/>
        <c:noMultiLvlLbl val="0"/>
      </c:catAx>
      <c:valAx>
        <c:axId val="5726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63500</xdr:colOff>
      <xdr:row>10</xdr:row>
      <xdr:rowOff>12700</xdr:rowOff>
    </xdr:from>
    <xdr:to>
      <xdr:col>18</xdr:col>
      <xdr:colOff>279400</xdr:colOff>
      <xdr:row>42</xdr:row>
      <xdr:rowOff>76200</xdr:rowOff>
    </xdr:to>
    <xdr:graphicFrame macro="">
      <xdr:nvGraphicFramePr>
        <xdr:cNvPr id="2" name="Chart 1">
          <a:extLst>
            <a:ext uri="{FF2B5EF4-FFF2-40B4-BE49-F238E27FC236}">
              <a16:creationId xmlns:a16="http://schemas.microsoft.com/office/drawing/2014/main" id="{3DB33A60-E60C-004C-8E80-26B151AC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156" totalsRowShown="0">
  <autoFilter ref="A1:Q156"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Row],[Factor_Chile]]:C156)</calculatedColumnFormula>
    </tableColumn>
    <tableColumn id="3" xr3:uid="{6F6CF0DF-A8FB-A542-B7C9-0FB974F71F03}" name="Suma_CH">
      <calculatedColumnFormula>SUM(Table2[[#This Row],[Factor_China]]:E41)</calculatedColumnFormula>
    </tableColumn>
    <tableColumn id="4" xr3:uid="{DF859BA9-E291-D94A-BD51-FF5D7EB97B14}" name="Suma_IT">
      <calculatedColumnFormula>SUM(Table2[[#This Row],[Factor_Italia]]:G41)</calculatedColumnFormula>
    </tableColumn>
    <tableColumn id="5" xr3:uid="{FCCFA73D-6395-7944-A719-E7C8DB6BAC02}" name="Suma_EEUU">
      <calculatedColumnFormula>SUM(Table2[[#This Row],[Factor_EEUU]]:I41)</calculatedColumnFormula>
    </tableColumn>
    <tableColumn id="6" xr3:uid="{7799B79A-70B1-924B-ADDC-F34E1A4EF7F9}" name="Suma_ES">
      <calculatedColumnFormula>SUM(Table2[[#This Row],[Factor_España]]:K41)</calculatedColumnFormula>
    </tableColumn>
    <tableColumn id="7" xr3:uid="{C884A6D2-B96B-1745-905B-9C2BAD0FC440}" name="Suma_AL">
      <calculatedColumnFormula>SUM(Table2[[#This Row],[Factor_Alemania]]:M41)</calculatedColumnFormula>
    </tableColumn>
    <tableColumn id="8" xr3:uid="{9C2E9547-AB8C-AE4F-B6E7-E115DDDAA0FF}" name="Suma_FR">
      <calculatedColumnFormula>SUM(Table2[[#This Row],[Factor_Francia]]:O41)</calculatedColumnFormula>
    </tableColumn>
    <tableColumn id="9" xr3:uid="{9A1C6494-7EB6-9B4B-87C4-BBDA6DA9047D}" name="Suma_IR">
      <calculatedColumnFormula>SUM(Table2[[#This Row],[Factor_Iran]]:Q41)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EDDDF-743B-0E4B-8878-B0BCA94E8110}" name="Table3" displayName="Table3" ref="AD1:AE45" totalsRowShown="0">
  <autoFilter ref="AD1:AE45" xr:uid="{CCB779D7-702E-4045-82D6-211B19768DF0}"/>
  <tableColumns count="2">
    <tableColumn id="1" xr3:uid="{5A9F5AD8-690E-4140-8022-0C29EB08B63F}" name="Factor diario CL"/>
    <tableColumn id="2" xr3:uid="{FF114CD2-95B8-424E-9607-35812A20EC3A}" name="Factor prom diario C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E156"/>
  <sheetViews>
    <sheetView topLeftCell="A7" zoomScale="86" workbookViewId="0">
      <selection activeCell="T8" sqref="T8"/>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8" width="14" customWidth="1"/>
    <col min="30" max="30" width="16.1640625" customWidth="1"/>
    <col min="31" max="31" width="19.6640625" customWidth="1"/>
  </cols>
  <sheetData>
    <row r="1" spans="1:31"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c r="AB1" t="s">
        <v>60</v>
      </c>
      <c r="AC1" s="7" t="s">
        <v>0</v>
      </c>
      <c r="AD1" t="s">
        <v>58</v>
      </c>
      <c r="AE1" t="s">
        <v>59</v>
      </c>
    </row>
    <row r="2" spans="1:31"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44</v>
      </c>
      <c r="T2">
        <f>SUM(Table2[[#This Row],[Factor_Chile]]:C156)</f>
        <v>54.312426440543049</v>
      </c>
      <c r="U2">
        <f>SUM(Table2[[#This Row],[Factor_China]]:E41)</f>
        <v>31.018170093427205</v>
      </c>
      <c r="V2">
        <f>SUM(Table2[[#This Row],[Factor_Italia]]:G41)</f>
        <v>35.381616387348011</v>
      </c>
      <c r="W2">
        <f>SUM(Table2[[#This Row],[Factor_EEUU]]:I41)</f>
        <v>40.738050708886128</v>
      </c>
      <c r="X2">
        <f>SUM(Table2[[#This Row],[Factor_España]]:K41)</f>
        <v>38.913081834465927</v>
      </c>
      <c r="Y2">
        <f>SUM(Table2[[#This Row],[Factor_Alemania]]:M41)</f>
        <v>38.079616754573486</v>
      </c>
      <c r="Z2">
        <f>SUM(Table2[[#This Row],[Factor_Francia]]:O41)</f>
        <v>37.456961098678271</v>
      </c>
      <c r="AA2" t="e">
        <f>SUM(Table2[[#This Row],[Factor_Iran]]:Q41)</f>
        <v>#DIV/0!</v>
      </c>
      <c r="AB2">
        <v>1</v>
      </c>
      <c r="AC2" s="8">
        <v>43893</v>
      </c>
      <c r="AD2">
        <v>1</v>
      </c>
      <c r="AE2">
        <v>1</v>
      </c>
    </row>
    <row r="3" spans="1:31"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c r="AB3">
        <v>2</v>
      </c>
      <c r="AC3" s="9">
        <v>43894</v>
      </c>
      <c r="AD3">
        <f>Table2[[#This Row],[Chile]]/B2</f>
        <v>3</v>
      </c>
      <c r="AE3">
        <f>(Table3[[#This Row],[Factor diario CL]]+AD2)/AB3</f>
        <v>2</v>
      </c>
    </row>
    <row r="4" spans="1:31"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c r="AB4">
        <v>3</v>
      </c>
      <c r="AC4" s="8">
        <v>43895</v>
      </c>
      <c r="AD4">
        <f>Table2[[#This Row],[Chile]]/B3</f>
        <v>1.3333333333333333</v>
      </c>
      <c r="AE4">
        <f>(Table3[[#This Row],[Factor diario CL]]+AD3)/AB4</f>
        <v>1.4444444444444444</v>
      </c>
    </row>
    <row r="5" spans="1:31"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1.2343733281941602</v>
      </c>
      <c r="U5">
        <f>U2/S5</f>
        <v>1.000586132046039</v>
      </c>
      <c r="V5">
        <f>V2/S5</f>
        <v>1.1413424641080003</v>
      </c>
      <c r="W5">
        <f>W2/S5</f>
        <v>1.3141306680285847</v>
      </c>
      <c r="X5">
        <f>X2/S5</f>
        <v>1.2552607043376105</v>
      </c>
      <c r="Y5">
        <f>Y2/S5</f>
        <v>1.2283747340184996</v>
      </c>
      <c r="Z5">
        <f>Z2/S5</f>
        <v>1.208289067699299</v>
      </c>
      <c r="AA5" t="e">
        <f>AA2/S5</f>
        <v>#DIV/0!</v>
      </c>
      <c r="AB5">
        <v>4</v>
      </c>
      <c r="AC5" s="9">
        <v>43896</v>
      </c>
      <c r="AD5">
        <f>Table2[[#This Row],[Chile]]/B4</f>
        <v>1.25</v>
      </c>
      <c r="AE5">
        <f>(Table3[[#This Row],[Factor diario CL]]+AD4)/AB5</f>
        <v>0.64583333333333326</v>
      </c>
    </row>
    <row r="6" spans="1:31"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c r="AB6">
        <v>5</v>
      </c>
      <c r="AC6" s="8">
        <v>43897</v>
      </c>
      <c r="AD6">
        <f>Table2[[#This Row],[Chile]]/B5</f>
        <v>1.4</v>
      </c>
      <c r="AE6">
        <f>(Table3[[#This Row],[Factor diario CL]]+AD5)/AB6</f>
        <v>0.53</v>
      </c>
    </row>
    <row r="7" spans="1:31"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c r="AB7">
        <v>6</v>
      </c>
      <c r="AC7" s="9">
        <v>43898</v>
      </c>
      <c r="AD7">
        <f>Table2[[#This Row],[Chile]]/B6</f>
        <v>1.5714285714285714</v>
      </c>
      <c r="AE7">
        <f>(Table3[[#This Row],[Factor diario CL]]+AD6)/AB7</f>
        <v>0.49523809523809526</v>
      </c>
    </row>
    <row r="8" spans="1:31"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c r="AB8">
        <v>7</v>
      </c>
      <c r="AC8" s="8">
        <v>43899</v>
      </c>
      <c r="AD8">
        <f>Table2[[#This Row],[Chile]]/B7</f>
        <v>1.1818181818181819</v>
      </c>
      <c r="AE8">
        <f>(Table3[[#This Row],[Factor diario CL]]+AD7)/AB8</f>
        <v>0.39332096474953621</v>
      </c>
    </row>
    <row r="9" spans="1:31"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c r="AB9">
        <v>8</v>
      </c>
      <c r="AC9" s="9">
        <v>43900</v>
      </c>
      <c r="AD9">
        <f>Table2[[#This Row],[Chile]]/B8</f>
        <v>1.3076923076923077</v>
      </c>
      <c r="AE9">
        <f>(Table3[[#This Row],[Factor diario CL]]+AD8)/AB9</f>
        <v>0.3111888111888112</v>
      </c>
    </row>
    <row r="10" spans="1:31"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c r="AB10">
        <v>9</v>
      </c>
      <c r="AC10" s="8">
        <v>43901</v>
      </c>
      <c r="AD10">
        <f>Table2[[#This Row],[Chile]]/B9</f>
        <v>1.3529411764705883</v>
      </c>
      <c r="AE10">
        <f>(Table3[[#This Row],[Factor diario CL]]+AD9)/AB10</f>
        <v>0.29562594268476627</v>
      </c>
    </row>
    <row r="11" spans="1:31"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c r="AB11">
        <v>10</v>
      </c>
      <c r="AC11" s="9">
        <v>43902</v>
      </c>
      <c r="AD11">
        <f>Table2[[#This Row],[Chile]]/B10</f>
        <v>1.4347826086956521</v>
      </c>
      <c r="AE11">
        <f>(Table3[[#This Row],[Factor diario CL]]+AD10)/AB11</f>
        <v>0.27877237851662401</v>
      </c>
    </row>
    <row r="12" spans="1:31"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c r="AB12">
        <v>11</v>
      </c>
      <c r="AC12" s="8">
        <v>43903</v>
      </c>
      <c r="AD12">
        <f>Table2[[#This Row],[Chile]]/B11</f>
        <v>1.303030303030303</v>
      </c>
      <c r="AE12">
        <f>(Table3[[#This Row],[Factor diario CL]]+AD11)/AB12</f>
        <v>0.24889208288417775</v>
      </c>
    </row>
    <row r="13" spans="1:31"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c r="AB13">
        <v>12</v>
      </c>
      <c r="AC13" s="9">
        <v>43904</v>
      </c>
      <c r="AD13">
        <f>Table2[[#This Row],[Chile]]/B12</f>
        <v>1.4186046511627908</v>
      </c>
      <c r="AE13">
        <f>(Table3[[#This Row],[Factor diario CL]]+AD12)/AB13</f>
        <v>0.22680291284942447</v>
      </c>
    </row>
    <row r="14" spans="1:31"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c r="AB14">
        <v>13</v>
      </c>
      <c r="AC14" s="8">
        <v>43905</v>
      </c>
      <c r="AD14">
        <f>Table2[[#This Row],[Chile]]/B13</f>
        <v>1.2295081967213115</v>
      </c>
      <c r="AE14">
        <f>(Table3[[#This Row],[Factor diario CL]]+AD13)/AB14</f>
        <v>0.20370098829877709</v>
      </c>
    </row>
    <row r="15" spans="1:31"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c r="AB15">
        <v>14</v>
      </c>
      <c r="AC15" s="9">
        <v>43906</v>
      </c>
      <c r="AD15">
        <f>Table2[[#This Row],[Chile]]/B14</f>
        <v>2.08</v>
      </c>
      <c r="AE15">
        <f>(Table3[[#This Row],[Factor diario CL]]+AD14)/AB15</f>
        <v>0.23639344262295081</v>
      </c>
    </row>
    <row r="16" spans="1:31"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c r="AB16">
        <v>15</v>
      </c>
      <c r="AC16" s="8">
        <v>43907</v>
      </c>
      <c r="AD16">
        <f>Table2[[#This Row],[Chile]]/B15</f>
        <v>1.2884615384615385</v>
      </c>
      <c r="AE16">
        <f>(Table3[[#This Row],[Factor diario CL]]+AD15)/AB16</f>
        <v>0.22456410256410256</v>
      </c>
    </row>
    <row r="17" spans="1:31"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c r="AB17">
        <v>16</v>
      </c>
      <c r="AC17" s="9">
        <v>43908</v>
      </c>
      <c r="AD17">
        <f>Table2[[#This Row],[Chile]]/B16</f>
        <v>1.1840796019900497</v>
      </c>
      <c r="AE17">
        <f>(Table3[[#This Row],[Factor diario CL]]+AD16)/AB17</f>
        <v>0.15453382127822426</v>
      </c>
    </row>
    <row r="18" spans="1:31"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c r="AB18">
        <v>17</v>
      </c>
      <c r="AC18" s="8">
        <v>43909</v>
      </c>
      <c r="AD18">
        <f>Table2[[#This Row],[Chile]]/B17</f>
        <v>1.0168067226890756</v>
      </c>
      <c r="AE18">
        <f>(Table3[[#This Row],[Factor diario CL]]+AD17)/AB18</f>
        <v>0.12946390145171324</v>
      </c>
    </row>
    <row r="19" spans="1:31"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c r="AB19">
        <v>18</v>
      </c>
      <c r="AC19" s="9">
        <v>43910</v>
      </c>
      <c r="AD19">
        <f>Table2[[#This Row],[Chile]]/B18</f>
        <v>1.7933884297520661</v>
      </c>
      <c r="AE19">
        <f>(Table3[[#This Row],[Factor diario CL]]+AD18)/AB19</f>
        <v>0.15612195291339676</v>
      </c>
    </row>
    <row r="20" spans="1:31"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c r="AB20">
        <v>19</v>
      </c>
      <c r="AC20" s="8">
        <v>43911</v>
      </c>
      <c r="AD20">
        <f>Table2[[#This Row],[Chile]]/B19</f>
        <v>1.2373271889400921</v>
      </c>
      <c r="AE20">
        <f>(Table3[[#This Row],[Factor diario CL]]+AD19)/AB20</f>
        <v>0.15951134835221886</v>
      </c>
    </row>
    <row r="21" spans="1:31"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c r="AB21">
        <v>20</v>
      </c>
      <c r="AC21" s="9">
        <v>43912</v>
      </c>
      <c r="AD21">
        <f>Table2[[#This Row],[Chile]]/B20</f>
        <v>1.1769087523277468</v>
      </c>
      <c r="AE21">
        <f>(Table3[[#This Row],[Factor diario CL]]+AD20)/AB21</f>
        <v>0.12071179706339194</v>
      </c>
    </row>
    <row r="22" spans="1:31"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c r="AB22">
        <v>21</v>
      </c>
      <c r="AC22" s="8">
        <v>43913</v>
      </c>
      <c r="AD22">
        <f>Table2[[#This Row],[Chile]]/B21</f>
        <v>1.1803797468354431</v>
      </c>
      <c r="AE22">
        <f>(Table3[[#This Row],[Factor diario CL]]+AD21)/AB22</f>
        <v>0.11225183329348523</v>
      </c>
    </row>
    <row r="23" spans="1:31"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c r="AB23">
        <v>22</v>
      </c>
      <c r="AC23" s="9">
        <v>43914</v>
      </c>
      <c r="AD23">
        <f>Table2[[#This Row],[Chile]]/B22</f>
        <v>1.2359249329758712</v>
      </c>
      <c r="AE23">
        <f>(Table3[[#This Row],[Factor diario CL]]+AD22)/AB23</f>
        <v>0.10983203090051429</v>
      </c>
    </row>
    <row r="24" spans="1:31"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c r="AB24">
        <v>23</v>
      </c>
      <c r="AC24" s="8">
        <v>43915</v>
      </c>
      <c r="AD24">
        <f>Table2[[#This Row],[Chile]]/B23</f>
        <v>1.2386117136659436</v>
      </c>
      <c r="AE24">
        <f>(Table3[[#This Row],[Factor diario CL]]+AD23)/AB24</f>
        <v>0.10758854985399195</v>
      </c>
    </row>
    <row r="25" spans="1:31"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c r="AB25">
        <v>24</v>
      </c>
      <c r="AC25" s="9">
        <v>43916</v>
      </c>
      <c r="AD25">
        <f>Table2[[#This Row],[Chile]]/B24</f>
        <v>1.1436077057793346</v>
      </c>
      <c r="AE25">
        <f>(Table3[[#This Row],[Factor diario CL]]+AD24)/AB25</f>
        <v>9.9259142476886594E-2</v>
      </c>
    </row>
    <row r="26" spans="1:31"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c r="AB26">
        <v>25</v>
      </c>
      <c r="AC26" s="8">
        <v>43917</v>
      </c>
      <c r="AD26">
        <f>Table2[[#This Row],[Chile]]/B25</f>
        <v>1.2327718223583461</v>
      </c>
      <c r="AE26">
        <f>(Table3[[#This Row],[Factor diario CL]]+AD25)/AB26</f>
        <v>9.5055181125507232E-2</v>
      </c>
    </row>
    <row r="27" spans="1:31"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c r="AB27">
        <v>26</v>
      </c>
      <c r="AC27" s="9">
        <v>43918</v>
      </c>
      <c r="AD27">
        <f>Table2[[#This Row],[Chile]]/B26</f>
        <v>1.1857142857142857</v>
      </c>
      <c r="AE27">
        <f>(Table3[[#This Row],[Factor diario CL]]+AD26)/AB27</f>
        <v>9.3018696464332001E-2</v>
      </c>
    </row>
    <row r="28" spans="1:31"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c r="AB28">
        <v>27</v>
      </c>
      <c r="AC28" s="8">
        <v>43919</v>
      </c>
      <c r="AD28">
        <f>Table2[[#This Row],[Chile]]/B27</f>
        <v>1.1204819277108433</v>
      </c>
      <c r="AE28">
        <f>(Table3[[#This Row],[Factor diario CL]]+AD27)/AB28</f>
        <v>8.5414674571301072E-2</v>
      </c>
    </row>
    <row r="29" spans="1:31"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c r="AB29">
        <v>28</v>
      </c>
      <c r="AC29" s="9">
        <v>43920</v>
      </c>
      <c r="AD29">
        <f>Table2[[#This Row],[Chile]]/B28</f>
        <v>1.144927536231884</v>
      </c>
      <c r="AE29">
        <f>(Table3[[#This Row],[Factor diario CL]]+AD28)/AB29</f>
        <v>8.09074808550974E-2</v>
      </c>
    </row>
    <row r="30" spans="1:31"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c r="AB30">
        <v>29</v>
      </c>
      <c r="AC30" s="8">
        <v>43921</v>
      </c>
      <c r="AD30">
        <f>Table2[[#This Row],[Chile]]/B29</f>
        <v>1.1180073499387506</v>
      </c>
      <c r="AE30">
        <f>(Table3[[#This Row],[Factor diario CL]]+AD29)/AB30</f>
        <v>7.8032237454159811E-2</v>
      </c>
    </row>
    <row r="31" spans="1:31"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c r="AB31">
        <v>30</v>
      </c>
      <c r="AC31" s="9">
        <v>43922</v>
      </c>
      <c r="AD31">
        <f>Table2[[#This Row],[Chile]]/B30</f>
        <v>1.1070124178232286</v>
      </c>
      <c r="AE31">
        <f>(Table3[[#This Row],[Factor diario CL]]+AD30)/AB31</f>
        <v>7.4167325592065972E-2</v>
      </c>
    </row>
    <row r="32" spans="1:31"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c r="AB32">
        <v>31</v>
      </c>
      <c r="AC32" s="8">
        <v>43923</v>
      </c>
      <c r="AD32">
        <f>Table2[[#This Row],[Chile]]/B31</f>
        <v>1.1230616958099637</v>
      </c>
      <c r="AE32">
        <f>(Table3[[#This Row],[Factor diario CL]]+AD31)/AB32</f>
        <v>7.1937874633328777E-2</v>
      </c>
    </row>
    <row r="33" spans="1:31" x14ac:dyDescent="0.2">
      <c r="A33" s="1">
        <v>43924</v>
      </c>
      <c r="B33">
        <v>3737</v>
      </c>
      <c r="C33">
        <f>Table2[[#This Row],[Chile]]/B32</f>
        <v>1.0978260869565217</v>
      </c>
      <c r="Q33" s="6">
        <f>Table2[[#This Row],[Iran]]/P32</f>
        <v>0</v>
      </c>
      <c r="AB33">
        <v>32</v>
      </c>
      <c r="AC33" s="9">
        <v>43924</v>
      </c>
      <c r="AD33">
        <f>Table2[[#This Row],[Chile]]/B32</f>
        <v>1.0978260869565217</v>
      </c>
      <c r="AE33">
        <f>(Table3[[#This Row],[Factor diario CL]]+AD32)/AB33</f>
        <v>6.9402743211452678E-2</v>
      </c>
    </row>
    <row r="34" spans="1:31" x14ac:dyDescent="0.2">
      <c r="A34" s="1">
        <v>43925</v>
      </c>
      <c r="B34">
        <v>4161</v>
      </c>
      <c r="C34">
        <f>Table2[[#This Row],[Chile]]/B33</f>
        <v>1.1134599946481134</v>
      </c>
      <c r="AB34">
        <v>33</v>
      </c>
      <c r="AC34" s="8">
        <v>43925</v>
      </c>
      <c r="AD34">
        <f>Table2[[#This Row],[Chile]]/B34</f>
        <v>1</v>
      </c>
      <c r="AE34">
        <f>(Table3[[#This Row],[Factor diario CL]]+AD33)/AB34</f>
        <v>6.357048748353096E-2</v>
      </c>
    </row>
    <row r="35" spans="1:31" x14ac:dyDescent="0.2">
      <c r="A35" s="1">
        <v>43926</v>
      </c>
      <c r="B35">
        <v>4471</v>
      </c>
      <c r="C35">
        <f>Table2[[#This Row],[Chile]]/B34</f>
        <v>1.0745013217976449</v>
      </c>
      <c r="Q35" s="6" t="e">
        <f>Table2[[#This Row],[Iran]]/P34</f>
        <v>#DIV/0!</v>
      </c>
      <c r="AB35">
        <v>34</v>
      </c>
      <c r="AC35" s="9">
        <v>43926</v>
      </c>
      <c r="AD35">
        <f>Table2[[#This Row],[Chile]]/B36</f>
        <v>0.92855659397715473</v>
      </c>
      <c r="AE35">
        <f>(Table3[[#This Row],[Factor diario CL]]+AD34)/AB35</f>
        <v>5.6722252764033962E-2</v>
      </c>
    </row>
    <row r="36" spans="1:31" x14ac:dyDescent="0.2">
      <c r="A36" s="1">
        <v>43927</v>
      </c>
      <c r="B36">
        <v>4815</v>
      </c>
      <c r="C36">
        <f>Table2[[#This Row],[Chile]]/B35</f>
        <v>1.0769402818161484</v>
      </c>
      <c r="AB36">
        <v>35</v>
      </c>
      <c r="AC36" s="8">
        <v>43927</v>
      </c>
      <c r="AD36">
        <f>Table2[[#This Row],[Chile]]/B37</f>
        <v>0.94116497263487098</v>
      </c>
      <c r="AE36">
        <f>(Table3[[#This Row],[Factor diario CL]]+AD35)/AB36</f>
        <v>5.342061618891502E-2</v>
      </c>
    </row>
    <row r="37" spans="1:31" x14ac:dyDescent="0.2">
      <c r="A37" s="1">
        <v>43928</v>
      </c>
      <c r="B37">
        <v>5116</v>
      </c>
      <c r="C37">
        <f>Table2[[#This Row],[Chile]]/B36</f>
        <v>1.0625129802699895</v>
      </c>
      <c r="Q37" s="6" t="e">
        <f>Table2[[#This Row],[Iran]]/P36</f>
        <v>#DIV/0!</v>
      </c>
      <c r="AB37">
        <v>36</v>
      </c>
      <c r="AC37" s="9">
        <v>43928</v>
      </c>
      <c r="AD37">
        <f>Table2[[#This Row],[Chile]]/B38</f>
        <v>0.92246664262531552</v>
      </c>
      <c r="AE37">
        <f>(Table3[[#This Row],[Factor diario CL]]+AD36)/AB37</f>
        <v>5.1767544868338518E-2</v>
      </c>
    </row>
    <row r="38" spans="1:31" x14ac:dyDescent="0.2">
      <c r="A38" s="1">
        <v>43929</v>
      </c>
      <c r="B38">
        <v>5546</v>
      </c>
      <c r="C38">
        <f>Table2[[#This Row],[Chile]]/B37</f>
        <v>1.0840500390930414</v>
      </c>
      <c r="AB38">
        <v>37</v>
      </c>
      <c r="AC38" s="8">
        <v>43929</v>
      </c>
      <c r="AD38">
        <f>Table2[[#This Row],[Chile]]/B39</f>
        <v>0.92866711319490958</v>
      </c>
      <c r="AE38">
        <f>(Table3[[#This Row],[Factor diario CL]]+AD37)/AB38</f>
        <v>5.0030642049195273E-2</v>
      </c>
    </row>
    <row r="39" spans="1:31" x14ac:dyDescent="0.2">
      <c r="A39" s="1">
        <v>43930</v>
      </c>
      <c r="B39">
        <v>5972</v>
      </c>
      <c r="C39">
        <f>Table2[[#This Row],[Chile]]/B38</f>
        <v>1.0768121168409666</v>
      </c>
      <c r="AB39">
        <v>38</v>
      </c>
      <c r="AC39" s="9">
        <v>43930</v>
      </c>
      <c r="AD39">
        <f>Table2[[#This Row],[Chile]]/B40</f>
        <v>0.91862790339947697</v>
      </c>
      <c r="AE39">
        <f>(Table3[[#This Row],[Factor diario CL]]+AD38)/AB39</f>
        <v>4.8613026752483857E-2</v>
      </c>
    </row>
    <row r="40" spans="1:31" x14ac:dyDescent="0.2">
      <c r="A40" s="1">
        <v>43931</v>
      </c>
      <c r="B40">
        <v>6501</v>
      </c>
      <c r="C40">
        <f>Table2[[#This Row],[Chile]]/B39</f>
        <v>1.0885800401875418</v>
      </c>
      <c r="AB40">
        <v>39</v>
      </c>
      <c r="AC40" s="8">
        <v>43931</v>
      </c>
      <c r="AD40">
        <f>Table2[[#This Row],[Chile]]/B41</f>
        <v>0.93850151580770902</v>
      </c>
      <c r="AE40">
        <f>(Table3[[#This Row],[Factor diario CL]]+AD39)/AB40</f>
        <v>4.7618703056594512E-2</v>
      </c>
    </row>
    <row r="41" spans="1:31" x14ac:dyDescent="0.2">
      <c r="A41" s="1">
        <v>43932</v>
      </c>
      <c r="B41">
        <v>6927</v>
      </c>
      <c r="C41">
        <f>Table2[[#This Row],[Chile]]/B40</f>
        <v>1.0655283802491924</v>
      </c>
      <c r="AB41">
        <v>40</v>
      </c>
      <c r="AC41" s="9">
        <v>43932</v>
      </c>
      <c r="AD41">
        <f>Table2[[#This Row],[Chile]]/B42</f>
        <v>0.96034936919450986</v>
      </c>
      <c r="AE41">
        <f>(Table3[[#This Row],[Factor diario CL]]+AD40)/AB41</f>
        <v>4.7471272125055475E-2</v>
      </c>
    </row>
    <row r="42" spans="1:31" x14ac:dyDescent="0.2">
      <c r="A42" s="1">
        <v>43933</v>
      </c>
      <c r="B42">
        <v>7213</v>
      </c>
      <c r="C42">
        <f>Table2[[#This Row],[Chile]]/B41</f>
        <v>1.0412877147394255</v>
      </c>
      <c r="Q42" s="6" t="e">
        <f>Table2[[#This Row],[Iran]]/P41</f>
        <v>#DIV/0!</v>
      </c>
      <c r="AB42">
        <v>41</v>
      </c>
      <c r="AC42" s="8">
        <v>43933</v>
      </c>
      <c r="AD42">
        <f>Table2[[#This Row],[Chile]]/B43</f>
        <v>0.95853820598006645</v>
      </c>
      <c r="AE42">
        <f>(Table3[[#This Row],[Factor diario CL]]+AD41)/AB42</f>
        <v>4.6802135979867709E-2</v>
      </c>
    </row>
    <row r="43" spans="1:31" x14ac:dyDescent="0.2">
      <c r="A43" s="1">
        <v>43934</v>
      </c>
      <c r="B43">
        <v>7525</v>
      </c>
      <c r="C43">
        <f>Table2[[#This Row],[Chile]]/B42</f>
        <v>1.0432552336059893</v>
      </c>
      <c r="Q43" s="6" t="e">
        <f>Table2[[#This Row],[Iran]]/P42</f>
        <v>#DIV/0!</v>
      </c>
      <c r="AB43">
        <v>42</v>
      </c>
      <c r="AC43" s="9">
        <v>43934</v>
      </c>
      <c r="AD43">
        <f>Table2[[#This Row],[Chile]]/B44</f>
        <v>0.95048629531388151</v>
      </c>
      <c r="AE43">
        <f>(Table3[[#This Row],[Factor diario CL]]+AD42)/AB43</f>
        <v>4.5452964316522571E-2</v>
      </c>
    </row>
    <row r="44" spans="1:31" x14ac:dyDescent="0.2">
      <c r="A44" s="1">
        <v>43935</v>
      </c>
      <c r="B44">
        <v>7917</v>
      </c>
      <c r="C44">
        <f>Table2[[#This Row],[Chile]]/B43</f>
        <v>1.0520930232558139</v>
      </c>
      <c r="Q44" s="6" t="e">
        <f>Table2[[#This Row],[Iran]]/P43</f>
        <v>#DIV/0!</v>
      </c>
      <c r="AB44">
        <v>43</v>
      </c>
      <c r="AC44" s="8">
        <v>43935</v>
      </c>
      <c r="AD44">
        <f>Table2[[#This Row],[Chile]]/B45</f>
        <v>0.95696845158950805</v>
      </c>
    </row>
    <row r="45" spans="1:31" x14ac:dyDescent="0.2">
      <c r="A45" s="1">
        <v>43936</v>
      </c>
      <c r="B45">
        <v>8273</v>
      </c>
      <c r="C45">
        <f>Table2[[#This Row],[Chile]]/B44</f>
        <v>1.0449665277251483</v>
      </c>
      <c r="Q45" s="6" t="e">
        <f>Table2[[#This Row],[Iran]]/P44</f>
        <v>#DIV/0!</v>
      </c>
      <c r="AB45">
        <v>44</v>
      </c>
      <c r="AC45" s="9">
        <v>43936</v>
      </c>
    </row>
    <row r="46" spans="1:31" x14ac:dyDescent="0.2">
      <c r="A46" s="1">
        <v>43937</v>
      </c>
      <c r="Q46" s="6" t="e">
        <f>Table2[[#This Row],[Iran]]/P45</f>
        <v>#DIV/0!</v>
      </c>
    </row>
    <row r="47" spans="1:31" x14ac:dyDescent="0.2">
      <c r="A47" s="1">
        <v>43938</v>
      </c>
      <c r="Q47" s="6" t="e">
        <f>Table2[[#This Row],[Iran]]/P46</f>
        <v>#DIV/0!</v>
      </c>
    </row>
    <row r="48" spans="1:31" x14ac:dyDescent="0.2">
      <c r="A48" s="1">
        <v>43939</v>
      </c>
      <c r="Q48" s="6" t="e">
        <f>Table2[[#This Row],[Iran]]/P47</f>
        <v>#DIV/0!</v>
      </c>
    </row>
    <row r="49" spans="1:17" x14ac:dyDescent="0.2">
      <c r="A49" s="1">
        <v>43940</v>
      </c>
      <c r="Q49" s="6" t="e">
        <f>Table2[[#This Row],[Iran]]/P48</f>
        <v>#DIV/0!</v>
      </c>
    </row>
    <row r="50" spans="1:17" x14ac:dyDescent="0.2">
      <c r="A50" s="1">
        <v>43941</v>
      </c>
      <c r="Q50" s="6" t="e">
        <f>Table2[[#This Row],[Iran]]/P49</f>
        <v>#DIV/0!</v>
      </c>
    </row>
    <row r="51" spans="1:17" x14ac:dyDescent="0.2">
      <c r="A51" s="1">
        <v>43942</v>
      </c>
      <c r="Q51" s="6" t="e">
        <f>Table2[[#This Row],[Iran]]/P50</f>
        <v>#DIV/0!</v>
      </c>
    </row>
    <row r="52" spans="1:17" x14ac:dyDescent="0.2">
      <c r="A52" s="1">
        <v>43943</v>
      </c>
      <c r="Q52" s="6" t="e">
        <f>Table2[[#This Row],[Iran]]/P51</f>
        <v>#DIV/0!</v>
      </c>
    </row>
    <row r="53" spans="1:17" x14ac:dyDescent="0.2">
      <c r="A53" s="1">
        <v>43944</v>
      </c>
      <c r="Q53" s="6" t="e">
        <f>Table2[[#This Row],[Iran]]/P52</f>
        <v>#DIV/0!</v>
      </c>
    </row>
    <row r="54" spans="1:17" x14ac:dyDescent="0.2">
      <c r="A54" s="1">
        <v>43945</v>
      </c>
      <c r="Q54" s="6" t="e">
        <f>Table2[[#This Row],[Iran]]/P53</f>
        <v>#DIV/0!</v>
      </c>
    </row>
    <row r="55" spans="1:17" x14ac:dyDescent="0.2">
      <c r="A55" s="1">
        <v>43946</v>
      </c>
      <c r="Q55" s="6" t="e">
        <f>Table2[[#This Row],[Iran]]/P54</f>
        <v>#DIV/0!</v>
      </c>
    </row>
    <row r="56" spans="1:17" x14ac:dyDescent="0.2">
      <c r="A56" s="1">
        <v>43947</v>
      </c>
      <c r="Q56" s="6" t="e">
        <f>Table2[[#This Row],[Iran]]/P55</f>
        <v>#DIV/0!</v>
      </c>
    </row>
    <row r="57" spans="1:17" x14ac:dyDescent="0.2">
      <c r="A57" s="1">
        <v>43948</v>
      </c>
      <c r="Q57" s="6" t="e">
        <f>Table2[[#This Row],[Iran]]/P56</f>
        <v>#DIV/0!</v>
      </c>
    </row>
    <row r="58" spans="1:17" x14ac:dyDescent="0.2">
      <c r="A58" s="1">
        <v>43949</v>
      </c>
      <c r="Q58" s="6" t="e">
        <f>Table2[[#This Row],[Iran]]/P57</f>
        <v>#DIV/0!</v>
      </c>
    </row>
    <row r="59" spans="1:17" x14ac:dyDescent="0.2">
      <c r="A59" s="1">
        <v>43950</v>
      </c>
      <c r="Q59" s="6" t="e">
        <f>Table2[[#This Row],[Iran]]/P58</f>
        <v>#DIV/0!</v>
      </c>
    </row>
    <row r="60" spans="1:17" x14ac:dyDescent="0.2">
      <c r="A60" s="1">
        <v>43951</v>
      </c>
      <c r="Q60" s="6" t="e">
        <f>Table2[[#This Row],[Iran]]/P59</f>
        <v>#DIV/0!</v>
      </c>
    </row>
    <row r="61" spans="1:17" x14ac:dyDescent="0.2">
      <c r="A61" s="1">
        <v>43952</v>
      </c>
      <c r="Q61" s="6" t="e">
        <f>Table2[[#This Row],[Iran]]/P60</f>
        <v>#DIV/0!</v>
      </c>
    </row>
    <row r="62" spans="1:17" x14ac:dyDescent="0.2">
      <c r="A62" s="1">
        <v>43953</v>
      </c>
      <c r="Q62" s="6" t="e">
        <f>Table2[[#This Row],[Iran]]/P61</f>
        <v>#DIV/0!</v>
      </c>
    </row>
    <row r="63" spans="1:17" x14ac:dyDescent="0.2">
      <c r="A63" s="1">
        <v>43954</v>
      </c>
      <c r="Q63" s="6" t="e">
        <f>Table2[[#This Row],[Iran]]/P62</f>
        <v>#DIV/0!</v>
      </c>
    </row>
    <row r="64" spans="1:17" x14ac:dyDescent="0.2">
      <c r="A64" s="1">
        <v>43955</v>
      </c>
      <c r="Q64" s="6" t="e">
        <f>Table2[[#This Row],[Iran]]/P63</f>
        <v>#DIV/0!</v>
      </c>
    </row>
    <row r="65" spans="1:17" x14ac:dyDescent="0.2">
      <c r="A65" s="1">
        <v>43956</v>
      </c>
      <c r="Q65" s="6" t="e">
        <f>Table2[[#This Row],[Iran]]/P64</f>
        <v>#DIV/0!</v>
      </c>
    </row>
    <row r="66" spans="1:17" x14ac:dyDescent="0.2">
      <c r="A66" s="1">
        <v>43957</v>
      </c>
      <c r="Q66" s="6" t="e">
        <f>Table2[[#This Row],[Iran]]/P65</f>
        <v>#DIV/0!</v>
      </c>
    </row>
    <row r="67" spans="1:17" x14ac:dyDescent="0.2">
      <c r="A67" s="1">
        <v>43958</v>
      </c>
      <c r="Q67" s="6" t="e">
        <f>Table2[[#This Row],[Iran]]/P66</f>
        <v>#DIV/0!</v>
      </c>
    </row>
    <row r="68" spans="1:17" x14ac:dyDescent="0.2">
      <c r="A68" s="1">
        <v>43959</v>
      </c>
      <c r="Q68" s="6" t="e">
        <f>Table2[[#This Row],[Iran]]/P67</f>
        <v>#DIV/0!</v>
      </c>
    </row>
    <row r="69" spans="1:17" x14ac:dyDescent="0.2">
      <c r="A69" s="1">
        <v>43960</v>
      </c>
      <c r="Q69" s="6" t="e">
        <f>Table2[[#This Row],[Iran]]/P68</f>
        <v>#DIV/0!</v>
      </c>
    </row>
    <row r="70" spans="1:17" x14ac:dyDescent="0.2">
      <c r="A70" s="1">
        <v>43961</v>
      </c>
      <c r="Q70" s="6" t="e">
        <f>Table2[[#This Row],[Iran]]/P69</f>
        <v>#DIV/0!</v>
      </c>
    </row>
    <row r="71" spans="1:17" x14ac:dyDescent="0.2">
      <c r="A71" s="1">
        <v>43962</v>
      </c>
      <c r="Q71" s="6" t="e">
        <f>Table2[[#This Row],[Iran]]/P70</f>
        <v>#DIV/0!</v>
      </c>
    </row>
    <row r="72" spans="1:17" x14ac:dyDescent="0.2">
      <c r="A72" s="1">
        <v>43963</v>
      </c>
      <c r="Q72" s="6" t="e">
        <f>Table2[[#This Row],[Iran]]/P71</f>
        <v>#DIV/0!</v>
      </c>
    </row>
    <row r="73" spans="1:17" x14ac:dyDescent="0.2">
      <c r="A73" s="1">
        <v>43964</v>
      </c>
      <c r="Q73" s="6" t="e">
        <f>Table2[[#This Row],[Iran]]/P72</f>
        <v>#DIV/0!</v>
      </c>
    </row>
    <row r="74" spans="1:17" x14ac:dyDescent="0.2">
      <c r="A74" s="1">
        <v>43965</v>
      </c>
      <c r="Q74" s="6" t="e">
        <f>Table2[[#This Row],[Iran]]/P73</f>
        <v>#DIV/0!</v>
      </c>
    </row>
    <row r="75" spans="1:17" x14ac:dyDescent="0.2">
      <c r="A75" s="1">
        <v>43966</v>
      </c>
      <c r="Q75" s="6" t="e">
        <f>Table2[[#This Row],[Iran]]/P74</f>
        <v>#DIV/0!</v>
      </c>
    </row>
    <row r="76" spans="1:17" x14ac:dyDescent="0.2">
      <c r="A76" s="1">
        <v>43967</v>
      </c>
      <c r="Q76" s="6" t="e">
        <f>Table2[[#This Row],[Iran]]/P75</f>
        <v>#DIV/0!</v>
      </c>
    </row>
    <row r="77" spans="1:17" x14ac:dyDescent="0.2">
      <c r="A77" s="1">
        <v>43968</v>
      </c>
      <c r="Q77" s="6" t="e">
        <f>Table2[[#This Row],[Iran]]/P76</f>
        <v>#DIV/0!</v>
      </c>
    </row>
    <row r="78" spans="1:17" x14ac:dyDescent="0.2">
      <c r="A78" s="1">
        <v>43969</v>
      </c>
      <c r="Q78" s="6" t="e">
        <f>Table2[[#This Row],[Iran]]/P77</f>
        <v>#DIV/0!</v>
      </c>
    </row>
    <row r="79" spans="1:17" x14ac:dyDescent="0.2">
      <c r="A79" s="1">
        <v>43970</v>
      </c>
      <c r="Q79" s="6" t="e">
        <f>Table2[[#This Row],[Iran]]/P78</f>
        <v>#DIV/0!</v>
      </c>
    </row>
    <row r="80" spans="1:17" x14ac:dyDescent="0.2">
      <c r="A80" s="1">
        <v>43971</v>
      </c>
      <c r="Q80" s="6" t="e">
        <f>Table2[[#This Row],[Iran]]/P79</f>
        <v>#DIV/0!</v>
      </c>
    </row>
    <row r="81" spans="1:17" x14ac:dyDescent="0.2">
      <c r="A81" s="1">
        <v>43972</v>
      </c>
      <c r="Q81" s="6" t="e">
        <f>Table2[[#This Row],[Iran]]/P80</f>
        <v>#DIV/0!</v>
      </c>
    </row>
    <row r="82" spans="1:17" x14ac:dyDescent="0.2">
      <c r="A82" s="1">
        <v>43973</v>
      </c>
      <c r="Q82" s="6" t="e">
        <f>Table2[[#This Row],[Iran]]/P81</f>
        <v>#DIV/0!</v>
      </c>
    </row>
    <row r="83" spans="1:17" x14ac:dyDescent="0.2">
      <c r="A83" s="1">
        <v>43974</v>
      </c>
      <c r="Q83" s="6" t="e">
        <f>Table2[[#This Row],[Iran]]/P82</f>
        <v>#DIV/0!</v>
      </c>
    </row>
    <row r="84" spans="1:17" x14ac:dyDescent="0.2">
      <c r="A84" s="1">
        <v>43975</v>
      </c>
      <c r="Q84" s="6" t="e">
        <f>Table2[[#This Row],[Iran]]/P83</f>
        <v>#DIV/0!</v>
      </c>
    </row>
    <row r="85" spans="1:17" x14ac:dyDescent="0.2">
      <c r="A85" s="1">
        <v>43976</v>
      </c>
      <c r="Q85" s="6" t="e">
        <f>Table2[[#This Row],[Iran]]/P84</f>
        <v>#DIV/0!</v>
      </c>
    </row>
    <row r="86" spans="1:17" x14ac:dyDescent="0.2">
      <c r="A86" s="1">
        <v>43977</v>
      </c>
      <c r="Q86" s="6" t="e">
        <f>Table2[[#This Row],[Iran]]/P85</f>
        <v>#DIV/0!</v>
      </c>
    </row>
    <row r="87" spans="1:17" x14ac:dyDescent="0.2">
      <c r="A87" s="1">
        <v>43978</v>
      </c>
      <c r="Q87" s="6" t="e">
        <f>Table2[[#This Row],[Iran]]/P86</f>
        <v>#DIV/0!</v>
      </c>
    </row>
    <row r="88" spans="1:17" x14ac:dyDescent="0.2">
      <c r="A88" s="1">
        <v>43979</v>
      </c>
      <c r="Q88" s="6" t="e">
        <f>Table2[[#This Row],[Iran]]/P87</f>
        <v>#DIV/0!</v>
      </c>
    </row>
    <row r="89" spans="1:17" x14ac:dyDescent="0.2">
      <c r="A89" s="1">
        <v>43980</v>
      </c>
      <c r="Q89" s="6" t="e">
        <f>Table2[[#This Row],[Iran]]/P88</f>
        <v>#DIV/0!</v>
      </c>
    </row>
    <row r="90" spans="1:17" x14ac:dyDescent="0.2">
      <c r="A90" s="1">
        <v>43981</v>
      </c>
      <c r="Q90" s="6" t="e">
        <f>Table2[[#This Row],[Iran]]/P89</f>
        <v>#DIV/0!</v>
      </c>
    </row>
    <row r="91" spans="1:17" x14ac:dyDescent="0.2">
      <c r="A91" s="1">
        <v>43982</v>
      </c>
      <c r="Q91" s="6" t="e">
        <f>Table2[[#This Row],[Iran]]/P90</f>
        <v>#DIV/0!</v>
      </c>
    </row>
    <row r="92" spans="1:17" x14ac:dyDescent="0.2">
      <c r="A92" s="1">
        <v>43983</v>
      </c>
      <c r="Q92" s="6" t="e">
        <f>Table2[[#This Row],[Iran]]/P91</f>
        <v>#DIV/0!</v>
      </c>
    </row>
    <row r="93" spans="1:17" x14ac:dyDescent="0.2">
      <c r="A93" s="1">
        <v>43984</v>
      </c>
      <c r="Q93" s="6" t="e">
        <f>Table2[[#This Row],[Iran]]/P92</f>
        <v>#DIV/0!</v>
      </c>
    </row>
    <row r="94" spans="1:17" x14ac:dyDescent="0.2">
      <c r="A94" s="1">
        <v>43985</v>
      </c>
      <c r="Q94" s="6" t="e">
        <f>Table2[[#This Row],[Iran]]/P93</f>
        <v>#DIV/0!</v>
      </c>
    </row>
    <row r="95" spans="1:17" x14ac:dyDescent="0.2">
      <c r="A95" s="1">
        <v>43986</v>
      </c>
      <c r="Q95" s="6" t="e">
        <f>Table2[[#This Row],[Iran]]/P94</f>
        <v>#DIV/0!</v>
      </c>
    </row>
    <row r="96" spans="1:17" x14ac:dyDescent="0.2">
      <c r="A96" s="1">
        <v>43987</v>
      </c>
      <c r="Q96" s="6" t="e">
        <f>Table2[[#This Row],[Iran]]/P95</f>
        <v>#DIV/0!</v>
      </c>
    </row>
    <row r="97" spans="1:17" x14ac:dyDescent="0.2">
      <c r="A97" s="1">
        <v>43988</v>
      </c>
      <c r="Q97" s="6" t="e">
        <f>Table2[[#This Row],[Iran]]/P96</f>
        <v>#DIV/0!</v>
      </c>
    </row>
    <row r="98" spans="1:17" x14ac:dyDescent="0.2">
      <c r="A98" s="1">
        <v>43989</v>
      </c>
      <c r="Q98" s="6" t="e">
        <f>Table2[[#This Row],[Iran]]/P97</f>
        <v>#DIV/0!</v>
      </c>
    </row>
    <row r="99" spans="1:17" x14ac:dyDescent="0.2">
      <c r="A99" s="1">
        <v>43990</v>
      </c>
      <c r="Q99" s="6" t="e">
        <f>Table2[[#This Row],[Iran]]/P98</f>
        <v>#DIV/0!</v>
      </c>
    </row>
    <row r="100" spans="1:17" x14ac:dyDescent="0.2">
      <c r="A100" s="1">
        <v>43991</v>
      </c>
      <c r="Q100" s="6" t="e">
        <f>Table2[[#This Row],[Iran]]/P99</f>
        <v>#DIV/0!</v>
      </c>
    </row>
    <row r="101" spans="1:17" x14ac:dyDescent="0.2">
      <c r="A101" s="1">
        <v>43992</v>
      </c>
      <c r="Q101" s="6" t="e">
        <f>Table2[[#This Row],[Iran]]/P100</f>
        <v>#DIV/0!</v>
      </c>
    </row>
    <row r="102" spans="1:17" x14ac:dyDescent="0.2">
      <c r="A102" s="1">
        <v>43993</v>
      </c>
      <c r="Q102" s="6" t="e">
        <f>Table2[[#This Row],[Iran]]/P101</f>
        <v>#DIV/0!</v>
      </c>
    </row>
    <row r="103" spans="1:17" x14ac:dyDescent="0.2">
      <c r="A103" s="1">
        <v>43994</v>
      </c>
      <c r="Q103" s="6" t="e">
        <f>Table2[[#This Row],[Iran]]/P102</f>
        <v>#DIV/0!</v>
      </c>
    </row>
    <row r="104" spans="1:17" x14ac:dyDescent="0.2">
      <c r="A104" s="1">
        <v>43995</v>
      </c>
      <c r="Q104" s="6" t="e">
        <f>Table2[[#This Row],[Iran]]/P103</f>
        <v>#DIV/0!</v>
      </c>
    </row>
    <row r="105" spans="1:17" x14ac:dyDescent="0.2">
      <c r="A105" s="1">
        <v>43996</v>
      </c>
      <c r="Q105" s="6" t="e">
        <f>Table2[[#This Row],[Iran]]/P104</f>
        <v>#DIV/0!</v>
      </c>
    </row>
    <row r="106" spans="1:17" x14ac:dyDescent="0.2">
      <c r="A106" s="1">
        <v>43997</v>
      </c>
      <c r="Q106" s="6" t="e">
        <f>Table2[[#This Row],[Iran]]/P105</f>
        <v>#DIV/0!</v>
      </c>
    </row>
    <row r="107" spans="1:17" x14ac:dyDescent="0.2">
      <c r="A107" s="1">
        <v>43998</v>
      </c>
      <c r="Q107" s="6" t="e">
        <f>Table2[[#This Row],[Iran]]/P106</f>
        <v>#DIV/0!</v>
      </c>
    </row>
    <row r="108" spans="1:17" x14ac:dyDescent="0.2">
      <c r="A108" s="1">
        <v>43999</v>
      </c>
      <c r="Q108" s="6" t="e">
        <f>Table2[[#This Row],[Iran]]/P107</f>
        <v>#DIV/0!</v>
      </c>
    </row>
    <row r="109" spans="1:17" x14ac:dyDescent="0.2">
      <c r="A109" s="1">
        <v>44000</v>
      </c>
      <c r="Q109" s="6" t="e">
        <f>Table2[[#This Row],[Iran]]/P108</f>
        <v>#DIV/0!</v>
      </c>
    </row>
    <row r="110" spans="1:17" x14ac:dyDescent="0.2">
      <c r="A110" s="1">
        <v>44001</v>
      </c>
      <c r="Q110" s="6" t="e">
        <f>Table2[[#This Row],[Iran]]/P109</f>
        <v>#DIV/0!</v>
      </c>
    </row>
    <row r="111" spans="1:17" x14ac:dyDescent="0.2">
      <c r="A111" s="1">
        <v>44002</v>
      </c>
      <c r="Q111" s="6" t="e">
        <f>Table2[[#This Row],[Iran]]/P110</f>
        <v>#DIV/0!</v>
      </c>
    </row>
    <row r="112" spans="1:17" x14ac:dyDescent="0.2">
      <c r="A112" s="1">
        <v>44003</v>
      </c>
      <c r="Q112" s="6" t="e">
        <f>Table2[[#This Row],[Iran]]/P111</f>
        <v>#DIV/0!</v>
      </c>
    </row>
    <row r="113" spans="1:17" x14ac:dyDescent="0.2">
      <c r="A113" s="1">
        <v>44004</v>
      </c>
      <c r="Q113" s="6" t="e">
        <f>Table2[[#This Row],[Iran]]/P112</f>
        <v>#DIV/0!</v>
      </c>
    </row>
    <row r="114" spans="1:17" x14ac:dyDescent="0.2">
      <c r="A114" s="1">
        <v>44005</v>
      </c>
      <c r="Q114" s="6" t="e">
        <f>Table2[[#This Row],[Iran]]/P113</f>
        <v>#DIV/0!</v>
      </c>
    </row>
    <row r="115" spans="1:17" x14ac:dyDescent="0.2">
      <c r="A115" s="1">
        <v>44006</v>
      </c>
      <c r="Q115" s="6" t="e">
        <f>Table2[[#This Row],[Iran]]/P114</f>
        <v>#DIV/0!</v>
      </c>
    </row>
    <row r="116" spans="1:17" x14ac:dyDescent="0.2">
      <c r="A116" s="1">
        <v>44007</v>
      </c>
      <c r="Q116" s="6" t="e">
        <f>Table2[[#This Row],[Iran]]/P115</f>
        <v>#DIV/0!</v>
      </c>
    </row>
    <row r="117" spans="1:17" x14ac:dyDescent="0.2">
      <c r="A117" s="1">
        <v>44008</v>
      </c>
      <c r="Q117" s="6" t="e">
        <f>Table2[[#This Row],[Iran]]/P116</f>
        <v>#DIV/0!</v>
      </c>
    </row>
    <row r="118" spans="1:17" x14ac:dyDescent="0.2">
      <c r="A118" s="1">
        <v>44009</v>
      </c>
      <c r="Q118" s="6" t="e">
        <f>Table2[[#This Row],[Iran]]/P117</f>
        <v>#DIV/0!</v>
      </c>
    </row>
    <row r="119" spans="1:17" x14ac:dyDescent="0.2">
      <c r="A119" s="1">
        <v>44010</v>
      </c>
      <c r="Q119" s="6" t="e">
        <f>Table2[[#This Row],[Iran]]/P118</f>
        <v>#DIV/0!</v>
      </c>
    </row>
    <row r="120" spans="1:17" x14ac:dyDescent="0.2">
      <c r="A120" s="1">
        <v>44011</v>
      </c>
      <c r="Q120" s="6" t="e">
        <f>Table2[[#This Row],[Iran]]/P119</f>
        <v>#DIV/0!</v>
      </c>
    </row>
    <row r="121" spans="1:17" x14ac:dyDescent="0.2">
      <c r="A121" s="1">
        <v>44012</v>
      </c>
      <c r="Q121" s="6" t="e">
        <f>Table2[[#This Row],[Iran]]/P120</f>
        <v>#DIV/0!</v>
      </c>
    </row>
    <row r="122" spans="1:17" x14ac:dyDescent="0.2">
      <c r="A122" s="1">
        <v>44013</v>
      </c>
      <c r="Q122" s="6" t="e">
        <f>Table2[[#This Row],[Iran]]/P121</f>
        <v>#DIV/0!</v>
      </c>
    </row>
    <row r="123" spans="1:17" x14ac:dyDescent="0.2">
      <c r="A123" s="1">
        <v>44014</v>
      </c>
      <c r="Q123" s="6" t="e">
        <f>Table2[[#This Row],[Iran]]/P122</f>
        <v>#DIV/0!</v>
      </c>
    </row>
    <row r="124" spans="1:17" x14ac:dyDescent="0.2">
      <c r="A124" s="1">
        <v>44015</v>
      </c>
      <c r="Q124" s="6" t="e">
        <f>Table2[[#This Row],[Iran]]/P123</f>
        <v>#DIV/0!</v>
      </c>
    </row>
    <row r="125" spans="1:17" x14ac:dyDescent="0.2">
      <c r="A125" s="1">
        <v>44016</v>
      </c>
      <c r="Q125" s="6" t="e">
        <f>Table2[[#This Row],[Iran]]/P124</f>
        <v>#DIV/0!</v>
      </c>
    </row>
    <row r="126" spans="1:17" x14ac:dyDescent="0.2">
      <c r="A126" s="1">
        <v>44017</v>
      </c>
      <c r="Q126" s="6" t="e">
        <f>Table2[[#This Row],[Iran]]/P125</f>
        <v>#DIV/0!</v>
      </c>
    </row>
    <row r="127" spans="1:17" x14ac:dyDescent="0.2">
      <c r="A127" s="1">
        <v>44018</v>
      </c>
      <c r="Q127" s="6" t="e">
        <f>Table2[[#This Row],[Iran]]/P126</f>
        <v>#DIV/0!</v>
      </c>
    </row>
    <row r="128" spans="1:17" x14ac:dyDescent="0.2">
      <c r="A128" s="1">
        <v>44019</v>
      </c>
      <c r="Q128" s="6" t="e">
        <f>Table2[[#This Row],[Iran]]/P127</f>
        <v>#DIV/0!</v>
      </c>
    </row>
    <row r="129" spans="1:17" x14ac:dyDescent="0.2">
      <c r="A129" s="1">
        <v>44020</v>
      </c>
      <c r="Q129" s="6" t="e">
        <f>Table2[[#This Row],[Iran]]/P128</f>
        <v>#DIV/0!</v>
      </c>
    </row>
    <row r="130" spans="1:17" x14ac:dyDescent="0.2">
      <c r="A130" s="1">
        <v>44021</v>
      </c>
      <c r="Q130" s="6" t="e">
        <f>Table2[[#This Row],[Iran]]/P129</f>
        <v>#DIV/0!</v>
      </c>
    </row>
    <row r="131" spans="1:17" x14ac:dyDescent="0.2">
      <c r="A131" s="1">
        <v>44022</v>
      </c>
      <c r="Q131" s="6" t="e">
        <f>Table2[[#This Row],[Iran]]/P130</f>
        <v>#DIV/0!</v>
      </c>
    </row>
    <row r="132" spans="1:17" x14ac:dyDescent="0.2">
      <c r="A132" s="1">
        <v>44023</v>
      </c>
      <c r="Q132" s="6" t="e">
        <f>Table2[[#This Row],[Iran]]/P131</f>
        <v>#DIV/0!</v>
      </c>
    </row>
    <row r="133" spans="1:17" x14ac:dyDescent="0.2">
      <c r="A133" s="1">
        <v>44024</v>
      </c>
      <c r="Q133" s="6" t="e">
        <f>Table2[[#This Row],[Iran]]/P132</f>
        <v>#DIV/0!</v>
      </c>
    </row>
    <row r="134" spans="1:17" x14ac:dyDescent="0.2">
      <c r="A134" s="1">
        <v>44025</v>
      </c>
      <c r="Q134" s="6" t="e">
        <f>Table2[[#This Row],[Iran]]/P133</f>
        <v>#DIV/0!</v>
      </c>
    </row>
    <row r="135" spans="1:17" x14ac:dyDescent="0.2">
      <c r="A135" s="1">
        <v>44026</v>
      </c>
      <c r="Q135" s="6" t="e">
        <f>Table2[[#This Row],[Iran]]/P134</f>
        <v>#DIV/0!</v>
      </c>
    </row>
    <row r="136" spans="1:17" x14ac:dyDescent="0.2">
      <c r="A136" s="1">
        <v>44027</v>
      </c>
      <c r="Q136" s="6" t="e">
        <f>Table2[[#This Row],[Iran]]/P135</f>
        <v>#DIV/0!</v>
      </c>
    </row>
    <row r="137" spans="1:17" x14ac:dyDescent="0.2">
      <c r="A137" s="1">
        <v>44028</v>
      </c>
      <c r="Q137" s="6" t="e">
        <f>Table2[[#This Row],[Iran]]/P136</f>
        <v>#DIV/0!</v>
      </c>
    </row>
    <row r="138" spans="1:17" x14ac:dyDescent="0.2">
      <c r="A138" s="1">
        <v>44029</v>
      </c>
      <c r="Q138" s="6" t="e">
        <f>Table2[[#This Row],[Iran]]/P137</f>
        <v>#DIV/0!</v>
      </c>
    </row>
    <row r="139" spans="1:17" x14ac:dyDescent="0.2">
      <c r="A139" s="1">
        <v>44030</v>
      </c>
      <c r="Q139" s="6" t="e">
        <f>Table2[[#This Row],[Iran]]/P138</f>
        <v>#DIV/0!</v>
      </c>
    </row>
    <row r="140" spans="1:17" x14ac:dyDescent="0.2">
      <c r="A140" s="1">
        <v>44031</v>
      </c>
      <c r="Q140" s="6" t="e">
        <f>Table2[[#This Row],[Iran]]/P139</f>
        <v>#DIV/0!</v>
      </c>
    </row>
    <row r="141" spans="1:17" x14ac:dyDescent="0.2">
      <c r="A141" s="1">
        <v>44032</v>
      </c>
      <c r="Q141" s="6" t="e">
        <f>Table2[[#This Row],[Iran]]/P140</f>
        <v>#DIV/0!</v>
      </c>
    </row>
    <row r="142" spans="1:17" x14ac:dyDescent="0.2">
      <c r="A142" s="1">
        <v>44033</v>
      </c>
      <c r="Q142" s="6" t="e">
        <f>Table2[[#This Row],[Iran]]/P141</f>
        <v>#DIV/0!</v>
      </c>
    </row>
    <row r="143" spans="1:17" x14ac:dyDescent="0.2">
      <c r="A143" s="1">
        <v>44034</v>
      </c>
      <c r="Q143" s="6" t="e">
        <f>Table2[[#This Row],[Iran]]/P142</f>
        <v>#DIV/0!</v>
      </c>
    </row>
    <row r="144" spans="1:17" x14ac:dyDescent="0.2">
      <c r="A144" s="1">
        <v>44035</v>
      </c>
      <c r="Q144" s="6" t="e">
        <f>Table2[[#This Row],[Iran]]/P143</f>
        <v>#DIV/0!</v>
      </c>
    </row>
    <row r="145" spans="1:17" x14ac:dyDescent="0.2">
      <c r="A145" s="1">
        <v>44036</v>
      </c>
      <c r="Q145" s="6" t="e">
        <f>Table2[[#This Row],[Iran]]/P144</f>
        <v>#DIV/0!</v>
      </c>
    </row>
    <row r="146" spans="1:17" x14ac:dyDescent="0.2">
      <c r="A146" s="1">
        <v>44037</v>
      </c>
      <c r="Q146" s="6" t="e">
        <f>Table2[[#This Row],[Iran]]/P145</f>
        <v>#DIV/0!</v>
      </c>
    </row>
    <row r="147" spans="1:17" x14ac:dyDescent="0.2">
      <c r="A147" s="1">
        <v>44038</v>
      </c>
      <c r="Q147" s="6" t="e">
        <f>Table2[[#This Row],[Iran]]/P146</f>
        <v>#DIV/0!</v>
      </c>
    </row>
    <row r="148" spans="1:17" x14ac:dyDescent="0.2">
      <c r="A148" s="1">
        <v>44039</v>
      </c>
      <c r="Q148" s="6" t="e">
        <f>Table2[[#This Row],[Iran]]/P147</f>
        <v>#DIV/0!</v>
      </c>
    </row>
    <row r="149" spans="1:17" x14ac:dyDescent="0.2">
      <c r="A149" s="1">
        <v>44040</v>
      </c>
      <c r="Q149" s="6" t="e">
        <f>Table2[[#This Row],[Iran]]/P148</f>
        <v>#DIV/0!</v>
      </c>
    </row>
    <row r="150" spans="1:17" x14ac:dyDescent="0.2">
      <c r="A150" s="1">
        <v>44041</v>
      </c>
      <c r="Q150" s="6" t="e">
        <f>Table2[[#This Row],[Iran]]/P149</f>
        <v>#DIV/0!</v>
      </c>
    </row>
    <row r="151" spans="1:17" x14ac:dyDescent="0.2">
      <c r="A151" s="1">
        <v>44042</v>
      </c>
      <c r="Q151" s="6" t="e">
        <f>Table2[[#This Row],[Iran]]/P150</f>
        <v>#DIV/0!</v>
      </c>
    </row>
    <row r="152" spans="1:17" x14ac:dyDescent="0.2">
      <c r="A152" s="1">
        <v>44043</v>
      </c>
      <c r="Q152" s="6" t="e">
        <f>Table2[[#This Row],[Iran]]/P151</f>
        <v>#DIV/0!</v>
      </c>
    </row>
    <row r="153" spans="1:17" x14ac:dyDescent="0.2">
      <c r="A153" s="1">
        <v>44044</v>
      </c>
      <c r="Q153" s="6" t="e">
        <f>Table2[[#This Row],[Iran]]/P152</f>
        <v>#DIV/0!</v>
      </c>
    </row>
    <row r="154" spans="1:17" x14ac:dyDescent="0.2">
      <c r="A154" s="1">
        <v>44045</v>
      </c>
      <c r="Q154" s="6" t="e">
        <f>Table2[[#This Row],[Iran]]/P153</f>
        <v>#DIV/0!</v>
      </c>
    </row>
    <row r="155" spans="1:17" x14ac:dyDescent="0.2">
      <c r="A155" s="1">
        <v>44046</v>
      </c>
      <c r="Q155" s="6" t="e">
        <f>Table2[[#This Row],[Iran]]/P154</f>
        <v>#DIV/0!</v>
      </c>
    </row>
    <row r="156" spans="1:17" x14ac:dyDescent="0.2">
      <c r="A156" s="1">
        <v>44047</v>
      </c>
      <c r="Q156" s="6" t="e">
        <f>Table2[[#This Row],[Iran]]/P155</f>
        <v>#DIV/0!</v>
      </c>
    </row>
  </sheetData>
  <conditionalFormatting sqref="O2:O33">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3">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3">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3">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3">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3">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3">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45">
    <cfRule type="dataBar" priority="22">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O2:O33</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I2:I33</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E2:E33</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M2:M33</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K2:K33</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G2:G33</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Q2:Q33</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15" sqref="C15"/>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10" t="s">
        <v>40</v>
      </c>
      <c r="B2" s="10">
        <v>4</v>
      </c>
      <c r="C2" s="10">
        <v>124</v>
      </c>
      <c r="D2" s="11">
        <v>1.4999999999999999E-2</v>
      </c>
      <c r="E2" s="10">
        <v>1</v>
      </c>
    </row>
    <row r="3" spans="1:5" x14ac:dyDescent="0.2">
      <c r="A3" s="10" t="s">
        <v>41</v>
      </c>
      <c r="B3" s="10">
        <v>0</v>
      </c>
      <c r="C3" s="10">
        <v>62</v>
      </c>
      <c r="D3" s="11">
        <v>7.4999999999999997E-3</v>
      </c>
      <c r="E3" s="10">
        <v>0</v>
      </c>
    </row>
    <row r="4" spans="1:5" x14ac:dyDescent="0.2">
      <c r="A4" s="10" t="s">
        <v>42</v>
      </c>
      <c r="B4" s="10">
        <v>21</v>
      </c>
      <c r="C4" s="10">
        <v>176</v>
      </c>
      <c r="D4" s="11">
        <v>2.1299999999999999E-2</v>
      </c>
      <c r="E4" s="10">
        <v>1</v>
      </c>
    </row>
    <row r="5" spans="1:5" x14ac:dyDescent="0.2">
      <c r="A5" s="10" t="s">
        <v>43</v>
      </c>
      <c r="B5" s="10">
        <v>0</v>
      </c>
      <c r="C5" s="10">
        <v>13</v>
      </c>
      <c r="D5" s="11">
        <v>1.6000000000000001E-3</v>
      </c>
      <c r="E5" s="10">
        <v>0</v>
      </c>
    </row>
    <row r="6" spans="1:5" x14ac:dyDescent="0.2">
      <c r="A6" s="10" t="s">
        <v>44</v>
      </c>
      <c r="B6" s="10">
        <v>0</v>
      </c>
      <c r="C6" s="10">
        <v>66</v>
      </c>
      <c r="D6" s="11">
        <v>8.0000000000000002E-3</v>
      </c>
      <c r="E6" s="10">
        <v>0</v>
      </c>
    </row>
    <row r="7" spans="1:5" x14ac:dyDescent="0.2">
      <c r="A7" s="10" t="s">
        <v>45</v>
      </c>
      <c r="B7" s="10">
        <v>14</v>
      </c>
      <c r="C7" s="10">
        <v>299</v>
      </c>
      <c r="D7" s="11">
        <v>3.61E-2</v>
      </c>
      <c r="E7" s="10">
        <v>2</v>
      </c>
    </row>
    <row r="8" spans="1:5" x14ac:dyDescent="0.2">
      <c r="A8" s="10" t="s">
        <v>46</v>
      </c>
      <c r="B8" s="10">
        <v>248</v>
      </c>
      <c r="C8" s="12">
        <v>4334</v>
      </c>
      <c r="D8" s="11">
        <v>0.52390000000000003</v>
      </c>
      <c r="E8" s="10">
        <v>41</v>
      </c>
    </row>
    <row r="9" spans="1:5" x14ac:dyDescent="0.2">
      <c r="A9" s="10" t="s">
        <v>47</v>
      </c>
      <c r="B9" s="10">
        <v>1</v>
      </c>
      <c r="C9" s="10">
        <v>54</v>
      </c>
      <c r="D9" s="11">
        <v>6.4999999999999997E-3</v>
      </c>
      <c r="E9" s="10">
        <v>0</v>
      </c>
    </row>
    <row r="10" spans="1:5" x14ac:dyDescent="0.2">
      <c r="A10" s="10" t="s">
        <v>48</v>
      </c>
      <c r="B10" s="10">
        <v>10</v>
      </c>
      <c r="C10" s="10">
        <v>152</v>
      </c>
      <c r="D10" s="11">
        <v>1.84E-2</v>
      </c>
      <c r="E10" s="10">
        <v>4</v>
      </c>
    </row>
    <row r="11" spans="1:5" x14ac:dyDescent="0.2">
      <c r="A11" s="10" t="s">
        <v>49</v>
      </c>
      <c r="B11" s="10">
        <v>12</v>
      </c>
      <c r="C11" s="10">
        <v>634</v>
      </c>
      <c r="D11" s="11">
        <v>7.6600000000000001E-2</v>
      </c>
      <c r="E11" s="10">
        <v>8</v>
      </c>
    </row>
    <row r="12" spans="1:5" x14ac:dyDescent="0.2">
      <c r="A12" s="10" t="s">
        <v>50</v>
      </c>
      <c r="B12" s="10">
        <v>14</v>
      </c>
      <c r="C12" s="10">
        <v>542</v>
      </c>
      <c r="D12" s="11">
        <v>6.5500000000000003E-2</v>
      </c>
      <c r="E12" s="10">
        <v>2</v>
      </c>
    </row>
    <row r="13" spans="1:5" x14ac:dyDescent="0.2">
      <c r="A13" s="10" t="s">
        <v>51</v>
      </c>
      <c r="B13" s="10">
        <v>10</v>
      </c>
      <c r="C13" s="10">
        <v>826</v>
      </c>
      <c r="D13" s="11">
        <v>9.98E-2</v>
      </c>
      <c r="E13" s="10">
        <v>21</v>
      </c>
    </row>
    <row r="14" spans="1:5" x14ac:dyDescent="0.2">
      <c r="A14" s="10" t="s">
        <v>52</v>
      </c>
      <c r="B14" s="10">
        <v>2</v>
      </c>
      <c r="C14" s="10">
        <v>150</v>
      </c>
      <c r="D14" s="11">
        <v>1.8100000000000002E-2</v>
      </c>
      <c r="E14" s="10">
        <v>3</v>
      </c>
    </row>
    <row r="15" spans="1:5" x14ac:dyDescent="0.2">
      <c r="A15" s="10" t="s">
        <v>53</v>
      </c>
      <c r="B15" s="10">
        <v>5</v>
      </c>
      <c r="C15" s="10">
        <v>390</v>
      </c>
      <c r="D15" s="11">
        <v>4.7100000000000003E-2</v>
      </c>
      <c r="E15" s="10">
        <v>5</v>
      </c>
    </row>
    <row r="16" spans="1:5" x14ac:dyDescent="0.2">
      <c r="A16" s="10" t="s">
        <v>54</v>
      </c>
      <c r="B16" s="10">
        <v>0</v>
      </c>
      <c r="C16" s="10">
        <v>7</v>
      </c>
      <c r="D16" s="11">
        <v>8.0000000000000004E-4</v>
      </c>
      <c r="E16" s="10">
        <v>0</v>
      </c>
    </row>
    <row r="17" spans="1:5" x14ac:dyDescent="0.2">
      <c r="A17" s="10" t="s">
        <v>55</v>
      </c>
      <c r="B17" s="10">
        <v>15</v>
      </c>
      <c r="C17" s="10">
        <v>444</v>
      </c>
      <c r="D17" s="11">
        <v>5.3699999999999998E-2</v>
      </c>
      <c r="E17" s="10">
        <v>6</v>
      </c>
    </row>
    <row r="18" spans="1:5" x14ac:dyDescent="0.2">
      <c r="A18" s="3" t="s">
        <v>57</v>
      </c>
      <c r="B18" s="4">
        <f>SUM(B2:B17)</f>
        <v>356</v>
      </c>
      <c r="C18" s="4">
        <f>SUM(C2:C17)</f>
        <v>8273</v>
      </c>
      <c r="D18" s="5">
        <f>SUM(D2:D17)</f>
        <v>0.99990000000000001</v>
      </c>
      <c r="E18" s="4">
        <f>SUM(E2:E17)</f>
        <v>94</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2020-04-15T18:39:57Z</dcterms:modified>
</cp:coreProperties>
</file>