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08FC3456-4E2A-ED4F-AC2C-8B36A06D7B7E}" xr6:coauthVersionLast="40" xr6:coauthVersionMax="40" xr10:uidLastSave="{00000000-0000-0000-0000-000000000000}"/>
  <bookViews>
    <workbookView xWindow="0" yWindow="460" windowWidth="10000" windowHeight="1754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7" i="1"/>
  <c r="C35" i="1"/>
  <c r="Q35" i="1"/>
  <c r="C34" i="1" l="1"/>
  <c r="K32" i="1" l="1"/>
  <c r="I32" i="1"/>
  <c r="E32" i="1"/>
  <c r="O32" i="1"/>
  <c r="Q32" i="1"/>
  <c r="M32" i="1"/>
  <c r="G32" i="1"/>
  <c r="C33"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<sst xmlns="http://schemas.openxmlformats.org/spreadsheetml/2006/main" count="59" uniqueCount="58">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</sst>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9" totalsRowShown="0">
  <autoFilter ref="A1:Q39"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Row],[Factor_Chile]]:C39)</calculatedColumnFormula>
    </tableColumn>
    <tableColumn id="3" xr3:uid="{6F6CF0DF-A8FB-A542-B7C9-0FB974F71F03}" name="Suma_CH">
      <calculatedColumnFormula>SUM(Table2[[#This Row],[Factor_China]]:E39)</calculatedColumnFormula>
    </tableColumn>
    <tableColumn id="4" xr3:uid="{DF859BA9-E291-D94A-BD51-FF5D7EB97B14}" name="Suma_IT">
      <calculatedColumnFormula>SUM(Table2[[#This Row],[Factor_Italia]]:G39)</calculatedColumnFormula>
    </tableColumn>
    <tableColumn id="5" xr3:uid="{FCCFA73D-6395-7944-A719-E7C8DB6BAC02}" name="Suma_EEUU">
      <calculatedColumnFormula>SUM(Table2[[#This Row],[Factor_EEUU]]:I39)</calculatedColumnFormula>
    </tableColumn>
    <tableColumn id="6" xr3:uid="{7799B79A-70B1-924B-ADDC-F34E1A4EF7F9}" name="Suma_ES">
      <calculatedColumnFormula>SUM(Table2[[#This Row],[Factor_España]]:K39)</calculatedColumnFormula>
    </tableColumn>
    <tableColumn id="7" xr3:uid="{C884A6D2-B96B-1745-905B-9C2BAD0FC440}" name="Suma_AL">
      <calculatedColumnFormula>SUM(Table2[[#This Row],[Factor_Alemania]]:M39)</calculatedColumnFormula>
    </tableColumn>
    <tableColumn id="8" xr3:uid="{9C2E9547-AB8C-AE4F-B6E7-E115DDDAA0FF}" name="Suma_FR">
      <calculatedColumnFormula>SUM(Table2[[#This Row],[Factor_Francia]]:O39)</calculatedColumnFormula>
    </tableColumn>
    <tableColumn id="9" xr3:uid="{9A1C6494-7EB6-9B4B-87C4-BBDA6DA9047D}" name="Suma_IR">
      <calculatedColumnFormula>SUM(Table2[[#This Row],[Factor_Iran]]:Q39)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9"/>
  <sheetViews>
    <sheetView workbookViewId="0">
      <selection activeCell="D38" sqref="D38"/>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36</v>
      </c>
      <c r="T2">
        <f>SUM(Table2[[#This Row],[Factor_Chile]]:C39)</f>
        <v>45.993547020777243</v>
      </c>
      <c r="U2">
        <f>SUM(Table2[[#This Row],[Factor_China]]:E39)</f>
        <v>31.018170093427205</v>
      </c>
      <c r="V2">
        <f>SUM(Table2[[#This Row],[Factor_Italia]]:G39)</f>
        <v>35.381616387348011</v>
      </c>
      <c r="W2">
        <f>SUM(Table2[[#This Row],[Factor_EEUU]]:I39)</f>
        <v>40.738050708886128</v>
      </c>
      <c r="X2">
        <f>SUM(Table2[[#This Row],[Factor_España]]:K39)</f>
        <v>38.913081834465927</v>
      </c>
      <c r="Y2">
        <f>SUM(Table2[[#This Row],[Factor_Alemania]]:M39)</f>
        <v>38.079616754573486</v>
      </c>
      <c r="Z2">
        <f>SUM(Table2[[#This Row],[Factor_Francia]]:O39)</f>
        <v>37.456961098678271</v>
      </c>
      <c r="AA2" t="e">
        <f>SUM(Table2[[#This Row],[Factor_Iran]]:Q39)</f>
        <v>#DIV/0!</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1.2775985283549234</v>
      </c>
      <c r="U5">
        <f>U2/S5</f>
        <v>1.000586132046039</v>
      </c>
      <c r="V5">
        <f>V2/S5</f>
        <v>1.1413424641080003</v>
      </c>
      <c r="W5">
        <f>W2/S5</f>
        <v>1.3141306680285847</v>
      </c>
      <c r="X5">
        <f>X2/S5</f>
        <v>1.2552607043376105</v>
      </c>
      <c r="Y5">
        <f>Y2/S5</f>
        <v>1.2283747340184996</v>
      </c>
      <c r="Z5">
        <f>Z2/S5</f>
        <v>1.208289067699299</v>
      </c>
      <c r="AA5" t="e">
        <f>AA2/S5</f>
        <v>#DIV/0!</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row>
    <row r="31" spans="1:17"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row>
    <row r="32" spans="1:17"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row>
    <row r="33" spans="1:17" x14ac:dyDescent="0.2">
      <c r="A33" s="1">
        <v>43924</v>
      </c>
      <c r="B33">
        <v>4161</v>
      </c>
      <c r="C33">
        <f>Table2[[#This Row],[Chile]]/B32</f>
        <v>1.2223854289071681</v>
      </c>
    </row>
    <row r="34" spans="1:17" x14ac:dyDescent="0.2">
      <c r="A34" s="1">
        <v>43925</v>
      </c>
      <c r="B34">
        <v>4815</v>
      </c>
      <c r="C34">
        <f>Table2[[#This Row],[Chile]]/B33</f>
        <v>1.1571737563085798</v>
      </c>
    </row>
    <row r="35" spans="1:17" x14ac:dyDescent="0.2">
      <c r="A35" s="1">
        <v>43926</v>
      </c>
      <c r="B35">
        <v>5116</v>
      </c>
      <c r="C35">
        <f>Table2[[#This Row],[Chile]]/B34</f>
        <v>1.0625129802699895</v>
      </c>
      <c r="Q35" s="6" t="e">
        <f>Table2[[#This Row],[Iran]]/P34</f>
        <v>#DIV/0!</v>
      </c>
    </row>
    <row r="36" spans="1:17" x14ac:dyDescent="0.2">
      <c r="A36" s="1">
        <v>43927</v>
      </c>
      <c r="B36">
        <v>5546</v>
      </c>
      <c r="C36">
        <f>Table2[[#This Row],[Chile]]/B35</f>
        <v>1.0840500390930414</v>
      </c>
    </row>
    <row r="37" spans="1:17" x14ac:dyDescent="0.2">
      <c r="A37" s="1">
        <v>43928</v>
      </c>
      <c r="B37">
        <v>5972</v>
      </c>
      <c r="C37">
        <f>Table2[[#This Row],[Chile]]/B36</f>
        <v>1.0768121168409666</v>
      </c>
    </row>
    <row r="38" spans="1:17" x14ac:dyDescent="0.2">
      <c r="A38" s="1">
        <v>43929</v>
      </c>
    </row>
    <row r="39" spans="1:17" x14ac:dyDescent="0.2">
      <c r="A39" s="1">
        <v>43930</v>
      </c>
    </row>
  </sheetData>
  <conditionalFormatting sqref="O2:O32">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2">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2">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2">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2">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2">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2">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37">
    <cfRule type="dataBar" priority="13">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O2:O32</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I2:I32</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E2:E32</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M2:M32</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K2:K32</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G2:G32</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Q2:Q32</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54</v>
      </c>
      <c r="B2" s="2">
        <v>0</v>
      </c>
      <c r="C2" s="2">
        <v>7</v>
      </c>
      <c r="D2" s="7">
        <v>0</v>
      </c>
      <c r="E2" s="2">
        <v>0</v>
      </c>
    </row>
    <row r="3" spans="1:5" x14ac:dyDescent="0.2">
      <c r="A3" s="2" t="s">
        <v>43</v>
      </c>
      <c r="B3" s="2">
        <v>2</v>
      </c>
      <c r="C3" s="2">
        <v>10</v>
      </c>
      <c r="D3" s="7">
        <v>0</v>
      </c>
      <c r="E3" s="2">
        <v>0</v>
      </c>
    </row>
    <row r="4" spans="1:5" x14ac:dyDescent="0.2">
      <c r="A4" s="2" t="s">
        <v>41</v>
      </c>
      <c r="B4" s="2">
        <v>3</v>
      </c>
      <c r="C4" s="2">
        <v>29</v>
      </c>
      <c r="D4" s="7">
        <v>0</v>
      </c>
      <c r="E4" s="2">
        <v>0</v>
      </c>
    </row>
    <row r="5" spans="1:5" x14ac:dyDescent="0.2">
      <c r="A5" s="2" t="s">
        <v>47</v>
      </c>
      <c r="B5" s="2">
        <v>1</v>
      </c>
      <c r="C5" s="2">
        <v>44</v>
      </c>
      <c r="D5" s="7">
        <v>0.01</v>
      </c>
      <c r="E5" s="2">
        <v>0</v>
      </c>
    </row>
    <row r="6" spans="1:5" x14ac:dyDescent="0.2">
      <c r="A6" s="2" t="s">
        <v>44</v>
      </c>
      <c r="B6" s="2">
        <v>5</v>
      </c>
      <c r="C6" s="2">
        <v>61</v>
      </c>
      <c r="D6" s="7">
        <v>0.01</v>
      </c>
      <c r="E6" s="2">
        <v>0</v>
      </c>
    </row>
    <row r="7" spans="1:5" x14ac:dyDescent="0.2">
      <c r="A7" s="2" t="s">
        <v>40</v>
      </c>
      <c r="B7" s="2">
        <v>12</v>
      </c>
      <c r="C7" s="2">
        <v>75</v>
      </c>
      <c r="D7" s="7">
        <v>0.01</v>
      </c>
      <c r="E7" s="2">
        <v>0</v>
      </c>
    </row>
    <row r="8" spans="1:5" x14ac:dyDescent="0.2">
      <c r="A8" s="2" t="s">
        <v>42</v>
      </c>
      <c r="B8" s="2">
        <v>15</v>
      </c>
      <c r="C8" s="2">
        <v>92</v>
      </c>
      <c r="D8" s="7">
        <v>0.02</v>
      </c>
      <c r="E8" s="2">
        <v>1</v>
      </c>
    </row>
    <row r="9" spans="1:5" x14ac:dyDescent="0.2">
      <c r="A9" s="2" t="s">
        <v>52</v>
      </c>
      <c r="B9" s="2">
        <v>4</v>
      </c>
      <c r="C9" s="2">
        <v>118</v>
      </c>
      <c r="D9" s="7">
        <v>0.02</v>
      </c>
      <c r="E9" s="2">
        <v>2</v>
      </c>
    </row>
    <row r="10" spans="1:5" x14ac:dyDescent="0.2">
      <c r="A10" s="2" t="s">
        <v>48</v>
      </c>
      <c r="B10" s="2">
        <v>9</v>
      </c>
      <c r="C10" s="2">
        <v>128</v>
      </c>
      <c r="D10" s="7">
        <v>0.02</v>
      </c>
      <c r="E10" s="2">
        <v>2</v>
      </c>
    </row>
    <row r="11" spans="1:5" x14ac:dyDescent="0.2">
      <c r="A11" s="2" t="s">
        <v>45</v>
      </c>
      <c r="B11" s="2">
        <v>5</v>
      </c>
      <c r="C11" s="2">
        <v>230</v>
      </c>
      <c r="D11" s="7">
        <v>0.04</v>
      </c>
      <c r="E11" s="2">
        <v>2</v>
      </c>
    </row>
    <row r="12" spans="1:5" x14ac:dyDescent="0.2">
      <c r="A12" s="2" t="s">
        <v>55</v>
      </c>
      <c r="B12" s="2">
        <v>20</v>
      </c>
      <c r="C12" s="2">
        <v>286</v>
      </c>
      <c r="D12" s="7">
        <v>0.05</v>
      </c>
      <c r="E12" s="2">
        <v>3</v>
      </c>
    </row>
    <row r="13" spans="1:5" x14ac:dyDescent="0.2">
      <c r="A13" s="2" t="s">
        <v>53</v>
      </c>
      <c r="B13" s="2">
        <v>15</v>
      </c>
      <c r="C13" s="2">
        <v>340</v>
      </c>
      <c r="D13" s="7">
        <v>0.06</v>
      </c>
      <c r="E13" s="2">
        <v>2</v>
      </c>
    </row>
    <row r="14" spans="1:5" x14ac:dyDescent="0.2">
      <c r="A14" s="2" t="s">
        <v>50</v>
      </c>
      <c r="B14" s="2">
        <v>21</v>
      </c>
      <c r="C14" s="2">
        <v>460</v>
      </c>
      <c r="D14" s="7">
        <v>0.08</v>
      </c>
      <c r="E14" s="2">
        <v>2</v>
      </c>
    </row>
    <row r="15" spans="1:5" x14ac:dyDescent="0.2">
      <c r="A15" s="2" t="s">
        <v>49</v>
      </c>
      <c r="B15" s="2">
        <v>10</v>
      </c>
      <c r="C15" s="2">
        <v>571</v>
      </c>
      <c r="D15" s="7">
        <v>0.1</v>
      </c>
      <c r="E15" s="2">
        <v>6</v>
      </c>
    </row>
    <row r="16" spans="1:5" x14ac:dyDescent="0.2">
      <c r="A16" s="2" t="s">
        <v>51</v>
      </c>
      <c r="B16" s="2">
        <v>20</v>
      </c>
      <c r="C16" s="2">
        <v>689</v>
      </c>
      <c r="D16" s="7">
        <v>0.12</v>
      </c>
      <c r="E16" s="2">
        <v>16</v>
      </c>
    </row>
    <row r="17" spans="1:5" x14ac:dyDescent="0.2">
      <c r="A17" s="2" t="s">
        <v>46</v>
      </c>
      <c r="B17" s="2">
        <v>284</v>
      </c>
      <c r="C17" s="8">
        <v>2832</v>
      </c>
      <c r="D17" s="7">
        <v>0.47</v>
      </c>
      <c r="E17" s="2">
        <v>21</v>
      </c>
    </row>
    <row r="18" spans="1:5" x14ac:dyDescent="0.2">
      <c r="A18" s="3" t="s">
        <v>57</v>
      </c>
      <c r="B18" s="4">
        <f>SUM(B2:B17)</f>
        <v>426</v>
      </c>
      <c r="C18" s="4">
        <f>SUM(C2:C17)</f>
        <v>5972</v>
      </c>
      <c r="D18" s="5">
        <f>SUM(D2:D17)</f>
        <v>1.01</v>
      </c>
      <c r="E18" s="4">
        <f>SUM(E2:E17)</f>
        <v>57</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2020-04-09T16:09:17Z</dcterms:modified>
</cp:coreProperties>
</file>