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ADA70B4B-B511-C142-BB25-FD9B5F3C5620}" xr6:coauthVersionLast="40" xr6:coauthVersionMax="40" xr10:uidLastSave="{00000000-0000-0000-0000-000000000000}"/>
  <bookViews>
    <workbookView xWindow="0" yWindow="0" windowWidth="28800" windowHeight="1800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 r="E24" i="1" l="1"/>
  <c r="O24" i="1"/>
  <c r="I24" i="1"/>
  <c r="G24" i="1"/>
  <c r="E18" i="4" l="1"/>
  <c r="D18" i="4"/>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<sst xmlns="http://schemas.openxmlformats.org/spreadsheetml/2006/main" count="59" uniqueCount="58">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</sst>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16" fontId="0" fillId="0" borderId="0" xfId="0" applyNumberFormat="1"/>
    <xf numFmtId="0" fontId="2" fillId="0" borderId="0" xfId="0" applyFont="1"/>
    <xf numFmtId="10" fontId="2" fillId="0" borderId="0" xfId="0" applyNumberFormat="1" applyFont="1"/>
    <xf numFmtId="0" fontId="1" fillId="2" borderId="0" xfId="0" applyFont="1" applyFill="1"/>
    <xf numFmtId="0" fontId="0" fillId="2" borderId="0" xfId="0" applyFill="1"/>
    <xf numFmtId="10" fontId="0" fillId="2" borderId="0" xfId="0" applyNumberFormat="1" applyFill="1"/>
  </cellXfs>
  <cellStyles count="1">
    <cellStyle name="Normal" xfId="0" builtinId="0"/>
  </cellStyles>
  <dxfs count="14">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numFmt numFmtId="14" formatCode="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10">
  <autoFilter ref="A1:E17" xr:uid="{C115B430-F489-C545-A5F6-A1888D8B0268}"/>
  <sortState ref="A2:E17">
    <sortCondition descending="1" ref="C1:C17"/>
  </sortState>
  <tableColumns count="5">
    <tableColumn id="1" xr3:uid="{487606E5-9CDA-FA4D-ACB2-C89128250EFC}" name="Región" totalsRowLabel="Total" dataDxfId="9" totalsRowDxfId="8"/>
    <tableColumn id="2" xr3:uid="{605A4213-6C2C-5748-A7FA-2533FDC4A356}" name="Casos nuevos" dataDxfId="7" totalsRowDxfId="6"/>
    <tableColumn id="3" xr3:uid="{DBB57A55-2D94-DB4D-AC23-9436C9AE3239}" name="Casos totales" dataDxfId="5" totalsRowDxfId="4"/>
    <tableColumn id="4" xr3:uid="{0649BAA1-693A-C24B-BCD0-36D3103D3B2E}" name="% Casos totales" dataDxfId="3" totalsRowDxfId="2"/>
    <tableColumn id="5" xr3:uid="{822037A6-616F-9446-A664-26B6A4349902}" name="Fallecido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opLeftCell="E1" workbookViewId="0">
      <selection activeCell="T5" sqref="T5"/>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24</v>
      </c>
      <c r="T2">
        <f>SUM(Table2[[#This Row],[Factor_Chile]]:C38)</f>
        <v>32.358635663770201</v>
      </c>
      <c r="U2">
        <f>SUM(Table2[[#This Row],[Factor_China]]:E38)</f>
        <v>23.014056151640094</v>
      </c>
      <c r="V2">
        <f>SUM(Table2[[#This Row],[Factor_Italia]]:G38)</f>
        <v>26.930451723302046</v>
      </c>
      <c r="W2">
        <f>SUM(Table2[[#This Row],[Factor_EEUU]]:I38)</f>
        <v>31.298402972701329</v>
      </c>
      <c r="X2">
        <f>SUM(Table2[[#This Row],[Factor_España]]:K38)</f>
        <v>29.900146219103938</v>
      </c>
      <c r="Y2">
        <f>SUM(Table2[[#This Row],[Factor_Alemania]]:M38)</f>
        <v>29.092171546065213</v>
      </c>
      <c r="Z2">
        <f>SUM(Table2[[#This Row],[Factor_Francia]]:O38)</f>
        <v>28.552426594394607</v>
      </c>
      <c r="AA2">
        <f>SUM(Table2[[#This Row],[Factor_Iran]]:Q38)</f>
        <v>26.197538813751581</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23</v>
      </c>
      <c r="T5">
        <f>T2/Table4[Dias_CL]</f>
        <v>1.348276485990425</v>
      </c>
      <c r="U5">
        <f>U2/S5</f>
        <v>1.0006111370278301</v>
      </c>
      <c r="V5">
        <f>V2/S5</f>
        <v>1.1708892053609585</v>
      </c>
      <c r="W5">
        <f>W2/S5</f>
        <v>1.360800129247884</v>
      </c>
      <c r="X5">
        <f>X2/S5</f>
        <v>1.300006357352345</v>
      </c>
      <c r="Y5">
        <f>Y2/S5</f>
        <v>1.2648770237419658</v>
      </c>
      <c r="Z5">
        <f>Z2/S5</f>
        <v>1.2414098519302004</v>
      </c>
      <c r="AA5">
        <f>AA2/S5</f>
        <v>1.1390234266848513</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2277</v>
      </c>
      <c r="K10">
        <f>Table2[[#This Row],[España]]/J9</f>
        <v>1.343362831858407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1.3816425120772946</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17438</v>
      </c>
      <c r="I19">
        <f>Table2[[#This Row],[EEUU]]/H18</f>
        <v>1.4509901813945747</v>
      </c>
      <c r="J19">
        <v>21571</v>
      </c>
      <c r="K19">
        <f>Table2[[#This Row],[España]]/J18</f>
        <v>1.1932842838966642</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1.3596742745727721</v>
      </c>
      <c r="J20">
        <v>25496</v>
      </c>
      <c r="K20">
        <f>Table2[[#This Row],[España]]/J19</f>
        <v>1.1819572574289556</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29909</v>
      </c>
      <c r="K21">
        <f>Table2[[#This Row],[España]]/J20</f>
        <v>1.1730859742704738</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42752</v>
      </c>
      <c r="I22">
        <f>Table2[[#This Row],[EEUU]]/H21</f>
        <v>1.321913360749513</v>
      </c>
      <c r="J22">
        <v>35480</v>
      </c>
      <c r="K22">
        <f>Table2[[#This Row],[España]]/J21</f>
        <v>1.1862650038449964</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52825</v>
      </c>
      <c r="I23">
        <f>Table2[[#This Row],[EEUU]]/H22</f>
        <v>1.2356147080838322</v>
      </c>
      <c r="J23">
        <v>42058</v>
      </c>
      <c r="K23">
        <f>Table2[[#This Row],[España]]/J22</f>
        <v>1.1854002254791431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1.2240605773781355</v>
      </c>
      <c r="J24">
        <v>42610</v>
      </c>
      <c r="K24">
        <f>Table2[[#This Row],[España]]/J23</f>
        <v>1.013124732512245</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row>
    <row r="26" spans="1:17" x14ac:dyDescent="0.2">
      <c r="A26" s="1">
        <v>43917</v>
      </c>
    </row>
    <row r="27" spans="1:17" x14ac:dyDescent="0.2">
      <c r="A27" s="1">
        <v>43918</v>
      </c>
    </row>
    <row r="28" spans="1:17" x14ac:dyDescent="0.2">
      <c r="A28" s="1">
        <v>43919</v>
      </c>
    </row>
    <row r="29" spans="1:17" x14ac:dyDescent="0.2">
      <c r="A29" s="1">
        <v>43920</v>
      </c>
    </row>
    <row r="30" spans="1:17" x14ac:dyDescent="0.2">
      <c r="A30" s="1">
        <v>43921</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5">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5">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4">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5">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25">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5">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4">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5">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O2:O25</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I2:I25</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E2:E24</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M2:M25</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C2:C25</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K2:K25</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G2:G24</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2" sqref="C2:C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46</v>
      </c>
      <c r="B2" s="2">
        <v>64</v>
      </c>
      <c r="C2" s="2">
        <v>746</v>
      </c>
      <c r="D2" s="3">
        <v>0.59719999999999995</v>
      </c>
      <c r="E2" s="2">
        <v>3</v>
      </c>
    </row>
    <row r="3" spans="1:5" x14ac:dyDescent="0.2">
      <c r="A3" s="2" t="s">
        <v>49</v>
      </c>
      <c r="B3" s="2">
        <v>3</v>
      </c>
      <c r="C3" s="2">
        <v>114</v>
      </c>
      <c r="D3" s="3">
        <v>9.7199999999999995E-2</v>
      </c>
      <c r="E3" s="2">
        <v>0</v>
      </c>
    </row>
    <row r="4" spans="1:5" x14ac:dyDescent="0.2">
      <c r="A4" s="2" t="s">
        <v>51</v>
      </c>
      <c r="B4" s="2">
        <v>37</v>
      </c>
      <c r="C4" s="2">
        <v>111</v>
      </c>
      <c r="D4" s="3">
        <v>6.4799999999999996E-2</v>
      </c>
      <c r="E4" s="2">
        <v>0</v>
      </c>
    </row>
    <row r="5" spans="1:5" x14ac:dyDescent="0.2">
      <c r="A5" s="2" t="s">
        <v>50</v>
      </c>
      <c r="B5" s="2">
        <v>14</v>
      </c>
      <c r="C5" s="2">
        <v>109</v>
      </c>
      <c r="D5" s="3">
        <v>8.3199999999999996E-2</v>
      </c>
      <c r="E5" s="2">
        <v>1</v>
      </c>
    </row>
    <row r="6" spans="1:5" x14ac:dyDescent="0.2">
      <c r="A6" s="2" t="s">
        <v>53</v>
      </c>
      <c r="B6" s="2">
        <v>16</v>
      </c>
      <c r="C6" s="2">
        <v>60</v>
      </c>
      <c r="D6" s="3">
        <v>3.85E-2</v>
      </c>
      <c r="E6" s="2">
        <v>0</v>
      </c>
    </row>
    <row r="7" spans="1:5" x14ac:dyDescent="0.2">
      <c r="A7" s="2" t="s">
        <v>45</v>
      </c>
      <c r="B7" s="2">
        <v>12</v>
      </c>
      <c r="C7" s="2">
        <v>44</v>
      </c>
      <c r="D7" s="3">
        <v>2.8000000000000001E-2</v>
      </c>
      <c r="E7" s="2">
        <v>0</v>
      </c>
    </row>
    <row r="8" spans="1:5" x14ac:dyDescent="0.2">
      <c r="A8" s="2" t="s">
        <v>48</v>
      </c>
      <c r="B8" s="2">
        <v>1</v>
      </c>
      <c r="C8" s="2">
        <v>31</v>
      </c>
      <c r="D8" s="3">
        <v>2.63E-2</v>
      </c>
      <c r="E8" s="2">
        <v>0</v>
      </c>
    </row>
    <row r="9" spans="1:5" x14ac:dyDescent="0.2">
      <c r="A9" s="2" t="s">
        <v>42</v>
      </c>
      <c r="B9" s="2">
        <v>1</v>
      </c>
      <c r="C9" s="2">
        <v>20</v>
      </c>
      <c r="D9" s="3">
        <v>1.66E-2</v>
      </c>
      <c r="E9" s="2">
        <v>0</v>
      </c>
    </row>
    <row r="10" spans="1:5" x14ac:dyDescent="0.2">
      <c r="A10" s="2" t="s">
        <v>55</v>
      </c>
      <c r="B10" s="2">
        <v>6</v>
      </c>
      <c r="C10" s="2">
        <v>19</v>
      </c>
      <c r="D10" s="3">
        <v>1.14E-2</v>
      </c>
      <c r="E10" s="2">
        <v>0</v>
      </c>
    </row>
    <row r="11" spans="1:5" x14ac:dyDescent="0.2">
      <c r="A11" s="2" t="s">
        <v>47</v>
      </c>
      <c r="B11" s="2">
        <v>3</v>
      </c>
      <c r="C11" s="2">
        <v>14</v>
      </c>
      <c r="D11" s="3">
        <v>9.5999999999999992E-3</v>
      </c>
      <c r="E11" s="2">
        <v>0</v>
      </c>
    </row>
    <row r="12" spans="1:5" x14ac:dyDescent="0.2">
      <c r="A12" s="2" t="s">
        <v>52</v>
      </c>
      <c r="B12" s="2">
        <v>3</v>
      </c>
      <c r="C12" s="2">
        <v>14</v>
      </c>
      <c r="D12" s="3">
        <v>9.5999999999999992E-3</v>
      </c>
      <c r="E12" s="2">
        <v>0</v>
      </c>
    </row>
    <row r="13" spans="1:5" x14ac:dyDescent="0.2">
      <c r="A13" s="2" t="s">
        <v>44</v>
      </c>
      <c r="B13" s="2">
        <v>1</v>
      </c>
      <c r="C13" s="2">
        <v>13</v>
      </c>
      <c r="D13" s="3">
        <v>1.0500000000000001E-2</v>
      </c>
      <c r="E13" s="2">
        <v>0</v>
      </c>
    </row>
    <row r="14" spans="1:5" x14ac:dyDescent="0.2">
      <c r="A14" s="2" t="s">
        <v>41</v>
      </c>
      <c r="B14" s="2">
        <v>1</v>
      </c>
      <c r="C14" s="2">
        <v>5</v>
      </c>
      <c r="D14" s="3">
        <v>3.5000000000000001E-3</v>
      </c>
      <c r="E14" s="2">
        <v>0</v>
      </c>
    </row>
    <row r="15" spans="1:5" x14ac:dyDescent="0.2">
      <c r="A15" s="2" t="s">
        <v>40</v>
      </c>
      <c r="B15" s="2">
        <v>1</v>
      </c>
      <c r="C15" s="2">
        <v>3</v>
      </c>
      <c r="D15" s="3">
        <v>1.8E-3</v>
      </c>
      <c r="E15" s="2">
        <v>0</v>
      </c>
    </row>
    <row r="16" spans="1:5" x14ac:dyDescent="0.2">
      <c r="A16" s="2" t="s">
        <v>54</v>
      </c>
      <c r="B16" s="2">
        <v>1</v>
      </c>
      <c r="C16" s="2">
        <v>2</v>
      </c>
      <c r="D16" s="3">
        <v>8.9999999999999998E-4</v>
      </c>
      <c r="E16" s="2">
        <v>0</v>
      </c>
    </row>
    <row r="17" spans="1:5" x14ac:dyDescent="0.2">
      <c r="A17" s="2" t="s">
        <v>43</v>
      </c>
      <c r="B17" s="2">
        <v>0</v>
      </c>
      <c r="C17" s="2">
        <v>1</v>
      </c>
      <c r="D17" s="3">
        <v>8.9999999999999998E-4</v>
      </c>
      <c r="E17" s="2">
        <v>0</v>
      </c>
    </row>
    <row r="18" spans="1:5" x14ac:dyDescent="0.2">
      <c r="A18" s="4" t="s">
        <v>57</v>
      </c>
      <c r="B18" s="5">
        <f>SUM(B2:B17)</f>
        <v>164</v>
      </c>
      <c r="C18" s="5">
        <f>SUM(C2:C17)</f>
        <v>1306</v>
      </c>
      <c r="D18" s="6">
        <f>SUM(D2:D17)</f>
        <v>0.99999999999999978</v>
      </c>
      <c r="E18" s="5">
        <f>SUM(E2:E17)</f>
        <v>4</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2020-03-26T23:38:42Z</dcterms:modified>
</cp:coreProperties>
</file>