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0" yWindow="0" windowWidth="25020" windowHeight="17540" tabRatio="500"/>
  </bookViews>
  <sheets>
    <sheet name="Task 1" sheetId="1" r:id="rId1"/>
    <sheet name="Task 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3" l="1"/>
  <c r="C53" i="3"/>
  <c r="B53" i="3"/>
  <c r="D52" i="3"/>
  <c r="C52" i="3"/>
  <c r="B52" i="3"/>
  <c r="D51" i="3"/>
  <c r="C51" i="3"/>
  <c r="B51" i="3"/>
  <c r="D50" i="3"/>
  <c r="C50" i="3"/>
  <c r="B50" i="3"/>
  <c r="D46" i="3"/>
  <c r="D45" i="3"/>
  <c r="D44" i="3"/>
  <c r="D43" i="3"/>
  <c r="D42" i="3"/>
  <c r="C46" i="3"/>
  <c r="C45" i="3"/>
  <c r="C44" i="3"/>
  <c r="C43" i="3"/>
  <c r="C42" i="3"/>
  <c r="B46" i="3"/>
  <c r="B45" i="3"/>
  <c r="B44" i="3"/>
  <c r="B43" i="3"/>
  <c r="B42" i="3"/>
  <c r="D47" i="3"/>
  <c r="C47" i="3"/>
  <c r="B47" i="3"/>
  <c r="B32" i="3"/>
  <c r="C32" i="3"/>
  <c r="D32" i="3"/>
  <c r="H31" i="3"/>
  <c r="H30" i="3"/>
  <c r="H29" i="3"/>
  <c r="H28" i="3"/>
  <c r="H27" i="3"/>
  <c r="G31" i="3"/>
  <c r="G30" i="3"/>
  <c r="G29" i="3"/>
  <c r="G28" i="3"/>
  <c r="G27" i="3"/>
  <c r="F31" i="3"/>
  <c r="F30" i="3"/>
  <c r="F29" i="3"/>
  <c r="F28" i="3"/>
  <c r="F27" i="3"/>
  <c r="E31" i="3"/>
  <c r="E30" i="3"/>
  <c r="E29" i="3"/>
  <c r="E28" i="3"/>
  <c r="E27" i="3"/>
  <c r="K27" i="3"/>
  <c r="K28" i="3"/>
  <c r="K29" i="3"/>
  <c r="K30" i="3"/>
  <c r="K31" i="3"/>
  <c r="K32" i="3"/>
  <c r="J27" i="3"/>
  <c r="J28" i="3"/>
  <c r="J29" i="3"/>
  <c r="J30" i="3"/>
  <c r="J31" i="3"/>
  <c r="J32" i="3"/>
  <c r="I27" i="3"/>
  <c r="I28" i="3"/>
  <c r="I29" i="3"/>
  <c r="I30" i="3"/>
  <c r="I31" i="3"/>
  <c r="I32" i="3"/>
  <c r="H32" i="3"/>
  <c r="G32" i="3"/>
  <c r="F32" i="3"/>
  <c r="E32" i="3"/>
  <c r="B22" i="3"/>
  <c r="C22" i="3"/>
  <c r="D22" i="3"/>
  <c r="H21" i="3"/>
  <c r="H20" i="3"/>
  <c r="H19" i="3"/>
  <c r="H18" i="3"/>
  <c r="H17" i="3"/>
  <c r="G21" i="3"/>
  <c r="G20" i="3"/>
  <c r="F21" i="3"/>
  <c r="F20" i="3"/>
  <c r="G18" i="3"/>
  <c r="G19" i="3"/>
  <c r="F19" i="3"/>
  <c r="F18" i="3"/>
  <c r="G17" i="3"/>
  <c r="F17" i="3"/>
  <c r="E21" i="3"/>
  <c r="E20" i="3"/>
  <c r="E19" i="3"/>
  <c r="E18" i="3"/>
  <c r="E17" i="3"/>
  <c r="K17" i="3"/>
  <c r="K18" i="3"/>
  <c r="K19" i="3"/>
  <c r="K20" i="3"/>
  <c r="K21" i="3"/>
  <c r="K22" i="3"/>
  <c r="J17" i="3"/>
  <c r="J18" i="3"/>
  <c r="J19" i="3"/>
  <c r="J20" i="3"/>
  <c r="J21" i="3"/>
  <c r="J22" i="3"/>
  <c r="I17" i="3"/>
  <c r="I18" i="3"/>
  <c r="I19" i="3"/>
  <c r="I20" i="3"/>
  <c r="I21" i="3"/>
  <c r="I22" i="3"/>
  <c r="H22" i="3"/>
  <c r="G22" i="3"/>
  <c r="F22" i="3"/>
  <c r="E22" i="3"/>
  <c r="B12" i="3"/>
  <c r="C12" i="3"/>
  <c r="D12" i="3"/>
  <c r="H9" i="3"/>
  <c r="H7" i="3"/>
  <c r="H8" i="3"/>
  <c r="G9" i="3"/>
  <c r="K9" i="3"/>
  <c r="G7" i="3"/>
  <c r="K7" i="3"/>
  <c r="G8" i="3"/>
  <c r="K8" i="3"/>
  <c r="F9" i="3"/>
  <c r="J9" i="3"/>
  <c r="F7" i="3"/>
  <c r="J7" i="3"/>
  <c r="F8" i="3"/>
  <c r="J8" i="3"/>
  <c r="E9" i="3"/>
  <c r="I9" i="3"/>
  <c r="E7" i="3"/>
  <c r="I7" i="3"/>
  <c r="E8" i="3"/>
  <c r="I8" i="3"/>
  <c r="H10" i="3"/>
  <c r="H11" i="3"/>
  <c r="G10" i="3"/>
  <c r="K10" i="3"/>
  <c r="G11" i="3"/>
  <c r="K11" i="3"/>
  <c r="K12" i="3"/>
  <c r="F10" i="3"/>
  <c r="J10" i="3"/>
  <c r="F11" i="3"/>
  <c r="J11" i="3"/>
  <c r="J12" i="3"/>
  <c r="E10" i="3"/>
  <c r="I10" i="3"/>
  <c r="E11" i="3"/>
  <c r="I11" i="3"/>
  <c r="I12" i="3"/>
  <c r="H12" i="3"/>
  <c r="G12" i="3"/>
  <c r="F12" i="3"/>
  <c r="E12" i="3"/>
  <c r="Q5" i="1"/>
  <c r="Q3" i="1"/>
  <c r="Q4" i="1"/>
  <c r="Q16" i="1"/>
  <c r="P5" i="1"/>
  <c r="P3" i="1"/>
  <c r="P4" i="1"/>
  <c r="P16" i="1"/>
  <c r="O5" i="1"/>
  <c r="O3" i="1"/>
  <c r="O4" i="1"/>
  <c r="O16" i="1"/>
  <c r="N5" i="1"/>
  <c r="N3" i="1"/>
  <c r="N4" i="1"/>
  <c r="N16" i="1"/>
  <c r="M5" i="1"/>
  <c r="M3" i="1"/>
  <c r="M4" i="1"/>
  <c r="M16" i="1"/>
  <c r="Q8" i="1"/>
  <c r="Q15" i="1"/>
  <c r="P8" i="1"/>
  <c r="P15" i="1"/>
  <c r="O8" i="1"/>
  <c r="O15" i="1"/>
  <c r="N8" i="1"/>
  <c r="N15" i="1"/>
  <c r="M8" i="1"/>
  <c r="M15" i="1"/>
  <c r="Q14" i="1"/>
  <c r="P14" i="1"/>
  <c r="O14" i="1"/>
  <c r="N14" i="1"/>
  <c r="M14" i="1"/>
  <c r="Q13" i="1"/>
  <c r="P13" i="1"/>
  <c r="O13" i="1"/>
  <c r="N13" i="1"/>
  <c r="M13" i="1"/>
  <c r="P6" i="1"/>
  <c r="P7" i="1"/>
  <c r="P9" i="1"/>
  <c r="O6" i="1"/>
  <c r="O7" i="1"/>
  <c r="O9" i="1"/>
  <c r="Q7" i="1"/>
  <c r="N7" i="1"/>
  <c r="Q6" i="1"/>
  <c r="N6" i="1"/>
  <c r="M7" i="1"/>
  <c r="M6" i="1"/>
  <c r="Q9" i="1"/>
  <c r="N9" i="1"/>
  <c r="M9" i="1"/>
  <c r="L9" i="1"/>
  <c r="L8" i="1"/>
  <c r="L7" i="1"/>
  <c r="L6" i="1"/>
  <c r="L5" i="1"/>
  <c r="L4" i="1"/>
  <c r="E9" i="1"/>
  <c r="D9" i="1"/>
  <c r="J3" i="1"/>
  <c r="J4" i="1"/>
  <c r="J5" i="1"/>
  <c r="J6" i="1"/>
  <c r="J7" i="1"/>
  <c r="J8" i="1"/>
  <c r="J9" i="1"/>
  <c r="K9" i="1"/>
  <c r="I3" i="1"/>
  <c r="I4" i="1"/>
  <c r="I5" i="1"/>
  <c r="I6" i="1"/>
  <c r="I7" i="1"/>
  <c r="I8" i="1"/>
  <c r="I9" i="1"/>
  <c r="H9" i="1"/>
  <c r="G9" i="1"/>
  <c r="K8" i="1"/>
  <c r="H8" i="1"/>
  <c r="K7" i="1"/>
  <c r="H7" i="1"/>
  <c r="K6" i="1"/>
  <c r="H6" i="1"/>
  <c r="K5" i="1"/>
  <c r="H5" i="1"/>
  <c r="K4" i="1"/>
  <c r="H4" i="1"/>
  <c r="K3" i="1"/>
  <c r="H3" i="1"/>
  <c r="G8" i="1"/>
  <c r="G7" i="1"/>
  <c r="G6" i="1"/>
  <c r="G5" i="1"/>
  <c r="G4" i="1"/>
  <c r="G3" i="1"/>
  <c r="F9" i="1"/>
  <c r="C9" i="1"/>
  <c r="B9" i="1"/>
  <c r="L3" i="1"/>
</calcChain>
</file>

<file path=xl/sharedStrings.xml><?xml version="1.0" encoding="utf-8"?>
<sst xmlns="http://schemas.openxmlformats.org/spreadsheetml/2006/main" count="116" uniqueCount="37">
  <si>
    <t>term</t>
  </si>
  <si>
    <t>term frequencies</t>
  </si>
  <si>
    <t>empirical language models</t>
  </si>
  <si>
    <t>|D|</t>
  </si>
  <si>
    <t>collection language model</t>
  </si>
  <si>
    <t>smoothed language models</t>
  </si>
  <si>
    <t>smoothing parameter</t>
  </si>
  <si>
    <t>Jelinek-Mercer smoothing</t>
  </si>
  <si>
    <t>T1</t>
  </si>
  <si>
    <t>T2</t>
  </si>
  <si>
    <t>T3</t>
  </si>
  <si>
    <t>T4</t>
  </si>
  <si>
    <t>T5</t>
  </si>
  <si>
    <t>T6</t>
  </si>
  <si>
    <t>D1</t>
  </si>
  <si>
    <t>D2</t>
  </si>
  <si>
    <t>D3</t>
  </si>
  <si>
    <t>D4</t>
  </si>
  <si>
    <t>D5</t>
  </si>
  <si>
    <t>q="T3"</t>
  </si>
  <si>
    <t>q="T2 T1"</t>
  </si>
  <si>
    <t>q="T6"</t>
  </si>
  <si>
    <t>q="T3 T1 T3 T2"</t>
  </si>
  <si>
    <t>field 1: title</t>
  </si>
  <si>
    <t>|Di|</t>
  </si>
  <si>
    <t>empirical field language models</t>
  </si>
  <si>
    <t>collection field model</t>
  </si>
  <si>
    <t>(smoothed) field language models</t>
  </si>
  <si>
    <t>field 2: body</t>
  </si>
  <si>
    <t>field 3: anchors</t>
  </si>
  <si>
    <t>document language model</t>
  </si>
  <si>
    <t>document language models</t>
  </si>
  <si>
    <t>field weight 1:</t>
  </si>
  <si>
    <t>field weight 2:</t>
  </si>
  <si>
    <t>field weight 3:</t>
  </si>
  <si>
    <t>q="T4"</t>
  </si>
  <si>
    <t>q="T1 T2 T4"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</si>
</sst>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164" fontId="4" fillId="0" borderId="0" xfId="0" applyNumberFormat="1" applyFont="1"/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125" zoomScaleNormal="125" zoomScalePageLayoutView="125" workbookViewId="0">
      <selection activeCell="C7" sqref="C7"/>
    </sheetView>
  </sheetViews>
  <sheetFormatPr baseColWidth="10" defaultRowHeight="15" x14ac:dyDescent="0"/>
  <cols>
    <col min="1" max="1" width="5.5" customWidth="1"/>
    <col min="2" max="6" width="5.33203125" customWidth="1"/>
    <col min="7" max="11" width="5.83203125" customWidth="1"/>
    <col min="12" max="12" width="8.83203125" customWidth="1"/>
    <col min="13" max="17" width="5.83203125" customWidth="1"/>
  </cols>
  <sheetData>
    <row r="1" spans="1:19" s="8" customFormat="1" ht="30" customHeight="1">
      <c r="B1" s="9" t="s">
        <v>1</v>
      </c>
      <c r="C1" s="9"/>
      <c r="D1" s="9"/>
      <c r="E1" s="9"/>
      <c r="F1" s="9"/>
      <c r="G1" s="10" t="s">
        <v>2</v>
      </c>
      <c r="H1" s="10"/>
      <c r="I1" s="10"/>
      <c r="J1" s="10"/>
      <c r="K1" s="10"/>
      <c r="L1" s="7" t="s">
        <v>4</v>
      </c>
      <c r="M1" s="10" t="s">
        <v>5</v>
      </c>
      <c r="N1" s="10"/>
      <c r="O1" s="10"/>
      <c r="P1" s="10"/>
      <c r="Q1" s="10"/>
      <c r="R1" s="11"/>
      <c r="S1" s="11"/>
    </row>
    <row r="2" spans="1:19">
      <c r="A2" s="1" t="s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7"/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9">
      <c r="A3" t="s">
        <v>8</v>
      </c>
      <c r="B3" s="3"/>
      <c r="C3" s="3">
        <v>1</v>
      </c>
      <c r="D3" s="3"/>
      <c r="E3" s="3"/>
      <c r="F3" s="3">
        <v>1</v>
      </c>
      <c r="G3" s="5">
        <f>B3/B$9</f>
        <v>0</v>
      </c>
      <c r="H3" s="5">
        <f t="shared" ref="H3:H8" si="0">C3/C$9</f>
        <v>0.2</v>
      </c>
      <c r="I3" s="5">
        <f t="shared" ref="I3:I8" si="1">D3/D$9</f>
        <v>0</v>
      </c>
      <c r="J3" s="5">
        <f t="shared" ref="J3:J8" si="2">E3/E$9</f>
        <v>0</v>
      </c>
      <c r="K3" s="5">
        <f t="shared" ref="K3:K8" si="3">F3/F$9</f>
        <v>0.25</v>
      </c>
      <c r="L3" s="15">
        <f>SUM(B3:F3)/SUM($B$9:$F$9)</f>
        <v>9.0909090909090912E-2</v>
      </c>
      <c r="M3" s="16">
        <f>(1-$G$12)*G3+$G$12*$L3</f>
        <v>9.0909090909090922E-3</v>
      </c>
      <c r="N3" s="16">
        <f t="shared" ref="N3:N8" si="4">(1-$G$12)*H3+$G$12*$L3</f>
        <v>0.18909090909090912</v>
      </c>
      <c r="O3" s="16">
        <f t="shared" ref="O3:O8" si="5">(1-$G$12)*I3+$G$12*$L3</f>
        <v>9.0909090909090922E-3</v>
      </c>
      <c r="P3" s="16">
        <f t="shared" ref="P3:P8" si="6">(1-$G$12)*J3+$G$12*$L3</f>
        <v>9.0909090909090922E-3</v>
      </c>
      <c r="Q3" s="16">
        <f t="shared" ref="Q3:Q8" si="7">(1-$G$12)*K3+$G$12*$L3</f>
        <v>0.2340909090909091</v>
      </c>
    </row>
    <row r="4" spans="1:19">
      <c r="A4" t="s">
        <v>9</v>
      </c>
      <c r="B4" s="3"/>
      <c r="C4" s="3">
        <v>1</v>
      </c>
      <c r="D4" s="3"/>
      <c r="E4" s="3"/>
      <c r="F4" s="3">
        <v>1</v>
      </c>
      <c r="G4" s="5">
        <f>B4/B$9</f>
        <v>0</v>
      </c>
      <c r="H4" s="5">
        <f t="shared" si="0"/>
        <v>0.2</v>
      </c>
      <c r="I4" s="5">
        <f t="shared" si="1"/>
        <v>0</v>
      </c>
      <c r="J4" s="5">
        <f t="shared" si="2"/>
        <v>0</v>
      </c>
      <c r="K4" s="5">
        <f t="shared" si="3"/>
        <v>0.25</v>
      </c>
      <c r="L4" s="15">
        <f>SUM(B4:F4)/SUM($B$9:$F$9)</f>
        <v>9.0909090909090912E-2</v>
      </c>
      <c r="M4" s="16">
        <f t="shared" ref="M4:M8" si="8">(1-$G$12)*G4+$G$12*$L4</f>
        <v>9.0909090909090922E-3</v>
      </c>
      <c r="N4" s="16">
        <f t="shared" si="4"/>
        <v>0.18909090909090912</v>
      </c>
      <c r="O4" s="16">
        <f t="shared" si="5"/>
        <v>9.0909090909090922E-3</v>
      </c>
      <c r="P4" s="16">
        <f t="shared" si="6"/>
        <v>9.0909090909090922E-3</v>
      </c>
      <c r="Q4" s="16">
        <f t="shared" si="7"/>
        <v>0.2340909090909091</v>
      </c>
    </row>
    <row r="5" spans="1:19">
      <c r="A5" t="s">
        <v>10</v>
      </c>
      <c r="B5" s="3">
        <v>3</v>
      </c>
      <c r="C5" s="3">
        <v>2</v>
      </c>
      <c r="D5" s="3">
        <v>2</v>
      </c>
      <c r="E5" s="3"/>
      <c r="F5" s="3">
        <v>1</v>
      </c>
      <c r="G5" s="5">
        <f>B5/B$9</f>
        <v>0.6</v>
      </c>
      <c r="H5" s="5">
        <f t="shared" si="0"/>
        <v>0.4</v>
      </c>
      <c r="I5" s="5">
        <f t="shared" si="1"/>
        <v>0.5</v>
      </c>
      <c r="J5" s="5">
        <f t="shared" si="2"/>
        <v>0</v>
      </c>
      <c r="K5" s="5">
        <f t="shared" si="3"/>
        <v>0.25</v>
      </c>
      <c r="L5" s="15">
        <f>SUM(B5:F5)/SUM($B$9:$F$9)</f>
        <v>0.36363636363636365</v>
      </c>
      <c r="M5" s="16">
        <f t="shared" si="8"/>
        <v>0.57636363636363641</v>
      </c>
      <c r="N5" s="16">
        <f t="shared" si="4"/>
        <v>0.39636363636363642</v>
      </c>
      <c r="O5" s="16">
        <f t="shared" si="5"/>
        <v>0.48636363636363639</v>
      </c>
      <c r="P5" s="16">
        <f t="shared" si="6"/>
        <v>3.6363636363636369E-2</v>
      </c>
      <c r="Q5" s="16">
        <f t="shared" si="7"/>
        <v>0.26136363636363635</v>
      </c>
    </row>
    <row r="6" spans="1:19">
      <c r="A6" t="s">
        <v>11</v>
      </c>
      <c r="B6" s="3"/>
      <c r="C6" s="3"/>
      <c r="D6" s="3">
        <v>1</v>
      </c>
      <c r="E6" s="3">
        <v>1</v>
      </c>
      <c r="F6" s="3"/>
      <c r="G6" s="5">
        <f>B6/B$9</f>
        <v>0</v>
      </c>
      <c r="H6" s="5">
        <f t="shared" si="0"/>
        <v>0</v>
      </c>
      <c r="I6" s="5">
        <f t="shared" si="1"/>
        <v>0.25</v>
      </c>
      <c r="J6" s="5">
        <f t="shared" si="2"/>
        <v>0.25</v>
      </c>
      <c r="K6" s="5">
        <f t="shared" si="3"/>
        <v>0</v>
      </c>
      <c r="L6" s="15">
        <f>SUM(B6:F6)/SUM($B$9:$F$9)</f>
        <v>9.0909090909090912E-2</v>
      </c>
      <c r="M6" s="16">
        <f t="shared" si="8"/>
        <v>9.0909090909090922E-3</v>
      </c>
      <c r="N6" s="16">
        <f t="shared" si="4"/>
        <v>9.0909090909090922E-3</v>
      </c>
      <c r="O6" s="16">
        <f t="shared" si="5"/>
        <v>0.2340909090909091</v>
      </c>
      <c r="P6" s="16">
        <f t="shared" si="6"/>
        <v>0.2340909090909091</v>
      </c>
      <c r="Q6" s="16">
        <f t="shared" si="7"/>
        <v>9.0909090909090922E-3</v>
      </c>
    </row>
    <row r="7" spans="1:19">
      <c r="A7" t="s">
        <v>12</v>
      </c>
      <c r="B7" s="3"/>
      <c r="C7" s="3"/>
      <c r="D7" s="3">
        <v>1</v>
      </c>
      <c r="E7" s="3">
        <v>1</v>
      </c>
      <c r="F7" s="3">
        <v>1</v>
      </c>
      <c r="G7" s="5">
        <f>B7/B$9</f>
        <v>0</v>
      </c>
      <c r="H7" s="5">
        <f t="shared" si="0"/>
        <v>0</v>
      </c>
      <c r="I7" s="5">
        <f t="shared" si="1"/>
        <v>0.25</v>
      </c>
      <c r="J7" s="5">
        <f t="shared" si="2"/>
        <v>0.25</v>
      </c>
      <c r="K7" s="5">
        <f t="shared" si="3"/>
        <v>0.25</v>
      </c>
      <c r="L7" s="15">
        <f>SUM(B7:F7)/SUM($B$9:$F$9)</f>
        <v>0.13636363636363635</v>
      </c>
      <c r="M7" s="16">
        <f t="shared" si="8"/>
        <v>1.3636363636363636E-2</v>
      </c>
      <c r="N7" s="16">
        <f t="shared" si="4"/>
        <v>1.3636363636363636E-2</v>
      </c>
      <c r="O7" s="16">
        <f t="shared" si="5"/>
        <v>0.23863636363636365</v>
      </c>
      <c r="P7" s="16">
        <f t="shared" si="6"/>
        <v>0.23863636363636365</v>
      </c>
      <c r="Q7" s="16">
        <f t="shared" si="7"/>
        <v>0.23863636363636365</v>
      </c>
    </row>
    <row r="8" spans="1:19">
      <c r="A8" t="s">
        <v>13</v>
      </c>
      <c r="B8" s="3">
        <v>2</v>
      </c>
      <c r="C8" s="3">
        <v>1</v>
      </c>
      <c r="D8" s="3"/>
      <c r="E8" s="3">
        <v>2</v>
      </c>
      <c r="F8" s="3"/>
      <c r="G8" s="5">
        <f>B8/B$9</f>
        <v>0.4</v>
      </c>
      <c r="H8" s="5">
        <f t="shared" si="0"/>
        <v>0.2</v>
      </c>
      <c r="I8" s="5">
        <f t="shared" si="1"/>
        <v>0</v>
      </c>
      <c r="J8" s="5">
        <f t="shared" si="2"/>
        <v>0.5</v>
      </c>
      <c r="K8" s="5">
        <f t="shared" si="3"/>
        <v>0</v>
      </c>
      <c r="L8" s="15">
        <f>SUM(B8:F8)/SUM($B$9:$F$9)</f>
        <v>0.22727272727272727</v>
      </c>
      <c r="M8" s="16">
        <f t="shared" si="8"/>
        <v>0.38272727272727275</v>
      </c>
      <c r="N8" s="16">
        <f t="shared" si="4"/>
        <v>0.20272727272727276</v>
      </c>
      <c r="O8" s="16">
        <f t="shared" si="5"/>
        <v>2.2727272727272728E-2</v>
      </c>
      <c r="P8" s="16">
        <f t="shared" si="6"/>
        <v>0.47272727272727272</v>
      </c>
      <c r="Q8" s="16">
        <f t="shared" si="7"/>
        <v>2.2727272727272728E-2</v>
      </c>
    </row>
    <row r="9" spans="1:19">
      <c r="A9" t="s">
        <v>3</v>
      </c>
      <c r="B9">
        <f>SUM(B3:B8)</f>
        <v>5</v>
      </c>
      <c r="C9">
        <f>SUM(C3:C8)</f>
        <v>5</v>
      </c>
      <c r="D9">
        <f>SUM(D3:D8)</f>
        <v>4</v>
      </c>
      <c r="E9">
        <f>SUM(E3:E8)</f>
        <v>4</v>
      </c>
      <c r="F9">
        <f>SUM(F3:F8)</f>
        <v>4</v>
      </c>
      <c r="G9">
        <f>SUM(G3:G8)</f>
        <v>1</v>
      </c>
      <c r="H9">
        <f>SUM(H3:H8)</f>
        <v>1</v>
      </c>
      <c r="I9">
        <f>SUM(I3:I8)</f>
        <v>1</v>
      </c>
      <c r="J9">
        <f>SUM(J3:J8)</f>
        <v>1</v>
      </c>
      <c r="K9">
        <f>SUM(K3:K8)</f>
        <v>1</v>
      </c>
      <c r="L9">
        <f>SUM(L3:L8)</f>
        <v>1</v>
      </c>
      <c r="M9">
        <f>SUM(M3:M8)</f>
        <v>1</v>
      </c>
      <c r="N9">
        <f>SUM(N3:N8)</f>
        <v>1</v>
      </c>
      <c r="O9">
        <f>SUM(O3:O8)</f>
        <v>1</v>
      </c>
      <c r="P9">
        <f>SUM(P3:P8)</f>
        <v>1</v>
      </c>
      <c r="Q9">
        <f>SUM(Q3:Q8)</f>
        <v>0.99999999999999989</v>
      </c>
    </row>
    <row r="11" spans="1:19">
      <c r="A11" t="s">
        <v>7</v>
      </c>
    </row>
    <row r="12" spans="1:19">
      <c r="A12" s="6" t="s">
        <v>6</v>
      </c>
      <c r="B12" s="6"/>
      <c r="C12" s="6"/>
      <c r="D12" s="6"/>
      <c r="E12" s="6"/>
      <c r="F12" s="6"/>
      <c r="G12" s="6">
        <v>0.1</v>
      </c>
    </row>
    <row r="13" spans="1:19">
      <c r="A13" t="s">
        <v>19</v>
      </c>
      <c r="M13" s="26">
        <f>M5</f>
        <v>0.57636363636363641</v>
      </c>
      <c r="N13" s="26">
        <f>N5</f>
        <v>0.39636363636363642</v>
      </c>
      <c r="O13" s="26">
        <f>O5</f>
        <v>0.48636363636363639</v>
      </c>
      <c r="P13" s="26">
        <f>P5</f>
        <v>3.6363636363636369E-2</v>
      </c>
      <c r="Q13" s="26">
        <f>Q5</f>
        <v>0.26136363636363635</v>
      </c>
    </row>
    <row r="14" spans="1:19">
      <c r="A14" t="s">
        <v>20</v>
      </c>
      <c r="M14" s="26">
        <f>M4*M3</f>
        <v>8.2644628099173573E-5</v>
      </c>
      <c r="N14" s="26">
        <f>N4*N3</f>
        <v>3.5755371900826456E-2</v>
      </c>
      <c r="O14" s="26">
        <f>O4*O3</f>
        <v>8.2644628099173573E-5</v>
      </c>
      <c r="P14" s="26">
        <f>P4*P3</f>
        <v>8.2644628099173573E-5</v>
      </c>
      <c r="Q14" s="26">
        <f>Q4*Q3</f>
        <v>5.4798553719008269E-2</v>
      </c>
    </row>
    <row r="15" spans="1:19">
      <c r="A15" t="s">
        <v>21</v>
      </c>
      <c r="M15" s="26">
        <f>M8</f>
        <v>0.38272727272727275</v>
      </c>
      <c r="N15" s="26">
        <f>N8</f>
        <v>0.20272727272727276</v>
      </c>
      <c r="O15" s="26">
        <f>O8</f>
        <v>2.2727272727272728E-2</v>
      </c>
      <c r="P15" s="26">
        <f>P8</f>
        <v>0.47272727272727272</v>
      </c>
      <c r="Q15" s="26">
        <f>Q8</f>
        <v>2.2727272727272728E-2</v>
      </c>
    </row>
    <row r="16" spans="1:19">
      <c r="A16" t="s">
        <v>22</v>
      </c>
      <c r="M16" s="26">
        <f>M5*M3*M5*M4</f>
        <v>2.7454135646472246E-5</v>
      </c>
      <c r="N16" s="26">
        <f>N5*N3*N5*N4</f>
        <v>5.6173166750905024E-3</v>
      </c>
      <c r="O16" s="26">
        <f>O5*O3*O5*O4</f>
        <v>1.9549552626186744E-5</v>
      </c>
      <c r="P16" s="26">
        <f>P5*P3*P5*P4</f>
        <v>1.0928215285841137E-7</v>
      </c>
      <c r="Q16" s="26">
        <f>Q5*Q3*Q5*Q4</f>
        <v>3.7433412858155182E-3</v>
      </c>
    </row>
  </sheetData>
  <mergeCells count="4">
    <mergeCell ref="B1:F1"/>
    <mergeCell ref="G1:K1"/>
    <mergeCell ref="L1:L2"/>
    <mergeCell ref="M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4" zoomScale="125" zoomScaleNormal="125" zoomScalePageLayoutView="125" workbookViewId="0">
      <selection activeCell="L22" sqref="L22"/>
    </sheetView>
  </sheetViews>
  <sheetFormatPr baseColWidth="10" defaultRowHeight="15" x14ac:dyDescent="0"/>
  <cols>
    <col min="1" max="1" width="12.83203125" customWidth="1"/>
    <col min="2" max="4" width="5.33203125" customWidth="1"/>
    <col min="5" max="7" width="5.83203125" customWidth="1"/>
    <col min="8" max="8" width="8.83203125" customWidth="1"/>
    <col min="9" max="11" width="5.83203125" customWidth="1"/>
  </cols>
  <sheetData>
    <row r="1" spans="1:13">
      <c r="A1" t="s">
        <v>7</v>
      </c>
    </row>
    <row r="2" spans="1:13">
      <c r="A2" s="6" t="s">
        <v>6</v>
      </c>
      <c r="B2" s="6"/>
      <c r="C2" s="6"/>
      <c r="D2" s="6"/>
      <c r="E2" s="6">
        <v>0.1</v>
      </c>
    </row>
    <row r="4" spans="1:13">
      <c r="A4" s="12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4"/>
    </row>
    <row r="5" spans="1:13" s="8" customFormat="1" ht="30" customHeight="1">
      <c r="B5" s="9" t="s">
        <v>1</v>
      </c>
      <c r="C5" s="9"/>
      <c r="D5" s="9"/>
      <c r="E5" s="10" t="s">
        <v>25</v>
      </c>
      <c r="F5" s="10"/>
      <c r="G5" s="10"/>
      <c r="H5" s="7" t="s">
        <v>26</v>
      </c>
      <c r="I5" s="10" t="s">
        <v>27</v>
      </c>
      <c r="J5" s="10"/>
      <c r="K5" s="10"/>
      <c r="L5" s="11"/>
      <c r="M5" s="11"/>
    </row>
    <row r="6" spans="1:13">
      <c r="A6" s="1" t="s">
        <v>0</v>
      </c>
      <c r="B6" s="2" t="s">
        <v>14</v>
      </c>
      <c r="C6" s="2" t="s">
        <v>15</v>
      </c>
      <c r="D6" s="2" t="s">
        <v>16</v>
      </c>
      <c r="E6" s="4" t="s">
        <v>14</v>
      </c>
      <c r="F6" s="4" t="s">
        <v>15</v>
      </c>
      <c r="G6" s="4" t="s">
        <v>16</v>
      </c>
      <c r="H6" s="7"/>
      <c r="I6" s="4" t="s">
        <v>14</v>
      </c>
      <c r="J6" s="4" t="s">
        <v>15</v>
      </c>
      <c r="K6" s="4" t="s">
        <v>16</v>
      </c>
    </row>
    <row r="7" spans="1:13">
      <c r="A7" t="s">
        <v>8</v>
      </c>
      <c r="B7" s="3">
        <v>1</v>
      </c>
      <c r="C7" s="3"/>
      <c r="D7" s="3">
        <v>1</v>
      </c>
      <c r="E7" s="5">
        <f>B7/B$12</f>
        <v>1</v>
      </c>
      <c r="F7" s="5">
        <f>C7/C$12</f>
        <v>0</v>
      </c>
      <c r="G7" s="5">
        <f>D7/D$12</f>
        <v>0.33333333333333331</v>
      </c>
      <c r="H7" s="15">
        <f>SUM(B7:D7)/SUM($B$12:$D$12)</f>
        <v>0.33333333333333331</v>
      </c>
      <c r="I7" s="16">
        <f>(1-$E$2)*E7+$E$2*$H7</f>
        <v>0.93333333333333335</v>
      </c>
      <c r="J7" s="16">
        <f>(1-$E$2)*F7+$E$2*$H7</f>
        <v>3.3333333333333333E-2</v>
      </c>
      <c r="K7" s="16">
        <f>(1-$E$2)*G7+$E$2*$H7</f>
        <v>0.33333333333333331</v>
      </c>
    </row>
    <row r="8" spans="1:13">
      <c r="A8" t="s">
        <v>9</v>
      </c>
      <c r="B8" s="3"/>
      <c r="C8" s="3"/>
      <c r="D8" s="3"/>
      <c r="E8" s="5">
        <f>B8/B$12</f>
        <v>0</v>
      </c>
      <c r="F8" s="5">
        <f>C8/C$12</f>
        <v>0</v>
      </c>
      <c r="G8" s="5">
        <f>D8/D$12</f>
        <v>0</v>
      </c>
      <c r="H8" s="15">
        <f>SUM(B8:D8)/SUM($B$12:$D$12)</f>
        <v>0</v>
      </c>
      <c r="I8" s="16">
        <f>(1-$E$2)*E8+$E$2*$H8</f>
        <v>0</v>
      </c>
      <c r="J8" s="16">
        <f>(1-$E$2)*F8+$E$2*$H8</f>
        <v>0</v>
      </c>
      <c r="K8" s="16">
        <f>(1-$E$2)*G8+$E$2*$H8</f>
        <v>0</v>
      </c>
    </row>
    <row r="9" spans="1:13">
      <c r="A9" t="s">
        <v>10</v>
      </c>
      <c r="B9" s="3"/>
      <c r="C9" s="3"/>
      <c r="D9" s="3">
        <v>1</v>
      </c>
      <c r="E9" s="5">
        <f>B9/B$12</f>
        <v>0</v>
      </c>
      <c r="F9" s="5">
        <f>C9/C$12</f>
        <v>0</v>
      </c>
      <c r="G9" s="5">
        <f>D9/D$12</f>
        <v>0.33333333333333331</v>
      </c>
      <c r="H9" s="15">
        <f>SUM(B9:D9)/SUM($B$12:$D$12)</f>
        <v>0.16666666666666666</v>
      </c>
      <c r="I9" s="16">
        <f>(1-$E$2)*E9+$E$2*$H9</f>
        <v>1.6666666666666666E-2</v>
      </c>
      <c r="J9" s="16">
        <f>(1-$E$2)*F9+$E$2*$H9</f>
        <v>1.6666666666666666E-2</v>
      </c>
      <c r="K9" s="16">
        <f>(1-$E$2)*G9+$E$2*$H9</f>
        <v>0.31666666666666665</v>
      </c>
    </row>
    <row r="10" spans="1:13">
      <c r="A10" t="s">
        <v>11</v>
      </c>
      <c r="B10" s="3"/>
      <c r="C10" s="3">
        <v>1</v>
      </c>
      <c r="D10" s="3"/>
      <c r="E10" s="5">
        <f>B10/B$12</f>
        <v>0</v>
      </c>
      <c r="F10" s="5">
        <f>C10/C$12</f>
        <v>0.5</v>
      </c>
      <c r="G10" s="5">
        <f>D10/D$12</f>
        <v>0</v>
      </c>
      <c r="H10" s="15">
        <f>SUM(B10:D10)/SUM($B$12:$D$12)</f>
        <v>0.16666666666666666</v>
      </c>
      <c r="I10" s="16">
        <f>(1-$E$2)*E10+$E$2*$H10</f>
        <v>1.6666666666666666E-2</v>
      </c>
      <c r="J10" s="16">
        <f>(1-$E$2)*F10+$E$2*$H10</f>
        <v>0.46666666666666667</v>
      </c>
      <c r="K10" s="16">
        <f>(1-$E$2)*G10+$E$2*$H10</f>
        <v>1.6666666666666666E-2</v>
      </c>
    </row>
    <row r="11" spans="1:13">
      <c r="A11" t="s">
        <v>12</v>
      </c>
      <c r="B11" s="3"/>
      <c r="C11" s="3">
        <v>1</v>
      </c>
      <c r="D11" s="3">
        <v>1</v>
      </c>
      <c r="E11" s="5">
        <f>B11/B$12</f>
        <v>0</v>
      </c>
      <c r="F11" s="5">
        <f>C11/C$12</f>
        <v>0.5</v>
      </c>
      <c r="G11" s="5">
        <f>D11/D$12</f>
        <v>0.33333333333333331</v>
      </c>
      <c r="H11" s="15">
        <f>SUM(B11:D11)/SUM($B$12:$D$12)</f>
        <v>0.33333333333333331</v>
      </c>
      <c r="I11" s="16">
        <f>(1-$E$2)*E11+$E$2*$H11</f>
        <v>3.3333333333333333E-2</v>
      </c>
      <c r="J11" s="16">
        <f>(1-$E$2)*F11+$E$2*$H11</f>
        <v>0.48333333333333334</v>
      </c>
      <c r="K11" s="16">
        <f>(1-$E$2)*G11+$E$2*$H11</f>
        <v>0.33333333333333331</v>
      </c>
    </row>
    <row r="12" spans="1:13">
      <c r="A12" t="s">
        <v>24</v>
      </c>
      <c r="B12">
        <f>SUM(B7:B11)</f>
        <v>1</v>
      </c>
      <c r="C12">
        <f>SUM(C7:C11)</f>
        <v>2</v>
      </c>
      <c r="D12">
        <f>SUM(D7:D11)</f>
        <v>3</v>
      </c>
      <c r="E12">
        <f>SUM(E7:E11)</f>
        <v>1</v>
      </c>
      <c r="F12">
        <f>SUM(F7:F11)</f>
        <v>1</v>
      </c>
      <c r="G12">
        <f>SUM(G7:G11)</f>
        <v>1</v>
      </c>
      <c r="H12">
        <f>SUM(H7:H11)</f>
        <v>1</v>
      </c>
      <c r="I12">
        <f>SUM(I7:I11)</f>
        <v>1.0000000000000002</v>
      </c>
      <c r="J12">
        <f>SUM(J7:J11)</f>
        <v>1</v>
      </c>
      <c r="K12">
        <f>SUM(K7:K11)</f>
        <v>1</v>
      </c>
    </row>
    <row r="14" spans="1:13">
      <c r="A14" s="12" t="s">
        <v>28</v>
      </c>
      <c r="B14" s="13"/>
      <c r="C14" s="13"/>
      <c r="D14" s="13"/>
      <c r="E14" s="13"/>
      <c r="F14" s="13"/>
      <c r="G14" s="13"/>
      <c r="H14" s="13"/>
      <c r="I14" s="13"/>
      <c r="J14" s="13"/>
      <c r="K14" s="14"/>
    </row>
    <row r="15" spans="1:13" s="8" customFormat="1" ht="30" customHeight="1">
      <c r="B15" s="9" t="s">
        <v>1</v>
      </c>
      <c r="C15" s="9"/>
      <c r="D15" s="9"/>
      <c r="E15" s="10" t="s">
        <v>25</v>
      </c>
      <c r="F15" s="10"/>
      <c r="G15" s="10"/>
      <c r="H15" s="7" t="s">
        <v>26</v>
      </c>
      <c r="I15" s="10" t="s">
        <v>27</v>
      </c>
      <c r="J15" s="10"/>
      <c r="K15" s="10"/>
      <c r="L15" s="11"/>
      <c r="M15" s="11"/>
    </row>
    <row r="16" spans="1:13">
      <c r="A16" s="1" t="s">
        <v>0</v>
      </c>
      <c r="B16" s="2" t="s">
        <v>14</v>
      </c>
      <c r="C16" s="2" t="s">
        <v>15</v>
      </c>
      <c r="D16" s="2" t="s">
        <v>16</v>
      </c>
      <c r="E16" s="4" t="s">
        <v>14</v>
      </c>
      <c r="F16" s="4" t="s">
        <v>15</v>
      </c>
      <c r="G16" s="4" t="s">
        <v>16</v>
      </c>
      <c r="H16" s="7"/>
      <c r="I16" s="4" t="s">
        <v>14</v>
      </c>
      <c r="J16" s="4" t="s">
        <v>15</v>
      </c>
      <c r="K16" s="4" t="s">
        <v>16</v>
      </c>
    </row>
    <row r="17" spans="1:13">
      <c r="A17" t="s">
        <v>8</v>
      </c>
      <c r="B17" s="3">
        <v>2</v>
      </c>
      <c r="C17" s="3">
        <v>1</v>
      </c>
      <c r="D17" s="3">
        <v>2</v>
      </c>
      <c r="E17" s="5">
        <f>B17/B$22</f>
        <v>0.4</v>
      </c>
      <c r="F17" s="5">
        <f>C17/C$22</f>
        <v>0.16666666666666666</v>
      </c>
      <c r="G17" s="5">
        <f>D17/D$22</f>
        <v>0.2857142857142857</v>
      </c>
      <c r="H17" s="15">
        <f>SUM(B17:D17)/SUM($B$22:$D$22)</f>
        <v>0.27777777777777779</v>
      </c>
      <c r="I17" s="16">
        <f>(1-$E$2)*E17+$E$2*$H17</f>
        <v>0.38777777777777783</v>
      </c>
      <c r="J17" s="16">
        <f>(1-$E$2)*F17+$E$2*$H17</f>
        <v>0.17777777777777778</v>
      </c>
      <c r="K17" s="16">
        <f>(1-$E$2)*G17+$E$2*$H17</f>
        <v>0.28492063492063491</v>
      </c>
    </row>
    <row r="18" spans="1:13">
      <c r="A18" t="s">
        <v>9</v>
      </c>
      <c r="B18" s="3">
        <v>1</v>
      </c>
      <c r="C18" s="3"/>
      <c r="D18" s="3"/>
      <c r="E18" s="5">
        <f>B18/B$22</f>
        <v>0.2</v>
      </c>
      <c r="F18" s="5">
        <f>C18/C$22</f>
        <v>0</v>
      </c>
      <c r="G18" s="5">
        <f>D18/D$22</f>
        <v>0</v>
      </c>
      <c r="H18" s="15">
        <f>SUM(B18:D18)/SUM($B$22:$D$22)</f>
        <v>5.5555555555555552E-2</v>
      </c>
      <c r="I18" s="16">
        <f>(1-$E$2)*E18+$E$2*$H18</f>
        <v>0.18555555555555558</v>
      </c>
      <c r="J18" s="16">
        <f>(1-$E$2)*F18+$E$2*$H18</f>
        <v>5.5555555555555558E-3</v>
      </c>
      <c r="K18" s="16">
        <f>(1-$E$2)*G18+$E$2*$H18</f>
        <v>5.5555555555555558E-3</v>
      </c>
    </row>
    <row r="19" spans="1:13">
      <c r="A19" t="s">
        <v>10</v>
      </c>
      <c r="B19" s="3">
        <v>2</v>
      </c>
      <c r="C19" s="3">
        <v>1</v>
      </c>
      <c r="D19" s="3">
        <v>3</v>
      </c>
      <c r="E19" s="5">
        <f>B19/B$22</f>
        <v>0.4</v>
      </c>
      <c r="F19" s="5">
        <f>C19/C$22</f>
        <v>0.16666666666666666</v>
      </c>
      <c r="G19" s="5">
        <f>D19/D$22</f>
        <v>0.42857142857142855</v>
      </c>
      <c r="H19" s="15">
        <f>SUM(B19:D19)/SUM($B$22:$D$22)</f>
        <v>0.33333333333333331</v>
      </c>
      <c r="I19" s="16">
        <f>(1-$E$2)*E19+$E$2*$H19</f>
        <v>0.39333333333333337</v>
      </c>
      <c r="J19" s="16">
        <f>(1-$E$2)*F19+$E$2*$H19</f>
        <v>0.18333333333333332</v>
      </c>
      <c r="K19" s="16">
        <f>(1-$E$2)*G19+$E$2*$H19</f>
        <v>0.419047619047619</v>
      </c>
    </row>
    <row r="20" spans="1:13">
      <c r="A20" t="s">
        <v>11</v>
      </c>
      <c r="B20" s="3"/>
      <c r="C20" s="3">
        <v>3</v>
      </c>
      <c r="D20" s="3"/>
      <c r="E20" s="5">
        <f>B20/B$22</f>
        <v>0</v>
      </c>
      <c r="F20" s="5">
        <f>C20/C$22</f>
        <v>0.5</v>
      </c>
      <c r="G20" s="5">
        <f>D20/D$22</f>
        <v>0</v>
      </c>
      <c r="H20" s="15">
        <f>SUM(B20:D20)/SUM($B$22:$D$22)</f>
        <v>0.16666666666666666</v>
      </c>
      <c r="I20" s="16">
        <f>(1-$E$2)*E20+$E$2*$H20</f>
        <v>1.6666666666666666E-2</v>
      </c>
      <c r="J20" s="16">
        <f>(1-$E$2)*F20+$E$2*$H20</f>
        <v>0.46666666666666667</v>
      </c>
      <c r="K20" s="16">
        <f>(1-$E$2)*G20+$E$2*$H20</f>
        <v>1.6666666666666666E-2</v>
      </c>
    </row>
    <row r="21" spans="1:13">
      <c r="A21" t="s">
        <v>12</v>
      </c>
      <c r="B21" s="3"/>
      <c r="C21" s="3">
        <v>1</v>
      </c>
      <c r="D21" s="3">
        <v>2</v>
      </c>
      <c r="E21" s="5">
        <f>B21/B$22</f>
        <v>0</v>
      </c>
      <c r="F21" s="5">
        <f>C21/C$22</f>
        <v>0.16666666666666666</v>
      </c>
      <c r="G21" s="5">
        <f>D21/D$22</f>
        <v>0.2857142857142857</v>
      </c>
      <c r="H21" s="15">
        <f>SUM(B21:D21)/SUM($B$22:$D$22)</f>
        <v>0.16666666666666666</v>
      </c>
      <c r="I21" s="16">
        <f>(1-$E$2)*E21+$E$2*$H21</f>
        <v>1.6666666666666666E-2</v>
      </c>
      <c r="J21" s="16">
        <f>(1-$E$2)*F21+$E$2*$H21</f>
        <v>0.16666666666666666</v>
      </c>
      <c r="K21" s="16">
        <f>(1-$E$2)*G21+$E$2*$H21</f>
        <v>0.27380952380952378</v>
      </c>
    </row>
    <row r="22" spans="1:13">
      <c r="A22" t="s">
        <v>24</v>
      </c>
      <c r="B22">
        <f>SUM(B17:B21)</f>
        <v>5</v>
      </c>
      <c r="C22">
        <f>SUM(C17:C21)</f>
        <v>6</v>
      </c>
      <c r="D22">
        <f>SUM(D17:D21)</f>
        <v>7</v>
      </c>
      <c r="E22">
        <f>SUM(E17:E21)</f>
        <v>1</v>
      </c>
      <c r="F22">
        <f>SUM(F17:F21)</f>
        <v>0.99999999999999989</v>
      </c>
      <c r="G22">
        <f>SUM(G17:G21)</f>
        <v>0.99999999999999989</v>
      </c>
      <c r="H22">
        <f>SUM(H17:H21)</f>
        <v>1</v>
      </c>
      <c r="I22">
        <f>SUM(I17:I21)</f>
        <v>1.0000000000000002</v>
      </c>
      <c r="J22">
        <f>SUM(J17:J21)</f>
        <v>1</v>
      </c>
      <c r="K22">
        <f>SUM(K17:K21)</f>
        <v>1</v>
      </c>
    </row>
    <row r="24" spans="1:13">
      <c r="A24" s="12" t="s">
        <v>29</v>
      </c>
      <c r="B24" s="13"/>
      <c r="C24" s="13"/>
      <c r="D24" s="13"/>
      <c r="E24" s="13"/>
      <c r="F24" s="13"/>
      <c r="G24" s="13"/>
      <c r="H24" s="13"/>
      <c r="I24" s="13"/>
      <c r="J24" s="13"/>
      <c r="K24" s="14"/>
    </row>
    <row r="25" spans="1:13" s="8" customFormat="1" ht="30" customHeight="1">
      <c r="B25" s="9" t="s">
        <v>1</v>
      </c>
      <c r="C25" s="9"/>
      <c r="D25" s="9"/>
      <c r="E25" s="10" t="s">
        <v>25</v>
      </c>
      <c r="F25" s="10"/>
      <c r="G25" s="10"/>
      <c r="H25" s="7" t="s">
        <v>26</v>
      </c>
      <c r="I25" s="10" t="s">
        <v>27</v>
      </c>
      <c r="J25" s="10"/>
      <c r="K25" s="10"/>
      <c r="L25" s="11"/>
      <c r="M25" s="11"/>
    </row>
    <row r="26" spans="1:13">
      <c r="A26" s="1" t="s">
        <v>0</v>
      </c>
      <c r="B26" s="2" t="s">
        <v>14</v>
      </c>
      <c r="C26" s="2" t="s">
        <v>15</v>
      </c>
      <c r="D26" s="2" t="s">
        <v>16</v>
      </c>
      <c r="E26" s="4" t="s">
        <v>14</v>
      </c>
      <c r="F26" s="4" t="s">
        <v>15</v>
      </c>
      <c r="G26" s="4" t="s">
        <v>16</v>
      </c>
      <c r="H26" s="7"/>
      <c r="I26" s="4" t="s">
        <v>14</v>
      </c>
      <c r="J26" s="4" t="s">
        <v>15</v>
      </c>
      <c r="K26" s="4" t="s">
        <v>16</v>
      </c>
    </row>
    <row r="27" spans="1:13">
      <c r="A27" t="s">
        <v>8</v>
      </c>
      <c r="B27" s="3"/>
      <c r="C27" s="3"/>
      <c r="D27" s="3">
        <v>2</v>
      </c>
      <c r="E27" s="5">
        <f>B27/B$32</f>
        <v>0</v>
      </c>
      <c r="F27" s="5">
        <f>C27/C$32</f>
        <v>0</v>
      </c>
      <c r="G27" s="5">
        <f>D27/D$32</f>
        <v>0.66666666666666663</v>
      </c>
      <c r="H27" s="15">
        <f>SUM(B27:D27)/SUM($B$32:$D$32)</f>
        <v>0.2857142857142857</v>
      </c>
      <c r="I27" s="16">
        <f>(1-$E$2)*E27+$E$2*$H27</f>
        <v>2.8571428571428571E-2</v>
      </c>
      <c r="J27" s="16">
        <f>(1-$E$2)*F27+$E$2*$H27</f>
        <v>2.8571428571428571E-2</v>
      </c>
      <c r="K27" s="16">
        <f>(1-$E$2)*G27+$E$2*$H27</f>
        <v>0.62857142857142856</v>
      </c>
    </row>
    <row r="28" spans="1:13">
      <c r="A28" t="s">
        <v>9</v>
      </c>
      <c r="B28" s="3">
        <v>2</v>
      </c>
      <c r="C28" s="3"/>
      <c r="D28" s="3"/>
      <c r="E28" s="5">
        <f>B28/B$32</f>
        <v>1</v>
      </c>
      <c r="F28" s="5">
        <f>C28/C$32</f>
        <v>0</v>
      </c>
      <c r="G28" s="5">
        <f>D28/D$32</f>
        <v>0</v>
      </c>
      <c r="H28" s="15">
        <f>SUM(B28:D28)/SUM($B$32:$D$32)</f>
        <v>0.2857142857142857</v>
      </c>
      <c r="I28" s="16">
        <f>(1-$E$2)*E28+$E$2*$H28</f>
        <v>0.9285714285714286</v>
      </c>
      <c r="J28" s="16">
        <f>(1-$E$2)*F28+$E$2*$H28</f>
        <v>2.8571428571428571E-2</v>
      </c>
      <c r="K28" s="16">
        <f>(1-$E$2)*G28+$E$2*$H28</f>
        <v>2.8571428571428571E-2</v>
      </c>
    </row>
    <row r="29" spans="1:13">
      <c r="A29" t="s">
        <v>10</v>
      </c>
      <c r="B29" s="3"/>
      <c r="C29" s="3">
        <v>1</v>
      </c>
      <c r="D29" s="3"/>
      <c r="E29" s="5">
        <f>B29/B$32</f>
        <v>0</v>
      </c>
      <c r="F29" s="5">
        <f>C29/C$32</f>
        <v>0.5</v>
      </c>
      <c r="G29" s="5">
        <f>D29/D$32</f>
        <v>0</v>
      </c>
      <c r="H29" s="15">
        <f>SUM(B29:D29)/SUM($B$32:$D$32)</f>
        <v>0.14285714285714285</v>
      </c>
      <c r="I29" s="16">
        <f>(1-$E$2)*E29+$E$2*$H29</f>
        <v>1.4285714285714285E-2</v>
      </c>
      <c r="J29" s="16">
        <f>(1-$E$2)*F29+$E$2*$H29</f>
        <v>0.4642857142857143</v>
      </c>
      <c r="K29" s="16">
        <f>(1-$E$2)*G29+$E$2*$H29</f>
        <v>1.4285714285714285E-2</v>
      </c>
    </row>
    <row r="30" spans="1:13">
      <c r="A30" t="s">
        <v>11</v>
      </c>
      <c r="B30" s="3"/>
      <c r="C30" s="3"/>
      <c r="D30" s="3"/>
      <c r="E30" s="5">
        <f>B30/B$32</f>
        <v>0</v>
      </c>
      <c r="F30" s="5">
        <f>C30/C$32</f>
        <v>0</v>
      </c>
      <c r="G30" s="5">
        <f>D30/D$32</f>
        <v>0</v>
      </c>
      <c r="H30" s="15">
        <f>SUM(B30:D30)/SUM($B$32:$D$32)</f>
        <v>0</v>
      </c>
      <c r="I30" s="16">
        <f>(1-$E$2)*E30+$E$2*$H30</f>
        <v>0</v>
      </c>
      <c r="J30" s="16">
        <f>(1-$E$2)*F30+$E$2*$H30</f>
        <v>0</v>
      </c>
      <c r="K30" s="16">
        <f>(1-$E$2)*G30+$E$2*$H30</f>
        <v>0</v>
      </c>
    </row>
    <row r="31" spans="1:13">
      <c r="A31" t="s">
        <v>12</v>
      </c>
      <c r="B31" s="3"/>
      <c r="C31" s="3">
        <v>1</v>
      </c>
      <c r="D31" s="3">
        <v>1</v>
      </c>
      <c r="E31" s="5">
        <f>B31/B$32</f>
        <v>0</v>
      </c>
      <c r="F31" s="5">
        <f>C31/C$32</f>
        <v>0.5</v>
      </c>
      <c r="G31" s="5">
        <f>D31/D$32</f>
        <v>0.33333333333333331</v>
      </c>
      <c r="H31" s="15">
        <f>SUM(B31:D31)/SUM($B$32:$D$32)</f>
        <v>0.2857142857142857</v>
      </c>
      <c r="I31" s="16">
        <f>(1-$E$2)*E31+$E$2*$H31</f>
        <v>2.8571428571428571E-2</v>
      </c>
      <c r="J31" s="16">
        <f>(1-$E$2)*F31+$E$2*$H31</f>
        <v>0.47857142857142859</v>
      </c>
      <c r="K31" s="16">
        <f>(1-$E$2)*G31+$E$2*$H31</f>
        <v>0.32857142857142857</v>
      </c>
    </row>
    <row r="32" spans="1:13">
      <c r="A32" t="s">
        <v>24</v>
      </c>
      <c r="B32">
        <f>SUM(B27:B31)</f>
        <v>2</v>
      </c>
      <c r="C32">
        <f>SUM(C27:C31)</f>
        <v>2</v>
      </c>
      <c r="D32">
        <f>SUM(D27:D31)</f>
        <v>3</v>
      </c>
      <c r="E32">
        <f>SUM(E27:E31)</f>
        <v>1</v>
      </c>
      <c r="F32">
        <f>SUM(F27:F31)</f>
        <v>1</v>
      </c>
      <c r="G32">
        <f>SUM(G27:G31)</f>
        <v>1</v>
      </c>
      <c r="H32">
        <f>SUM(H27:H31)</f>
        <v>0.99999999999999989</v>
      </c>
      <c r="I32">
        <f>SUM(I27:I31)</f>
        <v>1</v>
      </c>
      <c r="J32">
        <f>SUM(J27:J31)</f>
        <v>1</v>
      </c>
      <c r="K32">
        <f>SUM(K27:K31)</f>
        <v>1</v>
      </c>
    </row>
    <row r="34" spans="1:13">
      <c r="A34" s="17" t="s">
        <v>30</v>
      </c>
      <c r="B34" s="18"/>
      <c r="C34" s="18"/>
      <c r="D34" s="18"/>
      <c r="E34" s="18"/>
      <c r="F34" s="18"/>
      <c r="G34" s="18"/>
      <c r="H34" s="18"/>
      <c r="I34" s="18"/>
      <c r="J34" s="18"/>
      <c r="K34" s="19"/>
    </row>
    <row r="36" spans="1:13">
      <c r="A36" s="6" t="s">
        <v>32</v>
      </c>
      <c r="B36" s="6"/>
      <c r="C36" s="6"/>
      <c r="D36" s="6">
        <v>0.1</v>
      </c>
    </row>
    <row r="37" spans="1:13">
      <c r="A37" s="6" t="s">
        <v>33</v>
      </c>
      <c r="B37" s="6"/>
      <c r="C37" s="6"/>
      <c r="D37" s="6">
        <v>0.7</v>
      </c>
    </row>
    <row r="38" spans="1:13">
      <c r="A38" s="6" t="s">
        <v>34</v>
      </c>
      <c r="B38" s="6"/>
      <c r="C38" s="6"/>
      <c r="D38" s="6">
        <v>0.2</v>
      </c>
    </row>
    <row r="40" spans="1:13" s="8" customFormat="1" ht="30" customHeight="1">
      <c r="A40" s="25"/>
      <c r="B40" s="10" t="s">
        <v>31</v>
      </c>
      <c r="C40" s="10"/>
      <c r="D40" s="10"/>
      <c r="E40" s="23"/>
      <c r="F40" s="23"/>
      <c r="G40" s="23"/>
      <c r="H40" s="24"/>
      <c r="L40" s="11"/>
      <c r="M40" s="11"/>
    </row>
    <row r="41" spans="1:13">
      <c r="A41" s="4" t="s">
        <v>0</v>
      </c>
      <c r="B41" s="4" t="s">
        <v>14</v>
      </c>
      <c r="C41" s="4" t="s">
        <v>15</v>
      </c>
      <c r="D41" s="4" t="s">
        <v>16</v>
      </c>
      <c r="E41" s="20"/>
      <c r="F41" s="20"/>
      <c r="G41" s="20"/>
      <c r="H41" s="24"/>
    </row>
    <row r="42" spans="1:13">
      <c r="A42" s="5" t="s">
        <v>8</v>
      </c>
      <c r="B42" s="16">
        <f>$D$36*I7+$D$37*I17+$D$38*I27</f>
        <v>0.37049206349206354</v>
      </c>
      <c r="C42" s="16">
        <f>$D$36*J7+$D$37*J17+$D$38*J27</f>
        <v>0.1334920634920635</v>
      </c>
      <c r="D42" s="16">
        <f>$D$36*K7+$D$37*K17+$D$38*K27</f>
        <v>0.35849206349206347</v>
      </c>
      <c r="E42" s="21"/>
      <c r="F42" s="21"/>
      <c r="G42" s="21"/>
      <c r="H42" s="22"/>
    </row>
    <row r="43" spans="1:13">
      <c r="A43" s="5" t="s">
        <v>9</v>
      </c>
      <c r="B43" s="16">
        <f>$D$36*I8+$D$37*I18+$D$38*I28</f>
        <v>0.31560317460317466</v>
      </c>
      <c r="C43" s="16">
        <f>$D$36*J8+$D$37*J18+$D$38*J28</f>
        <v>9.6031746031746031E-3</v>
      </c>
      <c r="D43" s="16">
        <f>$D$36*K8+$D$37*K18+$D$38*K28</f>
        <v>9.6031746031746031E-3</v>
      </c>
      <c r="E43" s="21"/>
      <c r="F43" s="21"/>
      <c r="G43" s="21"/>
      <c r="H43" s="22"/>
    </row>
    <row r="44" spans="1:13">
      <c r="A44" s="5" t="s">
        <v>10</v>
      </c>
      <c r="B44" s="16">
        <f>$D$36*I9+$D$37*I19+$D$38*I29</f>
        <v>0.2798571428571428</v>
      </c>
      <c r="C44" s="16">
        <f>$D$36*J9+$D$37*J19+$D$38*J29</f>
        <v>0.22285714285714286</v>
      </c>
      <c r="D44" s="16">
        <f>$D$36*K9+$D$37*K19+$D$38*K29</f>
        <v>0.32785714285714279</v>
      </c>
      <c r="E44" s="21"/>
      <c r="F44" s="21"/>
      <c r="G44" s="21"/>
      <c r="H44" s="22"/>
    </row>
    <row r="45" spans="1:13">
      <c r="A45" s="5" t="s">
        <v>11</v>
      </c>
      <c r="B45" s="16">
        <f>$D$36*I10+$D$37*I20+$D$38*I30</f>
        <v>1.3333333333333332E-2</v>
      </c>
      <c r="C45" s="16">
        <f>$D$36*J10+$D$37*J20+$D$38*J30</f>
        <v>0.37333333333333335</v>
      </c>
      <c r="D45" s="16">
        <f>$D$36*K10+$D$37*K20+$D$38*K30</f>
        <v>1.3333333333333332E-2</v>
      </c>
      <c r="E45" s="21"/>
      <c r="F45" s="21"/>
      <c r="G45" s="21"/>
      <c r="H45" s="22"/>
    </row>
    <row r="46" spans="1:13">
      <c r="A46" s="5" t="s">
        <v>12</v>
      </c>
      <c r="B46" s="16">
        <f>$D$36*I11+$D$37*I21+$D$38*I31</f>
        <v>2.0714285714285713E-2</v>
      </c>
      <c r="C46" s="16">
        <f>$D$36*J11+$D$37*J21+$D$38*J31</f>
        <v>0.26071428571428568</v>
      </c>
      <c r="D46" s="16">
        <f>$D$36*K11+$D$37*K21+$D$38*K31</f>
        <v>0.29071428571428565</v>
      </c>
      <c r="E46" s="21"/>
      <c r="F46" s="21"/>
      <c r="G46" s="21"/>
      <c r="H46" s="22"/>
    </row>
    <row r="47" spans="1:13">
      <c r="B47">
        <f>SUM(B42:B46)</f>
        <v>1</v>
      </c>
      <c r="C47">
        <f>SUM(C42:C46)</f>
        <v>1</v>
      </c>
      <c r="D47">
        <f>SUM(D42:D46)</f>
        <v>0.99999999999999978</v>
      </c>
    </row>
    <row r="50" spans="1:4">
      <c r="A50" t="s">
        <v>19</v>
      </c>
      <c r="B50" s="26">
        <f>B44</f>
        <v>0.2798571428571428</v>
      </c>
      <c r="C50" s="26">
        <f>C44</f>
        <v>0.22285714285714286</v>
      </c>
      <c r="D50" s="26">
        <f>D44</f>
        <v>0.32785714285714279</v>
      </c>
    </row>
    <row r="51" spans="1:4">
      <c r="A51" t="s">
        <v>20</v>
      </c>
      <c r="B51" s="27">
        <f>B43*B42</f>
        <v>0.1169284714033762</v>
      </c>
      <c r="C51" s="27">
        <f>C43*C42</f>
        <v>1.2819475938523558E-3</v>
      </c>
      <c r="D51" s="27">
        <f>D43*D42</f>
        <v>3.4426618795666414E-3</v>
      </c>
    </row>
    <row r="52" spans="1:4">
      <c r="A52" t="s">
        <v>35</v>
      </c>
      <c r="B52" s="26">
        <f>B45</f>
        <v>1.3333333333333332E-2</v>
      </c>
      <c r="C52" s="26">
        <f>C45</f>
        <v>0.37333333333333335</v>
      </c>
      <c r="D52" s="26">
        <f>D45</f>
        <v>1.3333333333333332E-2</v>
      </c>
    </row>
    <row r="53" spans="1:4">
      <c r="A53" t="s">
        <v>36</v>
      </c>
      <c r="B53" s="26">
        <f>B42*B43*B45</f>
        <v>1.5590462853783491E-3</v>
      </c>
      <c r="C53" s="26">
        <f>C42*C43*C45</f>
        <v>4.7859376837154622E-4</v>
      </c>
      <c r="D53" s="26">
        <f>D42*D43*D45</f>
        <v>4.5902158394221881E-5</v>
      </c>
    </row>
  </sheetData>
  <mergeCells count="17">
    <mergeCell ref="A34:K34"/>
    <mergeCell ref="B40:D40"/>
    <mergeCell ref="B15:D15"/>
    <mergeCell ref="E15:G15"/>
    <mergeCell ref="H15:H16"/>
    <mergeCell ref="I15:K15"/>
    <mergeCell ref="A24:K24"/>
    <mergeCell ref="B25:D25"/>
    <mergeCell ref="E25:G25"/>
    <mergeCell ref="H25:H26"/>
    <mergeCell ref="I25:K25"/>
    <mergeCell ref="B5:D5"/>
    <mergeCell ref="E5:G5"/>
    <mergeCell ref="H5:H6"/>
    <mergeCell ref="I5:K5"/>
    <mergeCell ref="A4:K4"/>
    <mergeCell ref="A14:K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>University of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 Balog</dc:creator>
  <cp:lastModifiedBy>Krisztian Balog</cp:lastModifiedBy>
  <dcterms:created xsi:type="dcterms:W3CDTF">2015-11-03T13:23:49Z</dcterms:created>
  <dcterms:modified xsi:type="dcterms:W3CDTF">2015-11-06T11:21:03Z</dcterms:modified>
</cp:coreProperties>
</file>