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2\Downloads\"/>
    </mc:Choice>
  </mc:AlternateContent>
  <xr:revisionPtr revIDLastSave="0" documentId="13_ncr:1_{50FEE9DF-8683-41F5-AC3D-7F04E7AA6799}" xr6:coauthVersionLast="47" xr6:coauthVersionMax="47" xr10:uidLastSave="{00000000-0000-0000-0000-000000000000}"/>
  <bookViews>
    <workbookView xWindow="-120" yWindow="-120" windowWidth="29040" windowHeight="15720" activeTab="12" xr2:uid="{A0C2FE56-0482-4242-8D58-C0DB1582B6DF}"/>
  </bookViews>
  <sheets>
    <sheet name="project 1" sheetId="1" r:id="rId1"/>
    <sheet name="Sheet4" sheetId="16" r:id="rId2"/>
    <sheet name="1.a" sheetId="7" r:id="rId3"/>
    <sheet name="1.b" sheetId="3" r:id="rId4"/>
    <sheet name="1.c" sheetId="4" r:id="rId5"/>
    <sheet name="1.d" sheetId="5" r:id="rId6"/>
    <sheet name="1.e" sheetId="2" r:id="rId7"/>
    <sheet name="2.A" sheetId="8" r:id="rId8"/>
    <sheet name="2.B" sheetId="10" r:id="rId9"/>
    <sheet name="2.C" sheetId="11" r:id="rId10"/>
    <sheet name="2.D" sheetId="12" r:id="rId11"/>
    <sheet name="3.A" sheetId="15" r:id="rId12"/>
    <sheet name="3.B" sheetId="18" r:id="rId13"/>
    <sheet name="4" sheetId="9" r:id="rId14"/>
  </sheets>
  <definedNames>
    <definedName name="_xlnm._FilterDatabase" localSheetId="6" hidden="1">'1.e'!$B$3:$H$81</definedName>
    <definedName name="_xlnm._FilterDatabase" localSheetId="7" hidden="1">'2.A'!$B$8:$G$14</definedName>
  </definedNames>
  <calcPr calcId="191029"/>
  <pivotCaches>
    <pivotCache cacheId="0" r:id="rId15"/>
    <pivotCache cacheId="1" r:id="rId16"/>
    <pivotCache cacheId="16" r:id="rId17"/>
    <pivotCache cacheId="21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5" l="1"/>
  <c r="J12" i="15"/>
  <c r="J10" i="15"/>
  <c r="I11" i="15"/>
  <c r="I12" i="15"/>
  <c r="I10" i="15"/>
  <c r="I7" i="12"/>
  <c r="G9" i="10"/>
  <c r="G10" i="10"/>
  <c r="H10" i="10" s="1"/>
  <c r="G11" i="10"/>
  <c r="G12" i="10"/>
  <c r="G13" i="10"/>
  <c r="G8" i="10"/>
  <c r="H8" i="10" s="1"/>
  <c r="I44" i="9"/>
  <c r="I45" i="9"/>
  <c r="I46" i="9"/>
  <c r="I47" i="9"/>
  <c r="I48" i="9"/>
  <c r="I49" i="9"/>
  <c r="I50" i="9"/>
  <c r="I51" i="9"/>
  <c r="I52" i="9"/>
  <c r="I53" i="9"/>
  <c r="I54" i="9"/>
  <c r="I55" i="9"/>
  <c r="H12" i="10"/>
  <c r="H12" i="12"/>
  <c r="H11" i="12"/>
  <c r="H10" i="12"/>
  <c r="H9" i="12"/>
  <c r="H8" i="12"/>
  <c r="H7" i="12"/>
  <c r="I14" i="11"/>
  <c r="I13" i="11"/>
  <c r="I12" i="11"/>
  <c r="I11" i="11"/>
  <c r="I10" i="11"/>
  <c r="I9" i="11"/>
  <c r="H11" i="10"/>
  <c r="H13" i="10"/>
  <c r="H9" i="10"/>
  <c r="E33" i="9"/>
  <c r="E28" i="9"/>
  <c r="E27" i="9"/>
  <c r="E26" i="9"/>
  <c r="E25" i="9"/>
  <c r="J9" i="11" l="1"/>
  <c r="L14" i="9"/>
  <c r="L9" i="9"/>
  <c r="L8" i="9"/>
  <c r="L7" i="9"/>
  <c r="L6" i="9"/>
  <c r="E9" i="9"/>
  <c r="E10" i="9"/>
  <c r="E11" i="9"/>
  <c r="E16" i="9"/>
  <c r="E8" i="9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F83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J14" i="1"/>
  <c r="J15" i="1"/>
  <c r="J16" i="1"/>
  <c r="J13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<sst xmlns="http://schemas.openxmlformats.org/spreadsheetml/2006/main" count="722" uniqueCount="114">
  <si>
    <t>Student ID</t>
  </si>
  <si>
    <t>English</t>
  </si>
  <si>
    <t>Physics</t>
  </si>
  <si>
    <t>Chemistry</t>
  </si>
  <si>
    <t>Math</t>
  </si>
  <si>
    <t>Result</t>
  </si>
  <si>
    <t>University of Barishal</t>
  </si>
  <si>
    <t>Bangladesh</t>
  </si>
  <si>
    <t>Employee ID</t>
  </si>
  <si>
    <t>Name</t>
  </si>
  <si>
    <t>ABC</t>
  </si>
  <si>
    <t>DEF</t>
  </si>
  <si>
    <t>GHI</t>
  </si>
  <si>
    <t>Designation</t>
  </si>
  <si>
    <t>Assistant Professor</t>
  </si>
  <si>
    <t>JKL</t>
  </si>
  <si>
    <t>Professor</t>
  </si>
  <si>
    <t>Lecturer</t>
  </si>
  <si>
    <t>Basic</t>
  </si>
  <si>
    <t>House Rent</t>
  </si>
  <si>
    <t>Medical  Allowance</t>
  </si>
  <si>
    <t>Provident fund</t>
  </si>
  <si>
    <t>Income tax</t>
  </si>
  <si>
    <t>total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</si>
  <si>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</si>
  <si>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</si>
  <si>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</si>
  <si>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</si>
  <si>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</si>
  <si>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</si>
  <si>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</si>
  <si>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</si>
  <si>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</si>
  <si>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</si>
  <si>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</si>
  <si>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</si>
  <si>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</si>
  <si>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</si>
  <si>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</si>
  <si>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</si>
  <si>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</si>
  <si>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</si>
  <si>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</si>
  <si>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</si>
  <si>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</si>
  <si>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</si>
  <si>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</si>
  <si>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Row Labels</t>
  </si>
  <si>
    <t>(blank)</t>
  </si>
  <si>
    <t>Grand Total</t>
  </si>
  <si>
    <t>&lt;1/5/2024</t>
  </si>
  <si>
    <t>Jan</t>
  </si>
  <si>
    <t>Feb</t>
  </si>
  <si>
    <t>Mar</t>
  </si>
  <si>
    <t>Sum of Total Sales (BDT)</t>
  </si>
  <si>
    <t>Statistics of sales representative</t>
  </si>
  <si>
    <t>January</t>
  </si>
  <si>
    <t>Id</t>
  </si>
  <si>
    <t>NAME</t>
  </si>
  <si>
    <t>ARIF HOSSAIN</t>
  </si>
  <si>
    <t>OISHI DAS</t>
  </si>
  <si>
    <t>PARVEZ HASAN</t>
  </si>
  <si>
    <t>NABILA SULTANA</t>
  </si>
  <si>
    <t>EVA KARIM</t>
  </si>
  <si>
    <t>FARHAN ISLAM</t>
  </si>
  <si>
    <t>SALARY</t>
  </si>
  <si>
    <t>SALES</t>
  </si>
  <si>
    <t>BONUS</t>
  </si>
  <si>
    <t>TOTAL</t>
  </si>
  <si>
    <t>Expenses report of XYZ company</t>
  </si>
  <si>
    <t>Item</t>
  </si>
  <si>
    <t>Category</t>
  </si>
  <si>
    <t>Unit Price</t>
  </si>
  <si>
    <t>Total</t>
  </si>
  <si>
    <t xml:space="preserve">Laptop </t>
  </si>
  <si>
    <t>Office rent</t>
  </si>
  <si>
    <t>Advertisement</t>
  </si>
  <si>
    <t>Warehouse rent</t>
  </si>
  <si>
    <t>Internet</t>
  </si>
  <si>
    <t>Staff salary</t>
  </si>
  <si>
    <t>Administration</t>
  </si>
  <si>
    <t>Computer bill</t>
  </si>
  <si>
    <t>Voucher</t>
  </si>
  <si>
    <t>Printing material</t>
  </si>
  <si>
    <t>Additional cost</t>
  </si>
  <si>
    <t>Rent expenses</t>
  </si>
  <si>
    <t>marketing expenses</t>
  </si>
  <si>
    <t>Office expenses</t>
  </si>
  <si>
    <t>Operation expenses</t>
  </si>
  <si>
    <t>February</t>
  </si>
  <si>
    <t>March</t>
  </si>
  <si>
    <t>Highest total salary</t>
  </si>
  <si>
    <t>Average salary</t>
  </si>
  <si>
    <t>Yearly report</t>
  </si>
  <si>
    <t>Mohth</t>
  </si>
  <si>
    <t>Expenses</t>
  </si>
  <si>
    <t>Sales</t>
  </si>
  <si>
    <t>Profit</t>
  </si>
  <si>
    <t>April</t>
  </si>
  <si>
    <t>May</t>
  </si>
  <si>
    <t>June</t>
  </si>
  <si>
    <t>July</t>
  </si>
  <si>
    <t>August</t>
  </si>
  <si>
    <t>September</t>
  </si>
  <si>
    <t>November</t>
  </si>
  <si>
    <t>October</t>
  </si>
  <si>
    <t>December</t>
  </si>
  <si>
    <t>Month</t>
  </si>
  <si>
    <t>Exppenses</t>
  </si>
  <si>
    <t>sales</t>
  </si>
  <si>
    <t>Retail Profit</t>
  </si>
  <si>
    <t>Profit\Loss</t>
  </si>
  <si>
    <t>Column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</si>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</sst>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3" borderId="2" xfId="0" applyFill="1" applyBorder="1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7" xfId="0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0" xfId="0" applyNumberFormat="1"/>
    <xf numFmtId="0" fontId="0" fillId="0" borderId="0" xfId="0" applyNumberFormat="1"/>
    <xf numFmtId="0" fontId="0" fillId="7" borderId="2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092738407699"/>
          <c:y val="0.17287146398366868"/>
          <c:w val="0.86497462817147852"/>
          <c:h val="0.493316929133858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'project 1'!$B$14:$D$14</c:f>
              <c:strCache>
                <c:ptCount val="3"/>
                <c:pt idx="0">
                  <c:v>102</c:v>
                </c:pt>
                <c:pt idx="1">
                  <c:v>DEF</c:v>
                </c:pt>
                <c:pt idx="2">
                  <c:v>Assistant Professor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1'!$E$12:$J$12</c:f>
              <c:strCache>
                <c:ptCount val="6"/>
                <c:pt idx="0">
                  <c:v>Basic</c:v>
                </c:pt>
                <c:pt idx="1">
                  <c:v>House Rent</c:v>
                </c:pt>
                <c:pt idx="2">
                  <c:v>Medical  Allowance</c:v>
                </c:pt>
                <c:pt idx="3">
                  <c:v>Provident fund</c:v>
                </c:pt>
                <c:pt idx="4">
                  <c:v>Income tax</c:v>
                </c:pt>
                <c:pt idx="5">
                  <c:v>total</c:v>
                </c:pt>
              </c:strCache>
            </c:strRef>
          </c:cat>
          <c:val>
            <c:numRef>
              <c:f>'project 1'!$E$14:$J$14</c:f>
              <c:numCache>
                <c:formatCode>General</c:formatCode>
                <c:ptCount val="6"/>
                <c:pt idx="0">
                  <c:v>45000</c:v>
                </c:pt>
                <c:pt idx="1">
                  <c:v>18000</c:v>
                </c:pt>
                <c:pt idx="2">
                  <c:v>4500</c:v>
                </c:pt>
                <c:pt idx="3">
                  <c:v>4500</c:v>
                </c:pt>
                <c:pt idx="4">
                  <c:v>2250</c:v>
                </c:pt>
                <c:pt idx="5">
                  <c:v>60750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7-4CF2-8284-C47C9475654A}"/>
            </c:ext>
          </c:extLst>
        </c:ser>
        <c:ser>
          <c:idx val="1"/>
          <c:order val="1"/>
          <c:tx>
            <c:strRef>
              <c:f>'project 1'!$B$15:$D$15</c:f>
              <c:strCache>
                <c:ptCount val="3"/>
                <c:pt idx="0">
                  <c:v>103</c:v>
                </c:pt>
                <c:pt idx="1">
                  <c:v>GHI</c:v>
                </c:pt>
                <c:pt idx="2">
                  <c:v>Professor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1'!$E$12:$J$12</c:f>
              <c:strCache>
                <c:ptCount val="6"/>
                <c:pt idx="0">
                  <c:v>Basic</c:v>
                </c:pt>
                <c:pt idx="1">
                  <c:v>House Rent</c:v>
                </c:pt>
                <c:pt idx="2">
                  <c:v>Medical  Allowance</c:v>
                </c:pt>
                <c:pt idx="3">
                  <c:v>Provident fund</c:v>
                </c:pt>
                <c:pt idx="4">
                  <c:v>Income tax</c:v>
                </c:pt>
                <c:pt idx="5">
                  <c:v>total</c:v>
                </c:pt>
              </c:strCache>
            </c:strRef>
          </c:cat>
          <c:val>
            <c:numRef>
              <c:f>'project 1'!$E$15:$J$15</c:f>
              <c:numCache>
                <c:formatCode>General</c:formatCode>
                <c:ptCount val="6"/>
                <c:pt idx="0">
                  <c:v>55000</c:v>
                </c:pt>
                <c:pt idx="1">
                  <c:v>22000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71500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7-4CF2-8284-C47C9475654A}"/>
            </c:ext>
          </c:extLst>
        </c:ser>
        <c:ser>
          <c:idx val="2"/>
          <c:order val="2"/>
          <c:tx>
            <c:strRef>
              <c:f>'project 1'!$B$16:$D$16</c:f>
              <c:strCache>
                <c:ptCount val="3"/>
                <c:pt idx="0">
                  <c:v>104</c:v>
                </c:pt>
                <c:pt idx="1">
                  <c:v>JKL</c:v>
                </c:pt>
                <c:pt idx="2">
                  <c:v>Lecturer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1'!$E$12:$J$12</c:f>
              <c:strCache>
                <c:ptCount val="6"/>
                <c:pt idx="0">
                  <c:v>Basic</c:v>
                </c:pt>
                <c:pt idx="1">
                  <c:v>House Rent</c:v>
                </c:pt>
                <c:pt idx="2">
                  <c:v>Medical  Allowance</c:v>
                </c:pt>
                <c:pt idx="3">
                  <c:v>Provident fund</c:v>
                </c:pt>
                <c:pt idx="4">
                  <c:v>Income tax</c:v>
                </c:pt>
                <c:pt idx="5">
                  <c:v>total</c:v>
                </c:pt>
              </c:strCache>
            </c:strRef>
          </c:cat>
          <c:val>
            <c:numRef>
              <c:f>'project 1'!$E$16:$J$16</c:f>
              <c:numCache>
                <c:formatCode>General</c:formatCode>
                <c:ptCount val="6"/>
                <c:pt idx="0">
                  <c:v>21000</c:v>
                </c:pt>
                <c:pt idx="1">
                  <c:v>8400</c:v>
                </c:pt>
                <c:pt idx="2">
                  <c:v>2100</c:v>
                </c:pt>
                <c:pt idx="3">
                  <c:v>2100</c:v>
                </c:pt>
                <c:pt idx="4">
                  <c:v>0</c:v>
                </c:pt>
                <c:pt idx="5">
                  <c:v>29400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7-4CF2-8284-C47C9475654A}"/>
            </c:ext>
          </c:extLst>
        </c:ser>
        <c:ser>
          <c:idx val="3"/>
          <c:order val="3"/>
          <c:tx>
            <c:strRef>
              <c:f>'project 1'!$B$17:$D$17</c:f>
              <c:strCache>
                <c:ptCount val="3"/>
                <c:pt idx="0">
                  <c:v>104</c:v>
                </c:pt>
                <c:pt idx="1">
                  <c:v>JKL</c:v>
                </c:pt>
                <c:pt idx="2">
                  <c:v>Lecturer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1'!$E$12:$J$12</c:f>
              <c:strCache>
                <c:ptCount val="6"/>
                <c:pt idx="0">
                  <c:v>Basic</c:v>
                </c:pt>
                <c:pt idx="1">
                  <c:v>House Rent</c:v>
                </c:pt>
                <c:pt idx="2">
                  <c:v>Medical  Allowance</c:v>
                </c:pt>
                <c:pt idx="3">
                  <c:v>Provident fund</c:v>
                </c:pt>
                <c:pt idx="4">
                  <c:v>Income tax</c:v>
                </c:pt>
                <c:pt idx="5">
                  <c:v>total</c:v>
                </c:pt>
              </c:strCache>
            </c:strRef>
          </c:cat>
          <c:val>
            <c:numRef>
              <c:f>'project 1'!$E$17:$J$17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9407-4CF2-8284-C47C947565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193600"/>
        <c:axId val="121194080"/>
      </c:barChart>
      <c:catAx>
        <c:axId val="1211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4080"/>
        <c:crosses val="autoZero"/>
        <c:auto val="1"/>
        <c:lblAlgn val="ctr"/>
        <c:lblOffset val="100"/>
        <c:noMultiLvlLbl val="0"/>
      </c:catAx>
      <c:valAx>
        <c:axId val="1211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[Tasninur Rahman batch 59.xlsx]1.c!PivotTable3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'1.c'!$B$3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31A-466D-AD62-7D1062FBD8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31A-466D-AD62-7D1062FBD8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31A-466D-AD62-7D1062FBD8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31A-466D-AD62-7D1062FBD8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31A-466D-AD62-7D1062FBD8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31A-466D-AD62-7D1062FBD8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31A-466D-AD62-7D1062FBD8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'1.c'!$A$4:$A$11</c:f>
              <c:strCache>
                <c:ptCount val="7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  <c:pt idx="6">
                  <c:v>(blank)</c:v>
                </c:pt>
              </c:strCache>
            </c:strRef>
          </c:cat>
          <c:val>
            <c:numRef>
              <c:f>'1.c'!$B$4:$B$11</c:f>
              <c:numCache>
                <c:formatCode>General</c:formatCode>
                <c:ptCount val="7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4-47B5-A3B5-4092406A4C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[Tasninur Rahman batch 59.xlsx]1.d!PivotTable4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'1.d'!$B$3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90-4C0B-9281-A527199ABA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90-4C0B-9281-A527199ABA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90-4C0B-9281-A527199ABA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90-4C0B-9281-A527199ABA38}"/>
              </c:ext>
            </c:extLst>
          </c:dPt>
          <c:cat>
            <c:strRef>
              <c:f>'1.d'!$A$4:$A$8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'1.d'!$B$4:$B$8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C-4E39-81A6-805C759C4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141272965879265"/>
          <c:y val="0.12541666666666668"/>
          <c:w val="0.66636504811898511"/>
          <c:h val="0.309426582093904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'2.C'!$F$6:$F$8</c:f>
              <c:strCache>
                <c:ptCount val="3"/>
                <c:pt idx="0">
                  <c:v>Statistics of sales representative</c:v>
                </c:pt>
                <c:pt idx="1">
                  <c:v>January</c:v>
                </c:pt>
                <c:pt idx="2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'2.C'!$D$9:$E$14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'2.C'!$F$9:$F$14</c:f>
              <c:numCache>
                <c:formatCode>General</c:formatCode>
                <c:ptCount val="6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6-4E38-AA5A-5FDB6783AA9D}"/>
            </c:ext>
          </c:extLst>
        </c:ser>
        <c:ser>
          <c:idx val="1"/>
          <c:order val="1"/>
          <c:tx>
            <c:strRef>
              <c:f>'2.C'!$G$6:$G$8</c:f>
              <c:strCache>
                <c:ptCount val="3"/>
                <c:pt idx="0">
                  <c:v>Statistics of sales representative</c:v>
                </c:pt>
                <c:pt idx="1">
                  <c:v>January</c:v>
                </c:pt>
                <c:pt idx="2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'2.C'!$D$9:$E$14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'2.C'!$G$9:$G$14</c:f>
              <c:numCache>
                <c:formatCode>General</c:formatCode>
                <c:ptCount val="6"/>
                <c:pt idx="0">
                  <c:v>1760000</c:v>
                </c:pt>
                <c:pt idx="1">
                  <c:v>960000</c:v>
                </c:pt>
                <c:pt idx="2">
                  <c:v>700000</c:v>
                </c:pt>
                <c:pt idx="3">
                  <c:v>3340000</c:v>
                </c:pt>
                <c:pt idx="4">
                  <c:v>840000</c:v>
                </c:pt>
                <c:pt idx="5">
                  <c:v>1150000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6-4E38-AA5A-5FDB6783AA9D}"/>
            </c:ext>
          </c:extLst>
        </c:ser>
        <c:ser>
          <c:idx val="2"/>
          <c:order val="2"/>
          <c:tx>
            <c:strRef>
              <c:f>'2.C'!$H$6:$H$8</c:f>
              <c:strCache>
                <c:ptCount val="3"/>
                <c:pt idx="0">
                  <c:v>Statistics of sales representative</c:v>
                </c:pt>
                <c:pt idx="1">
                  <c:v>January</c:v>
                </c:pt>
                <c:pt idx="2">
                  <c:v>BONUS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'2.C'!$D$9:$E$14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'2.C'!$H$9:$H$14</c:f>
              <c:numCache>
                <c:formatCode>General</c:formatCode>
                <c:ptCount val="6"/>
                <c:pt idx="0">
                  <c:v>140800</c:v>
                </c:pt>
                <c:pt idx="1">
                  <c:v>57600</c:v>
                </c:pt>
                <c:pt idx="2">
                  <c:v>42000</c:v>
                </c:pt>
                <c:pt idx="3">
                  <c:v>334000</c:v>
                </c:pt>
                <c:pt idx="4">
                  <c:v>50400</c:v>
                </c:pt>
                <c:pt idx="5">
                  <c:v>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6-4E38-AA5A-5FDB6783AA9D}"/>
            </c:ext>
          </c:extLst>
        </c:ser>
        <c:ser>
          <c:idx val="3"/>
          <c:order val="3"/>
          <c:tx>
            <c:strRef>
              <c:f>'2.C'!$I$6:$I$8</c:f>
              <c:strCache>
                <c:ptCount val="3"/>
                <c:pt idx="0">
                  <c:v>Statistics of sales representative</c:v>
                </c:pt>
                <c:pt idx="1">
                  <c:v>January</c:v>
                </c:pt>
                <c:pt idx="2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'2.C'!$D$9:$E$14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'2.C'!$I$9:$I$14</c:f>
              <c:numCache>
                <c:formatCode>General</c:formatCode>
                <c:ptCount val="6"/>
                <c:pt idx="0">
                  <c:v>170800</c:v>
                </c:pt>
                <c:pt idx="1">
                  <c:v>87600</c:v>
                </c:pt>
                <c:pt idx="2">
                  <c:v>72000</c:v>
                </c:pt>
                <c:pt idx="3">
                  <c:v>364000</c:v>
                </c:pt>
                <c:pt idx="4">
                  <c:v>80400</c:v>
                </c:pt>
                <c:pt idx="5">
                  <c:v>122000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06-4E38-AA5A-5FDB6783AA9D}"/>
            </c:ext>
          </c:extLst>
        </c:ser>
        <c:ser>
          <c:idx val="4"/>
          <c:order val="4"/>
          <c:tx>
            <c:strRef>
              <c:f>'2.C'!$J$6:$J$8</c:f>
              <c:strCache>
                <c:ptCount val="3"/>
                <c:pt idx="0">
                  <c:v>Statistics of sales representative</c:v>
                </c:pt>
                <c:pt idx="1">
                  <c:v>January</c:v>
                </c:pt>
                <c:pt idx="2">
                  <c:v>Highest total 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'2.C'!$D$9:$E$14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'2.C'!$J$9:$J$14</c:f>
              <c:numCache>
                <c:formatCode>General</c:formatCode>
                <c:ptCount val="6"/>
                <c:pt idx="0">
                  <c:v>364000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06-4E38-AA5A-5FDB6783A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444488"/>
        <c:axId val="550437272"/>
      </c:barChart>
      <c:catAx>
        <c:axId val="550444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37272"/>
        <c:crosses val="autoZero"/>
        <c:auto val="1"/>
        <c:lblAlgn val="ctr"/>
        <c:lblOffset val="100"/>
        <c:noMultiLvlLbl val="0"/>
      </c:catAx>
      <c:valAx>
        <c:axId val="55043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4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'4'!$G$42:$G$43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'4'!$E$44:$F$56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'4'!$G$44:$G$56</c:f>
              <c:numCache>
                <c:formatCode>General</c:formatCode>
                <c:ptCount val="13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6-45D8-A5CA-D0F83AAA12BD}"/>
            </c:ext>
          </c:extLst>
        </c:ser>
        <c:ser>
          <c:idx val="1"/>
          <c:order val="1"/>
          <c:tx>
            <c:strRef>
              <c:f>'4'!$H$42:$H$43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'4'!$E$44:$F$56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'4'!$H$44:$H$56</c:f>
              <c:numCache>
                <c:formatCode>General</c:formatCode>
                <c:ptCount val="13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6-45D8-A5CA-D0F83AAA12BD}"/>
            </c:ext>
          </c:extLst>
        </c:ser>
        <c:ser>
          <c:idx val="2"/>
          <c:order val="2"/>
          <c:tx>
            <c:strRef>
              <c:f>'4'!$I$42:$I$43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'4'!$E$44:$F$56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'4'!$I$44:$I$56</c:f>
              <c:numCache>
                <c:formatCode>General</c:formatCode>
                <c:ptCount val="13"/>
                <c:pt idx="0">
                  <c:v>538500</c:v>
                </c:pt>
                <c:pt idx="1">
                  <c:v>-175700</c:v>
                </c:pt>
                <c:pt idx="2">
                  <c:v>-1095300</c:v>
                </c:pt>
                <c:pt idx="3">
                  <c:v>-612200</c:v>
                </c:pt>
                <c:pt idx="4">
                  <c:v>-889500</c:v>
                </c:pt>
                <c:pt idx="5">
                  <c:v>50900</c:v>
                </c:pt>
                <c:pt idx="6">
                  <c:v>-1567100</c:v>
                </c:pt>
                <c:pt idx="7">
                  <c:v>-111200</c:v>
                </c:pt>
                <c:pt idx="8">
                  <c:v>-90800</c:v>
                </c:pt>
                <c:pt idx="9">
                  <c:v>-789200</c:v>
                </c:pt>
                <c:pt idx="10">
                  <c:v>-274500</c:v>
                </c:pt>
                <c:pt idx="11">
                  <c:v>-486100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6-45D8-A5CA-D0F83AAA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963311"/>
        <c:axId val="1336944591"/>
      </c:barChart>
      <c:catAx>
        <c:axId val="133696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44591"/>
        <c:crosses val="autoZero"/>
        <c:auto val="1"/>
        <c:lblAlgn val="ctr"/>
        <c:lblOffset val="100"/>
        <c:noMultiLvlLbl val="0"/>
      </c:catAx>
      <c:valAx>
        <c:axId val="133694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6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'4'!$F$44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'4'!$G$42:$I$43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'4'!$G$44:$I$44</c:f>
              <c:numCache>
                <c:formatCode>General</c:formatCode>
                <c:ptCount val="3"/>
                <c:pt idx="0">
                  <c:v>9288500</c:v>
                </c:pt>
                <c:pt idx="1">
                  <c:v>8750000</c:v>
                </c:pt>
                <c:pt idx="2">
                  <c:v>538500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F-4D51-9B28-34C73E3FDBDB}"/>
            </c:ext>
          </c:extLst>
        </c:ser>
        <c:ser>
          <c:idx val="1"/>
          <c:order val="1"/>
          <c:tx>
            <c:strRef>
              <c:f>'4'!$F$45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'4'!$G$42:$I$43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'4'!$G$45:$I$45</c:f>
              <c:numCache>
                <c:formatCode>General</c:formatCode>
                <c:ptCount val="3"/>
                <c:pt idx="0">
                  <c:v>9744300</c:v>
                </c:pt>
                <c:pt idx="1">
                  <c:v>9920000</c:v>
                </c:pt>
                <c:pt idx="2">
                  <c:v>-175700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F-4D51-9B28-34C73E3FDBDB}"/>
            </c:ext>
          </c:extLst>
        </c:ser>
        <c:ser>
          <c:idx val="2"/>
          <c:order val="2"/>
          <c:tx>
            <c:strRef>
              <c:f>'4'!$F$46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'4'!$G$42:$I$43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'4'!$G$46:$I$46</c:f>
              <c:numCache>
                <c:formatCode>General</c:formatCode>
                <c:ptCount val="3"/>
                <c:pt idx="0">
                  <c:v>8904700</c:v>
                </c:pt>
                <c:pt idx="1">
                  <c:v>10000000</c:v>
                </c:pt>
                <c:pt idx="2">
                  <c:v>-1095300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F-4D51-9B28-34C73E3FDBDB}"/>
            </c:ext>
          </c:extLst>
        </c:ser>
        <c:ser>
          <c:idx val="3"/>
          <c:order val="3"/>
          <c:tx>
            <c:strRef>
              <c:f>'4'!$F$47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'4'!$G$42:$I$43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'4'!$G$47:$I$47</c:f>
              <c:numCache>
                <c:formatCode>General</c:formatCode>
                <c:ptCount val="3"/>
                <c:pt idx="0">
                  <c:v>7345200</c:v>
                </c:pt>
                <c:pt idx="1">
                  <c:v>7957400</c:v>
                </c:pt>
                <c:pt idx="2">
                  <c:v>-612200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0F-4D51-9B28-34C73E3FDBDB}"/>
            </c:ext>
          </c:extLst>
        </c:ser>
        <c:ser>
          <c:idx val="4"/>
          <c:order val="4"/>
          <c:tx>
            <c:strRef>
              <c:f>'4'!$F$48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'4'!$G$42:$I$43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'4'!$G$48:$I$48</c:f>
              <c:numCache>
                <c:formatCode>General</c:formatCode>
                <c:ptCount val="3"/>
                <c:pt idx="0">
                  <c:v>8987000</c:v>
                </c:pt>
                <c:pt idx="1">
                  <c:v>9876500</c:v>
                </c:pt>
                <c:pt idx="2">
                  <c:v>-889500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0F-4D51-9B28-34C73E3FDBDB}"/>
            </c:ext>
          </c:extLst>
        </c:ser>
        <c:ser>
          <c:idx val="5"/>
          <c:order val="5"/>
          <c:tx>
            <c:strRef>
              <c:f>'4'!$F$49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'4'!$G$42:$I$43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'4'!$G$49:$I$49</c:f>
              <c:numCache>
                <c:formatCode>General</c:formatCode>
                <c:ptCount val="3"/>
                <c:pt idx="0">
                  <c:v>5215400</c:v>
                </c:pt>
                <c:pt idx="1">
                  <c:v>5164500</c:v>
                </c:pt>
                <c:pt idx="2">
                  <c:v>50900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0F-4D51-9B28-34C73E3FDBDB}"/>
            </c:ext>
          </c:extLst>
        </c:ser>
        <c:ser>
          <c:idx val="6"/>
          <c:order val="6"/>
          <c:tx>
            <c:strRef>
              <c:f>'4'!$F$50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'4'!$G$42:$I$43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'4'!$G$50:$I$50</c:f>
              <c:numCache>
                <c:formatCode>General</c:formatCode>
                <c:ptCount val="3"/>
                <c:pt idx="0">
                  <c:v>9976500</c:v>
                </c:pt>
                <c:pt idx="1">
                  <c:v>11543600</c:v>
                </c:pt>
                <c:pt idx="2">
                  <c:v>-1567100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0F-4D51-9B28-34C73E3FDBDB}"/>
            </c:ext>
          </c:extLst>
        </c:ser>
        <c:ser>
          <c:idx val="7"/>
          <c:order val="7"/>
          <c:tx>
            <c:strRef>
              <c:f>'4'!$F$51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'4'!$G$42:$I$43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'4'!$G$51:$I$51</c:f>
              <c:numCache>
                <c:formatCode>General</c:formatCode>
                <c:ptCount val="3"/>
                <c:pt idx="0">
                  <c:v>7976700</c:v>
                </c:pt>
                <c:pt idx="1">
                  <c:v>8087900</c:v>
                </c:pt>
                <c:pt idx="2">
                  <c:v>-111200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0F-4D51-9B28-34C73E3FDBDB}"/>
            </c:ext>
          </c:extLst>
        </c:ser>
        <c:ser>
          <c:idx val="8"/>
          <c:order val="8"/>
          <c:tx>
            <c:strRef>
              <c:f>'4'!$F$52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'4'!$G$42:$I$43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'4'!$G$52:$I$52</c:f>
              <c:numCache>
                <c:formatCode>General</c:formatCode>
                <c:ptCount val="3"/>
                <c:pt idx="0">
                  <c:v>9879000</c:v>
                </c:pt>
                <c:pt idx="1">
                  <c:v>9969800</c:v>
                </c:pt>
                <c:pt idx="2">
                  <c:v>-90800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0F-4D51-9B28-34C73E3FDBDB}"/>
            </c:ext>
          </c:extLst>
        </c:ser>
        <c:ser>
          <c:idx val="9"/>
          <c:order val="9"/>
          <c:tx>
            <c:strRef>
              <c:f>'4'!$F$53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'4'!$G$42:$I$43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'4'!$G$53:$I$53</c:f>
              <c:numCache>
                <c:formatCode>General</c:formatCode>
                <c:ptCount val="3"/>
                <c:pt idx="0">
                  <c:v>6234800</c:v>
                </c:pt>
                <c:pt idx="1">
                  <c:v>7024000</c:v>
                </c:pt>
                <c:pt idx="2">
                  <c:v>-789200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0F-4D51-9B28-34C73E3FDBDB}"/>
            </c:ext>
          </c:extLst>
        </c:ser>
        <c:ser>
          <c:idx val="10"/>
          <c:order val="10"/>
          <c:tx>
            <c:strRef>
              <c:f>'4'!$F$54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'4'!$G$42:$I$43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'4'!$G$54:$I$54</c:f>
              <c:numCache>
                <c:formatCode>General</c:formatCode>
                <c:ptCount val="3"/>
                <c:pt idx="0">
                  <c:v>4534800</c:v>
                </c:pt>
                <c:pt idx="1">
                  <c:v>4809300</c:v>
                </c:pt>
                <c:pt idx="2">
                  <c:v>-274500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0F-4D51-9B28-34C73E3FDBDB}"/>
            </c:ext>
          </c:extLst>
        </c:ser>
        <c:ser>
          <c:idx val="11"/>
          <c:order val="11"/>
          <c:tx>
            <c:strRef>
              <c:f>'4'!$F$55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'4'!$G$42:$I$43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'4'!$G$55:$I$55</c:f>
              <c:numCache>
                <c:formatCode>General</c:formatCode>
                <c:ptCount val="3"/>
                <c:pt idx="0">
                  <c:v>8348700</c:v>
                </c:pt>
                <c:pt idx="1">
                  <c:v>8834800</c:v>
                </c:pt>
                <c:pt idx="2">
                  <c:v>-486100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0F-4D51-9B28-34C73E3F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940271"/>
        <c:axId val="1336949871"/>
      </c:barChart>
      <c:catAx>
        <c:axId val="133694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49871"/>
        <c:crosses val="autoZero"/>
        <c:auto val="1"/>
        <c:lblAlgn val="ctr"/>
        <c:lblOffset val="100"/>
        <c:noMultiLvlLbl val="0"/>
      </c:catAx>
      <c:valAx>
        <c:axId val="13369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4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1127760</xdr:colOff>
      <xdr:row>17</xdr:row>
      <xdr:rowOff>72390</xdr:rowOff>
    </xdr:from>
    <xdr:to>
      <xdr:col>15</xdr:col>
      <xdr:colOff>121920</xdr:colOff>
      <xdr:row>32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950A1-7418-73F7-F953-7BC6598C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0</xdr:row>
      <xdr:rowOff>163830</xdr:rowOff>
    </xdr:from>
    <xdr:to>
      <xdr:col>10</xdr:col>
      <xdr:colOff>502920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08EAF-C680-DB2D-C416-A3F4AC114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0</xdr:row>
      <xdr:rowOff>140970</xdr:rowOff>
    </xdr:from>
    <xdr:to>
      <xdr:col>10</xdr:col>
      <xdr:colOff>518160</xdr:colOff>
      <xdr:row>15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ED3F87-012B-8246-F3C6-73BDEB9A3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171451</xdr:colOff>
      <xdr:row>17</xdr:row>
      <xdr:rowOff>26192</xdr:rowOff>
    </xdr:from>
    <xdr:to>
      <xdr:col>9</xdr:col>
      <xdr:colOff>428626</xdr:colOff>
      <xdr:row>33</xdr:row>
      <xdr:rowOff>26192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A171D-256A-46F9-BFE9-66949C617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40</xdr:row>
      <xdr:rowOff>52387</xdr:rowOff>
    </xdr:from>
    <xdr:to>
      <xdr:col>19</xdr:col>
      <xdr:colOff>409575</xdr:colOff>
      <xdr:row>55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3000C-ED8B-EE7C-4FAE-92E46B1FF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</xdr:colOff>
      <xdr:row>57</xdr:row>
      <xdr:rowOff>176212</xdr:rowOff>
    </xdr:from>
    <xdr:to>
      <xdr:col>14</xdr:col>
      <xdr:colOff>504824</xdr:colOff>
      <xdr:row>72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4C794A-6451-D727-A8A4-8DFE964D3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675.429986226853" createdVersion="8" refreshedVersion="8" minRefreshableVersion="3" recordCount="77" xr:uid="{3078B214-55C4-4499-B332-7B69BE5FD7F0}">
  <cacheSource type="worksheet">
    <worksheetSource ref="B3:H80" sheet="1.e"/>
  </cacheSource>
  <cacheFields count="9">
    <cacheField name="Date" numFmtId="0">
      <sharedItems containsNonDate="0" containsDate="1" containsString="0" containsBlank="1" minDate="2024-01-05T00:00:00" maxDate="2024-03-31T00:00:00" count="77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  <m/>
      </sharedItems>
      <fieldGroup par="8"/>
    </cacheField>
    <cacheField name="Region" numFmtId="0">
      <sharedItems containsBlank="1" count="7">
        <s v="Barishal"/>
        <s v="Chittagong"/>
        <s v="Khulna"/>
        <s v="Rajshahi"/>
        <s v="Sylhet"/>
        <s v="Dhaka"/>
        <m/>
      </sharedItems>
    </cacheField>
    <cacheField name="Sales Rep" numFmtId="0">
      <sharedItems containsBlank="1"/>
    </cacheField>
    <cacheField name="Product" numFmtId="0">
      <sharedItems containsBlank="1"/>
    </cacheField>
    <cacheField name="Quantity" numFmtId="0">
      <sharedItems containsString="0" containsBlank="1" containsNumber="1" containsInteger="1" minValue="3" maxValue="20"/>
    </cacheField>
    <cacheField name="Unit Price (BDT)" numFmtId="0">
      <sharedItems containsString="0" containsBlank="1" containsNumber="1" containsInteger="1" minValue="20000" maxValue="70000"/>
    </cacheField>
    <cacheField name="Total Sales (BDT)" numFmtId="0">
      <sharedItems containsString="0" containsBlank="1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675.449822800925" createdVersion="8" refreshedVersion="8" minRefreshableVersion="3" recordCount="76" xr:uid="{648B4F0F-B06A-4D45-8058-BE8884721D38}">
  <cacheSource type="worksheet">
    <worksheetSource ref="B3:H79" sheet="1.e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2" refreshedDate="45677.749996296297" createdVersion="8" refreshedVersion="8" minRefreshableVersion="3" recordCount="76" xr:uid="{93F72E3D-B41D-488A-8861-B0E922035720}">
  <cacheSource type="worksheet">
    <worksheetSource ref="D4:J80" sheet="1.a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/>
    </cacheField>
    <cacheField name="Sales Rep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2" refreshedDate="45677.758168171298" createdVersion="8" refreshedVersion="8" minRefreshableVersion="3" recordCount="77" xr:uid="{E30A2550-6D71-4F35-B50E-008C02C8C92B}">
  <cacheSource type="worksheet">
    <worksheetSource ref="D4:J81" sheet="1.a"/>
  </cacheSource>
  <cacheFields count="9">
    <cacheField name="Date" numFmtId="0">
      <sharedItems containsNonDate="0" containsDate="1" containsString="0" containsBlank="1" minDate="2024-01-05T00:00:00" maxDate="2024-03-31T00:00:00" count="77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  <m/>
      </sharedItems>
      <fieldGroup par="8"/>
    </cacheField>
    <cacheField name="Region" numFmtId="0">
      <sharedItems containsBlank="1"/>
    </cacheField>
    <cacheField name="Sales Rep" numFmtId="0">
      <sharedItems containsBlank="1"/>
    </cacheField>
    <cacheField name="Product" numFmtId="0">
      <sharedItems containsBlank="1" count="5">
        <s v="Laptop"/>
        <s v="Desktop"/>
        <s v="Tablet"/>
        <s v="Smartphone"/>
        <m/>
      </sharedItems>
    </cacheField>
    <cacheField name="Quantity" numFmtId="0">
      <sharedItems containsString="0" containsBlank="1" containsNumber="1" containsInteger="1" minValue="3" maxValue="20"/>
    </cacheField>
    <cacheField name="Unit Price (BDT)" numFmtId="0">
      <sharedItems containsString="0" containsBlank="1" containsNumber="1" containsInteger="1" minValue="20000" maxValue="70000"/>
    </cacheField>
    <cacheField name="Total Sales (BDT)" numFmtId="0">
      <sharedItems containsString="0" containsBlank="1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x v="0"/>
    <s v="Arif Hossain"/>
    <s v="Laptop"/>
    <n v="5"/>
    <n v="70000"/>
    <n v="350000"/>
  </r>
  <r>
    <x v="1"/>
    <x v="1"/>
    <s v="Oishi Das"/>
    <s v="Desktop"/>
    <n v="10"/>
    <n v="50000"/>
    <n v="500000"/>
  </r>
  <r>
    <x v="2"/>
    <x v="2"/>
    <s v="Parvez Hasan"/>
    <s v="Tablet"/>
    <n v="7"/>
    <n v="20000"/>
    <n v="140000"/>
  </r>
  <r>
    <x v="3"/>
    <x v="3"/>
    <s v="Nabila Sultana"/>
    <s v="Smartphone"/>
    <n v="15"/>
    <n v="30000"/>
    <n v="450000"/>
  </r>
  <r>
    <x v="4"/>
    <x v="4"/>
    <s v="Eva Karim"/>
    <s v="Laptop"/>
    <n v="3"/>
    <n v="70000"/>
    <n v="210000"/>
  </r>
  <r>
    <x v="5"/>
    <x v="5"/>
    <s v="Farhan Islam"/>
    <s v="Desktop"/>
    <n v="6"/>
    <n v="50000"/>
    <n v="300000"/>
  </r>
  <r>
    <x v="6"/>
    <x v="1"/>
    <s v="Parvez Hasan"/>
    <s v="Tablet"/>
    <n v="4"/>
    <n v="20000"/>
    <n v="80000"/>
  </r>
  <r>
    <x v="7"/>
    <x v="2"/>
    <s v="Nabila Sultana"/>
    <s v="Smartphone"/>
    <n v="10"/>
    <n v="30000"/>
    <n v="300000"/>
  </r>
  <r>
    <x v="8"/>
    <x v="0"/>
    <s v="Arif Hossain"/>
    <s v="Laptop"/>
    <n v="8"/>
    <n v="70000"/>
    <n v="560000"/>
  </r>
  <r>
    <x v="9"/>
    <x v="4"/>
    <s v="Arif Hossain"/>
    <s v="Desktop"/>
    <n v="12"/>
    <n v="50000"/>
    <n v="600000"/>
  </r>
  <r>
    <x v="10"/>
    <x v="5"/>
    <s v="Oishi Das"/>
    <s v="Tablet"/>
    <n v="9"/>
    <n v="20000"/>
    <n v="180000"/>
  </r>
  <r>
    <x v="11"/>
    <x v="1"/>
    <s v="Parvez Hasan"/>
    <s v="Smartphone"/>
    <n v="5"/>
    <n v="30000"/>
    <n v="150000"/>
  </r>
  <r>
    <x v="12"/>
    <x v="2"/>
    <s v="Nabila Sultana"/>
    <s v="Laptop"/>
    <n v="11"/>
    <n v="70000"/>
    <n v="770000"/>
  </r>
  <r>
    <x v="13"/>
    <x v="3"/>
    <s v="Eva Karim"/>
    <s v="Desktop"/>
    <n v="7"/>
    <n v="50000"/>
    <n v="350000"/>
  </r>
  <r>
    <x v="14"/>
    <x v="4"/>
    <s v="Farhan Islam"/>
    <s v="Tablet"/>
    <n v="6"/>
    <n v="20000"/>
    <n v="120000"/>
  </r>
  <r>
    <x v="15"/>
    <x v="5"/>
    <s v="Parvez Hasan"/>
    <s v="Smartphone"/>
    <n v="13"/>
    <n v="30000"/>
    <n v="390000"/>
  </r>
  <r>
    <x v="16"/>
    <x v="0"/>
    <s v="Nabila Sultana"/>
    <s v="Laptop"/>
    <n v="9"/>
    <n v="70000"/>
    <n v="630000"/>
  </r>
  <r>
    <x v="17"/>
    <x v="2"/>
    <s v="Eva Karim"/>
    <s v="Desktop"/>
    <n v="8"/>
    <n v="50000"/>
    <n v="400000"/>
  </r>
  <r>
    <x v="18"/>
    <x v="3"/>
    <s v="Farhan Islam"/>
    <s v="Tablet"/>
    <n v="14"/>
    <n v="20000"/>
    <n v="280000"/>
  </r>
  <r>
    <x v="19"/>
    <x v="4"/>
    <s v="Parvez Hasan"/>
    <s v="Smartphone"/>
    <n v="7"/>
    <n v="30000"/>
    <n v="210000"/>
  </r>
  <r>
    <x v="20"/>
    <x v="5"/>
    <s v="Nabila Sultana"/>
    <s v="Laptop"/>
    <n v="10"/>
    <n v="70000"/>
    <n v="700000"/>
  </r>
  <r>
    <x v="21"/>
    <x v="1"/>
    <s v="Arif Hossain"/>
    <s v="Desktop"/>
    <n v="5"/>
    <n v="50000"/>
    <n v="250000"/>
  </r>
  <r>
    <x v="22"/>
    <x v="0"/>
    <s v="Oishi Das"/>
    <s v="Tablet"/>
    <n v="8"/>
    <n v="20000"/>
    <n v="160000"/>
  </r>
  <r>
    <x v="23"/>
    <x v="3"/>
    <s v="Parvez Hasan"/>
    <s v="Smartphone"/>
    <n v="6"/>
    <n v="30000"/>
    <n v="180000"/>
  </r>
  <r>
    <x v="24"/>
    <x v="4"/>
    <s v="Nabila Sultana"/>
    <s v="Laptop"/>
    <n v="7"/>
    <n v="70000"/>
    <n v="490000"/>
  </r>
  <r>
    <x v="25"/>
    <x v="5"/>
    <s v="Eva Karim"/>
    <s v="Laptop"/>
    <n v="8"/>
    <n v="70000"/>
    <n v="560000"/>
  </r>
  <r>
    <x v="26"/>
    <x v="1"/>
    <s v="Farhan Islam"/>
    <s v="Desktop"/>
    <n v="6"/>
    <n v="50000"/>
    <n v="300000"/>
  </r>
  <r>
    <x v="27"/>
    <x v="2"/>
    <s v="Parvez Hasan"/>
    <s v="Tablet"/>
    <n v="10"/>
    <n v="20000"/>
    <n v="200000"/>
  </r>
  <r>
    <x v="28"/>
    <x v="3"/>
    <s v="Arif Hossain"/>
    <s v="Smartphone"/>
    <n v="20"/>
    <n v="30000"/>
    <n v="600000"/>
  </r>
  <r>
    <x v="29"/>
    <x v="0"/>
    <s v="Eva Karim"/>
    <s v="Laptop"/>
    <n v="4"/>
    <n v="70000"/>
    <n v="280000"/>
  </r>
  <r>
    <x v="30"/>
    <x v="5"/>
    <s v="Farhan Islam"/>
    <s v="Desktop"/>
    <n v="9"/>
    <n v="50000"/>
    <n v="450000"/>
  </r>
  <r>
    <x v="31"/>
    <x v="1"/>
    <s v="Eva Karim"/>
    <s v="Tablet"/>
    <n v="5"/>
    <n v="20000"/>
    <n v="100000"/>
  </r>
  <r>
    <x v="32"/>
    <x v="0"/>
    <s v="Farhan Islam"/>
    <s v="Smartphone"/>
    <n v="15"/>
    <n v="30000"/>
    <n v="450000"/>
  </r>
  <r>
    <x v="33"/>
    <x v="3"/>
    <s v="Parvez Hasan"/>
    <s v="Laptop"/>
    <n v="7"/>
    <n v="70000"/>
    <n v="490000"/>
  </r>
  <r>
    <x v="34"/>
    <x v="4"/>
    <s v="Nabila Sultana"/>
    <s v="Desktop"/>
    <n v="11"/>
    <n v="50000"/>
    <n v="550000"/>
  </r>
  <r>
    <x v="35"/>
    <x v="5"/>
    <s v="Arif Hossain"/>
    <s v="Tablet"/>
    <n v="12"/>
    <n v="20000"/>
    <n v="240000"/>
  </r>
  <r>
    <x v="36"/>
    <x v="1"/>
    <s v="Arif Hossain"/>
    <s v="Smartphone"/>
    <n v="10"/>
    <n v="30000"/>
    <n v="300000"/>
  </r>
  <r>
    <x v="37"/>
    <x v="2"/>
    <s v="Oishi Das"/>
    <s v="Laptop"/>
    <n v="9"/>
    <n v="70000"/>
    <n v="630000"/>
  </r>
  <r>
    <x v="38"/>
    <x v="3"/>
    <s v="Parvez Hasan"/>
    <s v="Desktop"/>
    <n v="8"/>
    <n v="50000"/>
    <n v="400000"/>
  </r>
  <r>
    <x v="39"/>
    <x v="4"/>
    <s v="Nabila Sultana"/>
    <s v="Tablet"/>
    <n v="11"/>
    <n v="20000"/>
    <n v="220000"/>
  </r>
  <r>
    <x v="40"/>
    <x v="0"/>
    <s v="Eva Karim"/>
    <s v="Smartphone"/>
    <n v="14"/>
    <n v="30000"/>
    <n v="420000"/>
  </r>
  <r>
    <x v="41"/>
    <x v="1"/>
    <s v="Farhan Islam"/>
    <s v="Laptop"/>
    <n v="10"/>
    <n v="70000"/>
    <n v="700000"/>
  </r>
  <r>
    <x v="42"/>
    <x v="2"/>
    <s v="Parvez Hasan"/>
    <s v="Desktop"/>
    <n v="9"/>
    <n v="50000"/>
    <n v="450000"/>
  </r>
  <r>
    <x v="43"/>
    <x v="3"/>
    <s v="Nabila Sultana"/>
    <s v="Tablet"/>
    <n v="13"/>
    <n v="20000"/>
    <n v="260000"/>
  </r>
  <r>
    <x v="44"/>
    <x v="4"/>
    <s v="Eva Karim"/>
    <s v="Smartphone"/>
    <n v="8"/>
    <n v="30000"/>
    <n v="240000"/>
  </r>
  <r>
    <x v="45"/>
    <x v="5"/>
    <s v="Farhan Islam"/>
    <s v="Laptop"/>
    <n v="12"/>
    <n v="70000"/>
    <n v="840000"/>
  </r>
  <r>
    <x v="46"/>
    <x v="1"/>
    <s v="Parvez Hasan"/>
    <s v="Desktop"/>
    <n v="7"/>
    <n v="50000"/>
    <n v="350000"/>
  </r>
  <r>
    <x v="47"/>
    <x v="2"/>
    <s v="Nabila Sultana"/>
    <s v="Tablet"/>
    <n v="9"/>
    <n v="20000"/>
    <n v="180000"/>
  </r>
  <r>
    <x v="48"/>
    <x v="0"/>
    <s v="Arif Hossain"/>
    <s v="Smartphone"/>
    <n v="12"/>
    <n v="30000"/>
    <n v="360000"/>
  </r>
  <r>
    <x v="49"/>
    <x v="4"/>
    <s v="Oishi Das"/>
    <s v="Laptop"/>
    <n v="5"/>
    <n v="70000"/>
    <n v="350000"/>
  </r>
  <r>
    <x v="50"/>
    <x v="5"/>
    <s v="Arif Hossain"/>
    <s v="Laptop"/>
    <n v="12"/>
    <n v="70000"/>
    <n v="840000"/>
  </r>
  <r>
    <x v="51"/>
    <x v="1"/>
    <s v="Arif Hossain"/>
    <s v="Desktop"/>
    <n v="8"/>
    <n v="50000"/>
    <n v="400000"/>
  </r>
  <r>
    <x v="52"/>
    <x v="2"/>
    <s v="Eva Karim"/>
    <s v="Tablet"/>
    <n v="7"/>
    <n v="20000"/>
    <n v="140000"/>
  </r>
  <r>
    <x v="53"/>
    <x v="3"/>
    <s v="Farhan Islam"/>
    <s v="Smartphone"/>
    <n v="9"/>
    <n v="30000"/>
    <n v="270000"/>
  </r>
  <r>
    <x v="54"/>
    <x v="4"/>
    <s v="Eva Karim"/>
    <s v="Laptop"/>
    <n v="6"/>
    <n v="70000"/>
    <n v="420000"/>
  </r>
  <r>
    <x v="55"/>
    <x v="0"/>
    <s v="Farhan Islam"/>
    <s v="Desktop"/>
    <n v="10"/>
    <n v="50000"/>
    <n v="500000"/>
  </r>
  <r>
    <x v="56"/>
    <x v="1"/>
    <s v="Parvez Hasan"/>
    <s v="Tablet"/>
    <n v="8"/>
    <n v="20000"/>
    <n v="160000"/>
  </r>
  <r>
    <x v="57"/>
    <x v="0"/>
    <s v="Nabila Sultana"/>
    <s v="Smartphone"/>
    <n v="13"/>
    <n v="30000"/>
    <n v="390000"/>
  </r>
  <r>
    <x v="58"/>
    <x v="3"/>
    <s v="Arif Hossain"/>
    <s v="Laptop"/>
    <n v="9"/>
    <n v="70000"/>
    <n v="630000"/>
  </r>
  <r>
    <x v="59"/>
    <x v="4"/>
    <s v="Parvez Hasan"/>
    <s v="Desktop"/>
    <n v="5"/>
    <n v="50000"/>
    <n v="250000"/>
  </r>
  <r>
    <x v="60"/>
    <x v="5"/>
    <s v="Oishi Das"/>
    <s v="Tablet"/>
    <n v="11"/>
    <n v="20000"/>
    <n v="220000"/>
  </r>
  <r>
    <x v="61"/>
    <x v="1"/>
    <s v="Parvez Hasan"/>
    <s v="Smartphone"/>
    <n v="14"/>
    <n v="30000"/>
    <n v="420000"/>
  </r>
  <r>
    <x v="62"/>
    <x v="2"/>
    <s v="Nabila Sultana"/>
    <s v="Laptop"/>
    <n v="10"/>
    <n v="70000"/>
    <n v="700000"/>
  </r>
  <r>
    <x v="63"/>
    <x v="3"/>
    <s v="Eva Karim"/>
    <s v="Desktop"/>
    <n v="6"/>
    <n v="50000"/>
    <n v="300000"/>
  </r>
  <r>
    <x v="64"/>
    <x v="0"/>
    <s v="Farhan Islam"/>
    <s v="Tablet"/>
    <n v="8"/>
    <n v="20000"/>
    <n v="160000"/>
  </r>
  <r>
    <x v="65"/>
    <x v="5"/>
    <s v="Parvez Hasan"/>
    <s v="Smartphone"/>
    <n v="12"/>
    <n v="30000"/>
    <n v="360000"/>
  </r>
  <r>
    <x v="66"/>
    <x v="1"/>
    <s v="Nabila Sultana"/>
    <s v="Laptop"/>
    <n v="9"/>
    <n v="70000"/>
    <n v="630000"/>
  </r>
  <r>
    <x v="67"/>
    <x v="0"/>
    <s v="Oishi Das"/>
    <s v="Desktop"/>
    <n v="7"/>
    <n v="50000"/>
    <n v="350000"/>
  </r>
  <r>
    <x v="68"/>
    <x v="3"/>
    <s v="Parvez Hasan"/>
    <s v="Tablet"/>
    <n v="14"/>
    <n v="20000"/>
    <n v="280000"/>
  </r>
  <r>
    <x v="69"/>
    <x v="4"/>
    <s v="Nabila Sultana"/>
    <s v="Smartphone"/>
    <n v="8"/>
    <n v="30000"/>
    <n v="240000"/>
  </r>
  <r>
    <x v="70"/>
    <x v="5"/>
    <s v="Eva Karim"/>
    <s v="Laptop"/>
    <n v="11"/>
    <n v="70000"/>
    <n v="770000"/>
  </r>
  <r>
    <x v="71"/>
    <x v="0"/>
    <s v="Farhan Islam"/>
    <s v="Desktop"/>
    <n v="5"/>
    <n v="50000"/>
    <n v="250000"/>
  </r>
  <r>
    <x v="72"/>
    <x v="2"/>
    <s v="Parvez Hasan"/>
    <s v="Tablet"/>
    <n v="10"/>
    <n v="20000"/>
    <n v="200000"/>
  </r>
  <r>
    <x v="73"/>
    <x v="3"/>
    <s v="Nabila Sultana"/>
    <s v="Smartphone"/>
    <n v="9"/>
    <n v="30000"/>
    <n v="270000"/>
  </r>
  <r>
    <x v="74"/>
    <x v="4"/>
    <s v="Farhan Islam"/>
    <s v="Laptop"/>
    <n v="10"/>
    <n v="70000"/>
    <n v="700000"/>
  </r>
  <r>
    <x v="75"/>
    <x v="0"/>
    <s v="Nabila Sultana"/>
    <s v="Smartphone"/>
    <n v="5"/>
    <n v="30000"/>
    <n v="150000"/>
  </r>
  <r>
    <x v="76"/>
    <x v="6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s v="Arif Hossain"/>
    <x v="0"/>
    <n v="5"/>
    <n v="70000"/>
    <n v="350000"/>
  </r>
  <r>
    <d v="2024-01-06T00:00:00"/>
    <s v="Chittagong"/>
    <s v="Oishi Das"/>
    <x v="1"/>
    <n v="10"/>
    <n v="50000"/>
    <n v="500000"/>
  </r>
  <r>
    <d v="2024-01-07T00:00:00"/>
    <s v="Khulna"/>
    <s v="Parvez Hasan"/>
    <x v="2"/>
    <n v="7"/>
    <n v="20000"/>
    <n v="140000"/>
  </r>
  <r>
    <d v="2024-01-08T00:00:00"/>
    <s v="Rajshahi"/>
    <s v="Nabila Sultana"/>
    <x v="3"/>
    <n v="15"/>
    <n v="30000"/>
    <n v="450000"/>
  </r>
  <r>
    <d v="2024-01-09T00:00:00"/>
    <s v="Sylhet"/>
    <s v="Eva Karim"/>
    <x v="0"/>
    <n v="3"/>
    <n v="70000"/>
    <n v="210000"/>
  </r>
  <r>
    <d v="2024-01-10T00:00:00"/>
    <s v="Dhaka"/>
    <s v="Farhan Islam"/>
    <x v="1"/>
    <n v="6"/>
    <n v="50000"/>
    <n v="300000"/>
  </r>
  <r>
    <d v="2024-01-11T00:00:00"/>
    <s v="Chittagong"/>
    <s v="Parvez Hasan"/>
    <x v="2"/>
    <n v="4"/>
    <n v="20000"/>
    <n v="80000"/>
  </r>
  <r>
    <d v="2024-01-12T00:00:00"/>
    <s v="Khulna"/>
    <s v="Nabila Sultana"/>
    <x v="3"/>
    <n v="10"/>
    <n v="30000"/>
    <n v="300000"/>
  </r>
  <r>
    <d v="2024-01-13T00:00:00"/>
    <s v="Barishal"/>
    <s v="Arif Hossain"/>
    <x v="0"/>
    <n v="8"/>
    <n v="70000"/>
    <n v="560000"/>
  </r>
  <r>
    <d v="2024-01-14T00:00:00"/>
    <s v="Sylhet"/>
    <s v="Arif Hossain"/>
    <x v="1"/>
    <n v="12"/>
    <n v="50000"/>
    <n v="600000"/>
  </r>
  <r>
    <d v="2024-01-15T00:00:00"/>
    <s v="Dhaka"/>
    <s v="Oishi Das"/>
    <x v="2"/>
    <n v="9"/>
    <n v="20000"/>
    <n v="180000"/>
  </r>
  <r>
    <d v="2024-01-16T00:00:00"/>
    <s v="Chittagong"/>
    <s v="Parvez Hasan"/>
    <x v="3"/>
    <n v="5"/>
    <n v="30000"/>
    <n v="150000"/>
  </r>
  <r>
    <d v="2024-01-17T00:00:00"/>
    <s v="Khulna"/>
    <s v="Nabila Sultana"/>
    <x v="0"/>
    <n v="11"/>
    <n v="70000"/>
    <n v="770000"/>
  </r>
  <r>
    <d v="2024-01-18T00:00:00"/>
    <s v="Rajshahi"/>
    <s v="Eva Karim"/>
    <x v="1"/>
    <n v="7"/>
    <n v="50000"/>
    <n v="350000"/>
  </r>
  <r>
    <d v="2024-01-19T00:00:00"/>
    <s v="Sylhet"/>
    <s v="Farhan Islam"/>
    <x v="2"/>
    <n v="6"/>
    <n v="20000"/>
    <n v="120000"/>
  </r>
  <r>
    <d v="2024-01-20T00:00:00"/>
    <s v="Dhaka"/>
    <s v="Parvez Hasan"/>
    <x v="3"/>
    <n v="13"/>
    <n v="30000"/>
    <n v="390000"/>
  </r>
  <r>
    <d v="2024-01-21T00:00:00"/>
    <s v="Barishal"/>
    <s v="Nabila Sultana"/>
    <x v="0"/>
    <n v="9"/>
    <n v="70000"/>
    <n v="630000"/>
  </r>
  <r>
    <d v="2024-01-22T00:00:00"/>
    <s v="Khulna"/>
    <s v="Eva Karim"/>
    <x v="1"/>
    <n v="8"/>
    <n v="50000"/>
    <n v="400000"/>
  </r>
  <r>
    <d v="2024-01-23T00:00:00"/>
    <s v="Rajshahi"/>
    <s v="Farhan Islam"/>
    <x v="2"/>
    <n v="14"/>
    <n v="20000"/>
    <n v="280000"/>
  </r>
  <r>
    <d v="2024-01-24T00:00:00"/>
    <s v="Sylhet"/>
    <s v="Parvez Hasan"/>
    <x v="3"/>
    <n v="7"/>
    <n v="30000"/>
    <n v="210000"/>
  </r>
  <r>
    <d v="2024-01-25T00:00:00"/>
    <s v="Dhaka"/>
    <s v="Nabila Sultana"/>
    <x v="0"/>
    <n v="10"/>
    <n v="70000"/>
    <n v="700000"/>
  </r>
  <r>
    <d v="2024-01-26T00:00:00"/>
    <s v="Chittagong"/>
    <s v="Arif Hossain"/>
    <x v="1"/>
    <n v="5"/>
    <n v="50000"/>
    <n v="250000"/>
  </r>
  <r>
    <d v="2024-01-27T00:00:00"/>
    <s v="Barishal"/>
    <s v="Oishi Das"/>
    <x v="2"/>
    <n v="8"/>
    <n v="20000"/>
    <n v="160000"/>
  </r>
  <r>
    <d v="2024-01-28T00:00:00"/>
    <s v="Rajshahi"/>
    <s v="Parvez Hasan"/>
    <x v="3"/>
    <n v="6"/>
    <n v="30000"/>
    <n v="180000"/>
  </r>
  <r>
    <d v="2024-01-29T00:00:00"/>
    <s v="Sylhet"/>
    <s v="Nabila Sultana"/>
    <x v="0"/>
    <n v="7"/>
    <n v="70000"/>
    <n v="490000"/>
  </r>
  <r>
    <d v="2024-02-01T00:00:00"/>
    <s v="Dhaka"/>
    <s v="Eva Karim"/>
    <x v="0"/>
    <n v="8"/>
    <n v="70000"/>
    <n v="560000"/>
  </r>
  <r>
    <d v="2024-02-02T00:00:00"/>
    <s v="Chittagong"/>
    <s v="Farhan Islam"/>
    <x v="1"/>
    <n v="6"/>
    <n v="50000"/>
    <n v="300000"/>
  </r>
  <r>
    <d v="2024-02-03T00:00:00"/>
    <s v="Khulna"/>
    <s v="Parvez Hasan"/>
    <x v="2"/>
    <n v="10"/>
    <n v="20000"/>
    <n v="200000"/>
  </r>
  <r>
    <d v="2024-02-04T00:00:00"/>
    <s v="Rajshahi"/>
    <s v="Arif Hossain"/>
    <x v="3"/>
    <n v="20"/>
    <n v="30000"/>
    <n v="600000"/>
  </r>
  <r>
    <d v="2024-02-05T00:00:00"/>
    <s v="Barishal"/>
    <s v="Eva Karim"/>
    <x v="0"/>
    <n v="4"/>
    <n v="70000"/>
    <n v="280000"/>
  </r>
  <r>
    <d v="2024-02-06T00:00:00"/>
    <s v="Dhaka"/>
    <s v="Farhan Islam"/>
    <x v="1"/>
    <n v="9"/>
    <n v="50000"/>
    <n v="450000"/>
  </r>
  <r>
    <d v="2024-02-07T00:00:00"/>
    <s v="Chittagong"/>
    <s v="Eva Karim"/>
    <x v="2"/>
    <n v="5"/>
    <n v="20000"/>
    <n v="100000"/>
  </r>
  <r>
    <d v="2024-02-08T00:00:00"/>
    <s v="Barishal"/>
    <s v="Farhan Islam"/>
    <x v="3"/>
    <n v="15"/>
    <n v="30000"/>
    <n v="450000"/>
  </r>
  <r>
    <d v="2024-02-09T00:00:00"/>
    <s v="Rajshahi"/>
    <s v="Parvez Hasan"/>
    <x v="0"/>
    <n v="7"/>
    <n v="70000"/>
    <n v="490000"/>
  </r>
  <r>
    <d v="2024-02-10T00:00:00"/>
    <s v="Sylhet"/>
    <s v="Nabila Sultana"/>
    <x v="1"/>
    <n v="11"/>
    <n v="50000"/>
    <n v="550000"/>
  </r>
  <r>
    <d v="2024-02-11T00:00:00"/>
    <s v="Dhaka"/>
    <s v="Arif Hossain"/>
    <x v="2"/>
    <n v="12"/>
    <n v="20000"/>
    <n v="240000"/>
  </r>
  <r>
    <d v="2024-02-12T00:00:00"/>
    <s v="Chittagong"/>
    <s v="Arif Hossain"/>
    <x v="3"/>
    <n v="10"/>
    <n v="30000"/>
    <n v="300000"/>
  </r>
  <r>
    <d v="2024-02-13T00:00:00"/>
    <s v="Khulna"/>
    <s v="Oishi Das"/>
    <x v="0"/>
    <n v="9"/>
    <n v="70000"/>
    <n v="630000"/>
  </r>
  <r>
    <d v="2024-02-14T00:00:00"/>
    <s v="Rajshahi"/>
    <s v="Parvez Hasan"/>
    <x v="1"/>
    <n v="8"/>
    <n v="50000"/>
    <n v="400000"/>
  </r>
  <r>
    <d v="2024-02-15T00:00:00"/>
    <s v="Sylhet"/>
    <s v="Nabila Sultana"/>
    <x v="2"/>
    <n v="11"/>
    <n v="20000"/>
    <n v="220000"/>
  </r>
  <r>
    <d v="2024-02-16T00:00:00"/>
    <s v="Barishal"/>
    <s v="Eva Karim"/>
    <x v="3"/>
    <n v="14"/>
    <n v="30000"/>
    <n v="420000"/>
  </r>
  <r>
    <d v="2024-02-17T00:00:00"/>
    <s v="Chittagong"/>
    <s v="Farhan Islam"/>
    <x v="0"/>
    <n v="10"/>
    <n v="70000"/>
    <n v="700000"/>
  </r>
  <r>
    <d v="2024-02-18T00:00:00"/>
    <s v="Khulna"/>
    <s v="Parvez Hasan"/>
    <x v="1"/>
    <n v="9"/>
    <n v="50000"/>
    <n v="450000"/>
  </r>
  <r>
    <d v="2024-02-19T00:00:00"/>
    <s v="Rajshahi"/>
    <s v="Nabila Sultana"/>
    <x v="2"/>
    <n v="13"/>
    <n v="20000"/>
    <n v="260000"/>
  </r>
  <r>
    <d v="2024-02-20T00:00:00"/>
    <s v="Sylhet"/>
    <s v="Eva Karim"/>
    <x v="3"/>
    <n v="8"/>
    <n v="30000"/>
    <n v="240000"/>
  </r>
  <r>
    <d v="2024-02-21T00:00:00"/>
    <s v="Dhaka"/>
    <s v="Farhan Islam"/>
    <x v="0"/>
    <n v="12"/>
    <n v="70000"/>
    <n v="840000"/>
  </r>
  <r>
    <d v="2024-02-22T00:00:00"/>
    <s v="Chittagong"/>
    <s v="Parvez Hasan"/>
    <x v="1"/>
    <n v="7"/>
    <n v="50000"/>
    <n v="350000"/>
  </r>
  <r>
    <d v="2024-02-23T00:00:00"/>
    <s v="Khulna"/>
    <s v="Nabila Sultana"/>
    <x v="2"/>
    <n v="9"/>
    <n v="20000"/>
    <n v="180000"/>
  </r>
  <r>
    <d v="2024-02-24T00:00:00"/>
    <s v="Barishal"/>
    <s v="Arif Hossain"/>
    <x v="3"/>
    <n v="12"/>
    <n v="30000"/>
    <n v="360000"/>
  </r>
  <r>
    <d v="2024-02-25T00:00:00"/>
    <s v="Sylhet"/>
    <s v="Oishi Das"/>
    <x v="0"/>
    <n v="5"/>
    <n v="70000"/>
    <n v="350000"/>
  </r>
  <r>
    <d v="2024-03-01T00:00:00"/>
    <s v="Dhaka"/>
    <s v="Arif Hossain"/>
    <x v="0"/>
    <n v="12"/>
    <n v="70000"/>
    <n v="840000"/>
  </r>
  <r>
    <d v="2024-03-02T00:00:00"/>
    <s v="Chittagong"/>
    <s v="Arif Hossain"/>
    <x v="1"/>
    <n v="8"/>
    <n v="50000"/>
    <n v="400000"/>
  </r>
  <r>
    <d v="2024-03-03T00:00:00"/>
    <s v="Khulna"/>
    <s v="Eva Karim"/>
    <x v="2"/>
    <n v="7"/>
    <n v="20000"/>
    <n v="140000"/>
  </r>
  <r>
    <d v="2024-03-04T00:00:00"/>
    <s v="Rajshahi"/>
    <s v="Farhan Islam"/>
    <x v="3"/>
    <n v="9"/>
    <n v="30000"/>
    <n v="270000"/>
  </r>
  <r>
    <d v="2024-03-05T00:00:00"/>
    <s v="Sylhet"/>
    <s v="Eva Karim"/>
    <x v="0"/>
    <n v="6"/>
    <n v="70000"/>
    <n v="420000"/>
  </r>
  <r>
    <d v="2024-03-06T00:00:00"/>
    <s v="Barishal"/>
    <s v="Farhan Islam"/>
    <x v="1"/>
    <n v="10"/>
    <n v="50000"/>
    <n v="500000"/>
  </r>
  <r>
    <d v="2024-03-07T00:00:00"/>
    <s v="Chittagong"/>
    <s v="Parvez Hasan"/>
    <x v="2"/>
    <n v="8"/>
    <n v="20000"/>
    <n v="160000"/>
  </r>
  <r>
    <d v="2024-03-08T00:00:00"/>
    <s v="Barishal"/>
    <s v="Nabila Sultana"/>
    <x v="3"/>
    <n v="13"/>
    <n v="30000"/>
    <n v="390000"/>
  </r>
  <r>
    <d v="2024-03-09T00:00:00"/>
    <s v="Rajshahi"/>
    <s v="Arif Hossain"/>
    <x v="0"/>
    <n v="9"/>
    <n v="70000"/>
    <n v="630000"/>
  </r>
  <r>
    <d v="2024-03-10T00:00:00"/>
    <s v="Sylhet"/>
    <s v="Parvez Hasan"/>
    <x v="1"/>
    <n v="5"/>
    <n v="50000"/>
    <n v="250000"/>
  </r>
  <r>
    <d v="2024-03-11T00:00:00"/>
    <s v="Dhaka"/>
    <s v="Oishi Das"/>
    <x v="2"/>
    <n v="11"/>
    <n v="20000"/>
    <n v="220000"/>
  </r>
  <r>
    <d v="2024-03-12T00:00:00"/>
    <s v="Chittagong"/>
    <s v="Parvez Hasan"/>
    <x v="3"/>
    <n v="14"/>
    <n v="30000"/>
    <n v="420000"/>
  </r>
  <r>
    <d v="2024-03-13T00:00:00"/>
    <s v="Khulna"/>
    <s v="Nabila Sultana"/>
    <x v="0"/>
    <n v="10"/>
    <n v="70000"/>
    <n v="700000"/>
  </r>
  <r>
    <d v="2024-03-14T00:00:00"/>
    <s v="Rajshahi"/>
    <s v="Eva Karim"/>
    <x v="1"/>
    <n v="6"/>
    <n v="50000"/>
    <n v="300000"/>
  </r>
  <r>
    <d v="2024-03-15T00:00:00"/>
    <s v="Barishal"/>
    <s v="Farhan Islam"/>
    <x v="2"/>
    <n v="8"/>
    <n v="20000"/>
    <n v="160000"/>
  </r>
  <r>
    <d v="2024-03-16T00:00:00"/>
    <s v="Dhaka"/>
    <s v="Parvez Hasan"/>
    <x v="3"/>
    <n v="12"/>
    <n v="30000"/>
    <n v="360000"/>
  </r>
  <r>
    <d v="2024-03-17T00:00:00"/>
    <s v="Chittagong"/>
    <s v="Nabila Sultana"/>
    <x v="0"/>
    <n v="9"/>
    <n v="70000"/>
    <n v="630000"/>
  </r>
  <r>
    <d v="2024-03-18T00:00:00"/>
    <s v="Barishal"/>
    <s v="Oishi Das"/>
    <x v="1"/>
    <n v="7"/>
    <n v="50000"/>
    <n v="350000"/>
  </r>
  <r>
    <d v="2024-03-19T00:00:00"/>
    <s v="Rajshahi"/>
    <s v="Parvez Hasan"/>
    <x v="2"/>
    <n v="14"/>
    <n v="20000"/>
    <n v="280000"/>
  </r>
  <r>
    <d v="2024-03-20T00:00:00"/>
    <s v="Sylhet"/>
    <s v="Nabila Sultana"/>
    <x v="3"/>
    <n v="8"/>
    <n v="30000"/>
    <n v="240000"/>
  </r>
  <r>
    <d v="2024-03-21T00:00:00"/>
    <s v="Dhaka"/>
    <s v="Eva Karim"/>
    <x v="0"/>
    <n v="11"/>
    <n v="70000"/>
    <n v="770000"/>
  </r>
  <r>
    <d v="2024-03-22T00:00:00"/>
    <s v="Barishal"/>
    <s v="Farhan Islam"/>
    <x v="1"/>
    <n v="5"/>
    <n v="50000"/>
    <n v="250000"/>
  </r>
  <r>
    <d v="2024-03-23T00:00:00"/>
    <s v="Khulna"/>
    <s v="Parvez Hasan"/>
    <x v="2"/>
    <n v="10"/>
    <n v="20000"/>
    <n v="200000"/>
  </r>
  <r>
    <d v="2024-03-24T00:00:00"/>
    <s v="Rajshahi"/>
    <s v="Nabila Sultana"/>
    <x v="3"/>
    <n v="9"/>
    <n v="30000"/>
    <n v="270000"/>
  </r>
  <r>
    <d v="2024-03-25T00:00:00"/>
    <s v="Sylhet"/>
    <s v="Farhan Islam"/>
    <x v="0"/>
    <n v="10"/>
    <n v="70000"/>
    <n v="700000"/>
  </r>
  <r>
    <d v="2024-03-30T00:00:00"/>
    <s v="Barishal"/>
    <s v="Nabila Sultana"/>
    <x v="3"/>
    <n v="5"/>
    <n v="30000"/>
    <n v="15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s v="Barishal"/>
    <s v="Arif Hossain"/>
    <s v="Laptop"/>
    <n v="5"/>
    <n v="70000"/>
    <n v="350000"/>
  </r>
  <r>
    <x v="1"/>
    <s v="Chittagong"/>
    <s v="Oishi Das"/>
    <s v="Desktop"/>
    <n v="10"/>
    <n v="50000"/>
    <n v="500000"/>
  </r>
  <r>
    <x v="2"/>
    <s v="Khulna"/>
    <s v="Parvez Hasan"/>
    <s v="Tablet"/>
    <n v="7"/>
    <n v="20000"/>
    <n v="140000"/>
  </r>
  <r>
    <x v="3"/>
    <s v="Rajshahi"/>
    <s v="Nabila Sultana"/>
    <s v="Smartphone"/>
    <n v="15"/>
    <n v="30000"/>
    <n v="450000"/>
  </r>
  <r>
    <x v="4"/>
    <s v="Sylhet"/>
    <s v="Eva Karim"/>
    <s v="Laptop"/>
    <n v="3"/>
    <n v="70000"/>
    <n v="210000"/>
  </r>
  <r>
    <x v="5"/>
    <s v="Dhaka"/>
    <s v="Farhan Islam"/>
    <s v="Desktop"/>
    <n v="6"/>
    <n v="50000"/>
    <n v="300000"/>
  </r>
  <r>
    <x v="6"/>
    <s v="Chittagong"/>
    <s v="Parvez Hasan"/>
    <s v="Tablet"/>
    <n v="4"/>
    <n v="20000"/>
    <n v="80000"/>
  </r>
  <r>
    <x v="7"/>
    <s v="Khulna"/>
    <s v="Nabila Sultana"/>
    <s v="Smartphone"/>
    <n v="10"/>
    <n v="30000"/>
    <n v="300000"/>
  </r>
  <r>
    <x v="8"/>
    <s v="Barishal"/>
    <s v="Arif Hossain"/>
    <s v="Laptop"/>
    <n v="8"/>
    <n v="70000"/>
    <n v="560000"/>
  </r>
  <r>
    <x v="9"/>
    <s v="Sylhet"/>
    <s v="Arif Hossain"/>
    <s v="Desktop"/>
    <n v="12"/>
    <n v="50000"/>
    <n v="600000"/>
  </r>
  <r>
    <x v="10"/>
    <s v="Dhaka"/>
    <s v="Oishi Das"/>
    <s v="Tablet"/>
    <n v="9"/>
    <n v="20000"/>
    <n v="180000"/>
  </r>
  <r>
    <x v="11"/>
    <s v="Chittagong"/>
    <s v="Parvez Hasan"/>
    <s v="Smartphone"/>
    <n v="5"/>
    <n v="30000"/>
    <n v="150000"/>
  </r>
  <r>
    <x v="12"/>
    <s v="Khulna"/>
    <s v="Nabila Sultana"/>
    <s v="Laptop"/>
    <n v="11"/>
    <n v="70000"/>
    <n v="770000"/>
  </r>
  <r>
    <x v="13"/>
    <s v="Rajshahi"/>
    <s v="Eva Karim"/>
    <s v="Desktop"/>
    <n v="7"/>
    <n v="50000"/>
    <n v="350000"/>
  </r>
  <r>
    <x v="14"/>
    <s v="Sylhet"/>
    <s v="Farhan Islam"/>
    <s v="Tablet"/>
    <n v="6"/>
    <n v="20000"/>
    <n v="120000"/>
  </r>
  <r>
    <x v="15"/>
    <s v="Dhaka"/>
    <s v="Parvez Hasan"/>
    <s v="Smartphone"/>
    <n v="13"/>
    <n v="30000"/>
    <n v="390000"/>
  </r>
  <r>
    <x v="16"/>
    <s v="Barishal"/>
    <s v="Nabila Sultana"/>
    <s v="Laptop"/>
    <n v="9"/>
    <n v="70000"/>
    <n v="630000"/>
  </r>
  <r>
    <x v="17"/>
    <s v="Khulna"/>
    <s v="Eva Karim"/>
    <s v="Desktop"/>
    <n v="8"/>
    <n v="50000"/>
    <n v="400000"/>
  </r>
  <r>
    <x v="18"/>
    <s v="Rajshahi"/>
    <s v="Farhan Islam"/>
    <s v="Tablet"/>
    <n v="14"/>
    <n v="20000"/>
    <n v="280000"/>
  </r>
  <r>
    <x v="19"/>
    <s v="Sylhet"/>
    <s v="Parvez Hasan"/>
    <s v="Smartphone"/>
    <n v="7"/>
    <n v="30000"/>
    <n v="210000"/>
  </r>
  <r>
    <x v="20"/>
    <s v="Dhaka"/>
    <s v="Nabila Sultana"/>
    <s v="Laptop"/>
    <n v="10"/>
    <n v="70000"/>
    <n v="700000"/>
  </r>
  <r>
    <x v="21"/>
    <s v="Chittagong"/>
    <s v="Arif Hossain"/>
    <s v="Desktop"/>
    <n v="5"/>
    <n v="50000"/>
    <n v="250000"/>
  </r>
  <r>
    <x v="22"/>
    <s v="Barishal"/>
    <s v="Oishi Das"/>
    <s v="Tablet"/>
    <n v="8"/>
    <n v="20000"/>
    <n v="160000"/>
  </r>
  <r>
    <x v="23"/>
    <s v="Rajshahi"/>
    <s v="Parvez Hasan"/>
    <s v="Smartphone"/>
    <n v="6"/>
    <n v="30000"/>
    <n v="180000"/>
  </r>
  <r>
    <x v="24"/>
    <s v="Sylhet"/>
    <s v="Nabila Sultana"/>
    <s v="Laptop"/>
    <n v="7"/>
    <n v="70000"/>
    <n v="490000"/>
  </r>
  <r>
    <x v="25"/>
    <s v="Dhaka"/>
    <s v="Eva Karim"/>
    <s v="Laptop"/>
    <n v="8"/>
    <n v="70000"/>
    <n v="560000"/>
  </r>
  <r>
    <x v="26"/>
    <s v="Chittagong"/>
    <s v="Farhan Islam"/>
    <s v="Desktop"/>
    <n v="6"/>
    <n v="50000"/>
    <n v="300000"/>
  </r>
  <r>
    <x v="27"/>
    <s v="Khulna"/>
    <s v="Parvez Hasan"/>
    <s v="Tablet"/>
    <n v="10"/>
    <n v="20000"/>
    <n v="200000"/>
  </r>
  <r>
    <x v="28"/>
    <s v="Rajshahi"/>
    <s v="Arif Hossain"/>
    <s v="Smartphone"/>
    <n v="20"/>
    <n v="30000"/>
    <n v="600000"/>
  </r>
  <r>
    <x v="29"/>
    <s v="Barishal"/>
    <s v="Eva Karim"/>
    <s v="Laptop"/>
    <n v="4"/>
    <n v="70000"/>
    <n v="280000"/>
  </r>
  <r>
    <x v="30"/>
    <s v="Dhaka"/>
    <s v="Farhan Islam"/>
    <s v="Desktop"/>
    <n v="9"/>
    <n v="50000"/>
    <n v="450000"/>
  </r>
  <r>
    <x v="31"/>
    <s v="Chittagong"/>
    <s v="Eva Karim"/>
    <s v="Tablet"/>
    <n v="5"/>
    <n v="20000"/>
    <n v="100000"/>
  </r>
  <r>
    <x v="32"/>
    <s v="Barishal"/>
    <s v="Farhan Islam"/>
    <s v="Smartphone"/>
    <n v="15"/>
    <n v="30000"/>
    <n v="450000"/>
  </r>
  <r>
    <x v="33"/>
    <s v="Rajshahi"/>
    <s v="Parvez Hasan"/>
    <s v="Laptop"/>
    <n v="7"/>
    <n v="70000"/>
    <n v="490000"/>
  </r>
  <r>
    <x v="34"/>
    <s v="Sylhet"/>
    <s v="Nabila Sultana"/>
    <s v="Desktop"/>
    <n v="11"/>
    <n v="50000"/>
    <n v="550000"/>
  </r>
  <r>
    <x v="35"/>
    <s v="Dhaka"/>
    <s v="Arif Hossain"/>
    <s v="Tablet"/>
    <n v="12"/>
    <n v="20000"/>
    <n v="240000"/>
  </r>
  <r>
    <x v="36"/>
    <s v="Chittagong"/>
    <s v="Arif Hossain"/>
    <s v="Smartphone"/>
    <n v="10"/>
    <n v="30000"/>
    <n v="300000"/>
  </r>
  <r>
    <x v="37"/>
    <s v="Khulna"/>
    <s v="Oishi Das"/>
    <s v="Laptop"/>
    <n v="9"/>
    <n v="70000"/>
    <n v="630000"/>
  </r>
  <r>
    <x v="38"/>
    <s v="Rajshahi"/>
    <s v="Parvez Hasan"/>
    <s v="Desktop"/>
    <n v="8"/>
    <n v="50000"/>
    <n v="400000"/>
  </r>
  <r>
    <x v="39"/>
    <s v="Sylhet"/>
    <s v="Nabila Sultana"/>
    <s v="Tablet"/>
    <n v="11"/>
    <n v="20000"/>
    <n v="220000"/>
  </r>
  <r>
    <x v="40"/>
    <s v="Barishal"/>
    <s v="Eva Karim"/>
    <s v="Smartphone"/>
    <n v="14"/>
    <n v="30000"/>
    <n v="420000"/>
  </r>
  <r>
    <x v="41"/>
    <s v="Chittagong"/>
    <s v="Farhan Islam"/>
    <s v="Laptop"/>
    <n v="10"/>
    <n v="70000"/>
    <n v="700000"/>
  </r>
  <r>
    <x v="42"/>
    <s v="Khulna"/>
    <s v="Parvez Hasan"/>
    <s v="Desktop"/>
    <n v="9"/>
    <n v="50000"/>
    <n v="450000"/>
  </r>
  <r>
    <x v="43"/>
    <s v="Rajshahi"/>
    <s v="Nabila Sultana"/>
    <s v="Tablet"/>
    <n v="13"/>
    <n v="20000"/>
    <n v="260000"/>
  </r>
  <r>
    <x v="44"/>
    <s v="Sylhet"/>
    <s v="Eva Karim"/>
    <s v="Smartphone"/>
    <n v="8"/>
    <n v="30000"/>
    <n v="240000"/>
  </r>
  <r>
    <x v="45"/>
    <s v="Dhaka"/>
    <s v="Farhan Islam"/>
    <s v="Laptop"/>
    <n v="12"/>
    <n v="70000"/>
    <n v="840000"/>
  </r>
  <r>
    <x v="46"/>
    <s v="Chittagong"/>
    <s v="Parvez Hasan"/>
    <s v="Desktop"/>
    <n v="7"/>
    <n v="50000"/>
    <n v="350000"/>
  </r>
  <r>
    <x v="47"/>
    <s v="Khulna"/>
    <s v="Nabila Sultana"/>
    <s v="Tablet"/>
    <n v="9"/>
    <n v="20000"/>
    <n v="180000"/>
  </r>
  <r>
    <x v="48"/>
    <s v="Barishal"/>
    <s v="Arif Hossain"/>
    <s v="Smartphone"/>
    <n v="12"/>
    <n v="30000"/>
    <n v="360000"/>
  </r>
  <r>
    <x v="49"/>
    <s v="Sylhet"/>
    <s v="Oishi Das"/>
    <s v="Laptop"/>
    <n v="5"/>
    <n v="70000"/>
    <n v="350000"/>
  </r>
  <r>
    <x v="50"/>
    <s v="Dhaka"/>
    <s v="Arif Hossain"/>
    <s v="Laptop"/>
    <n v="12"/>
    <n v="70000"/>
    <n v="840000"/>
  </r>
  <r>
    <x v="51"/>
    <s v="Chittagong"/>
    <s v="Arif Hossain"/>
    <s v="Desktop"/>
    <n v="8"/>
    <n v="50000"/>
    <n v="400000"/>
  </r>
  <r>
    <x v="52"/>
    <s v="Khulna"/>
    <s v="Eva Karim"/>
    <s v="Tablet"/>
    <n v="7"/>
    <n v="20000"/>
    <n v="140000"/>
  </r>
  <r>
    <x v="53"/>
    <s v="Rajshahi"/>
    <s v="Farhan Islam"/>
    <s v="Smartphone"/>
    <n v="9"/>
    <n v="30000"/>
    <n v="270000"/>
  </r>
  <r>
    <x v="54"/>
    <s v="Sylhet"/>
    <s v="Eva Karim"/>
    <s v="Laptop"/>
    <n v="6"/>
    <n v="70000"/>
    <n v="420000"/>
  </r>
  <r>
    <x v="55"/>
    <s v="Barishal"/>
    <s v="Farhan Islam"/>
    <s v="Desktop"/>
    <n v="10"/>
    <n v="50000"/>
    <n v="500000"/>
  </r>
  <r>
    <x v="56"/>
    <s v="Chittagong"/>
    <s v="Parvez Hasan"/>
    <s v="Tablet"/>
    <n v="8"/>
    <n v="20000"/>
    <n v="160000"/>
  </r>
  <r>
    <x v="57"/>
    <s v="Barishal"/>
    <s v="Nabila Sultana"/>
    <s v="Smartphone"/>
    <n v="13"/>
    <n v="30000"/>
    <n v="390000"/>
  </r>
  <r>
    <x v="58"/>
    <s v="Rajshahi"/>
    <s v="Arif Hossain"/>
    <s v="Laptop"/>
    <n v="9"/>
    <n v="70000"/>
    <n v="630000"/>
  </r>
  <r>
    <x v="59"/>
    <s v="Sylhet"/>
    <s v="Parvez Hasan"/>
    <s v="Desktop"/>
    <n v="5"/>
    <n v="50000"/>
    <n v="250000"/>
  </r>
  <r>
    <x v="60"/>
    <s v="Dhaka"/>
    <s v="Oishi Das"/>
    <s v="Tablet"/>
    <n v="11"/>
    <n v="20000"/>
    <n v="220000"/>
  </r>
  <r>
    <x v="61"/>
    <s v="Chittagong"/>
    <s v="Parvez Hasan"/>
    <s v="Smartphone"/>
    <n v="14"/>
    <n v="30000"/>
    <n v="420000"/>
  </r>
  <r>
    <x v="62"/>
    <s v="Khulna"/>
    <s v="Nabila Sultana"/>
    <s v="Laptop"/>
    <n v="10"/>
    <n v="70000"/>
    <n v="700000"/>
  </r>
  <r>
    <x v="63"/>
    <s v="Rajshahi"/>
    <s v="Eva Karim"/>
    <s v="Desktop"/>
    <n v="6"/>
    <n v="50000"/>
    <n v="300000"/>
  </r>
  <r>
    <x v="64"/>
    <s v="Barishal"/>
    <s v="Farhan Islam"/>
    <s v="Tablet"/>
    <n v="8"/>
    <n v="20000"/>
    <n v="160000"/>
  </r>
  <r>
    <x v="65"/>
    <s v="Dhaka"/>
    <s v="Parvez Hasan"/>
    <s v="Smartphone"/>
    <n v="12"/>
    <n v="30000"/>
    <n v="360000"/>
  </r>
  <r>
    <x v="66"/>
    <s v="Chittagong"/>
    <s v="Nabila Sultana"/>
    <s v="Laptop"/>
    <n v="9"/>
    <n v="70000"/>
    <n v="630000"/>
  </r>
  <r>
    <x v="67"/>
    <s v="Barishal"/>
    <s v="Oishi Das"/>
    <s v="Desktop"/>
    <n v="7"/>
    <n v="50000"/>
    <n v="350000"/>
  </r>
  <r>
    <x v="68"/>
    <s v="Rajshahi"/>
    <s v="Parvez Hasan"/>
    <s v="Tablet"/>
    <n v="14"/>
    <n v="20000"/>
    <n v="280000"/>
  </r>
  <r>
    <x v="69"/>
    <s v="Sylhet"/>
    <s v="Nabila Sultana"/>
    <s v="Smartphone"/>
    <n v="8"/>
    <n v="30000"/>
    <n v="240000"/>
  </r>
  <r>
    <x v="70"/>
    <s v="Dhaka"/>
    <s v="Eva Karim"/>
    <s v="Laptop"/>
    <n v="11"/>
    <n v="70000"/>
    <n v="770000"/>
  </r>
  <r>
    <x v="71"/>
    <s v="Barishal"/>
    <s v="Farhan Islam"/>
    <s v="Desktop"/>
    <n v="5"/>
    <n v="50000"/>
    <n v="250000"/>
  </r>
  <r>
    <x v="72"/>
    <s v="Khulna"/>
    <s v="Parvez Hasan"/>
    <s v="Tablet"/>
    <n v="10"/>
    <n v="20000"/>
    <n v="200000"/>
  </r>
  <r>
    <x v="73"/>
    <s v="Rajshahi"/>
    <s v="Nabila Sultana"/>
    <s v="Smartphone"/>
    <n v="9"/>
    <n v="30000"/>
    <n v="270000"/>
  </r>
  <r>
    <x v="74"/>
    <s v="Sylhet"/>
    <s v="Farhan Islam"/>
    <s v="Laptop"/>
    <n v="10"/>
    <n v="70000"/>
    <n v="700000"/>
  </r>
  <r>
    <x v="75"/>
    <s v="Barishal"/>
    <s v="Nabila Sultana"/>
    <s v="Smartphone"/>
    <n v="5"/>
    <n v="30000"/>
    <n v="15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s v="Barishal"/>
    <s v="Arif Hossain"/>
    <x v="0"/>
    <n v="5"/>
    <n v="70000"/>
    <n v="350000"/>
  </r>
  <r>
    <x v="1"/>
    <s v="Chittagong"/>
    <s v="Oishi Das"/>
    <x v="1"/>
    <n v="10"/>
    <n v="50000"/>
    <n v="500000"/>
  </r>
  <r>
    <x v="2"/>
    <s v="Khulna"/>
    <s v="Parvez Hasan"/>
    <x v="2"/>
    <n v="7"/>
    <n v="20000"/>
    <n v="140000"/>
  </r>
  <r>
    <x v="3"/>
    <s v="Rajshahi"/>
    <s v="Nabila Sultana"/>
    <x v="3"/>
    <n v="15"/>
    <n v="30000"/>
    <n v="450000"/>
  </r>
  <r>
    <x v="4"/>
    <s v="Sylhet"/>
    <s v="Eva Karim"/>
    <x v="0"/>
    <n v="3"/>
    <n v="70000"/>
    <n v="210000"/>
  </r>
  <r>
    <x v="5"/>
    <s v="Dhaka"/>
    <s v="Farhan Islam"/>
    <x v="1"/>
    <n v="6"/>
    <n v="50000"/>
    <n v="300000"/>
  </r>
  <r>
    <x v="6"/>
    <s v="Chittagong"/>
    <s v="Parvez Hasan"/>
    <x v="2"/>
    <n v="4"/>
    <n v="20000"/>
    <n v="80000"/>
  </r>
  <r>
    <x v="7"/>
    <s v="Khulna"/>
    <s v="Nabila Sultana"/>
    <x v="3"/>
    <n v="10"/>
    <n v="30000"/>
    <n v="300000"/>
  </r>
  <r>
    <x v="8"/>
    <s v="Barishal"/>
    <s v="Arif Hossain"/>
    <x v="0"/>
    <n v="8"/>
    <n v="70000"/>
    <n v="560000"/>
  </r>
  <r>
    <x v="9"/>
    <s v="Sylhet"/>
    <s v="Arif Hossain"/>
    <x v="1"/>
    <n v="12"/>
    <n v="50000"/>
    <n v="600000"/>
  </r>
  <r>
    <x v="10"/>
    <s v="Dhaka"/>
    <s v="Oishi Das"/>
    <x v="2"/>
    <n v="9"/>
    <n v="20000"/>
    <n v="180000"/>
  </r>
  <r>
    <x v="11"/>
    <s v="Chittagong"/>
    <s v="Parvez Hasan"/>
    <x v="3"/>
    <n v="5"/>
    <n v="30000"/>
    <n v="150000"/>
  </r>
  <r>
    <x v="12"/>
    <s v="Khulna"/>
    <s v="Nabila Sultana"/>
    <x v="0"/>
    <n v="11"/>
    <n v="70000"/>
    <n v="770000"/>
  </r>
  <r>
    <x v="13"/>
    <s v="Rajshahi"/>
    <s v="Eva Karim"/>
    <x v="1"/>
    <n v="7"/>
    <n v="50000"/>
    <n v="350000"/>
  </r>
  <r>
    <x v="14"/>
    <s v="Sylhet"/>
    <s v="Farhan Islam"/>
    <x v="2"/>
    <n v="6"/>
    <n v="20000"/>
    <n v="120000"/>
  </r>
  <r>
    <x v="15"/>
    <s v="Dhaka"/>
    <s v="Parvez Hasan"/>
    <x v="3"/>
    <n v="13"/>
    <n v="30000"/>
    <n v="390000"/>
  </r>
  <r>
    <x v="16"/>
    <s v="Barishal"/>
    <s v="Nabila Sultana"/>
    <x v="0"/>
    <n v="9"/>
    <n v="70000"/>
    <n v="630000"/>
  </r>
  <r>
    <x v="17"/>
    <s v="Khulna"/>
    <s v="Eva Karim"/>
    <x v="1"/>
    <n v="8"/>
    <n v="50000"/>
    <n v="400000"/>
  </r>
  <r>
    <x v="18"/>
    <s v="Rajshahi"/>
    <s v="Farhan Islam"/>
    <x v="2"/>
    <n v="14"/>
    <n v="20000"/>
    <n v="280000"/>
  </r>
  <r>
    <x v="19"/>
    <s v="Sylhet"/>
    <s v="Parvez Hasan"/>
    <x v="3"/>
    <n v="7"/>
    <n v="30000"/>
    <n v="210000"/>
  </r>
  <r>
    <x v="20"/>
    <s v="Dhaka"/>
    <s v="Nabila Sultana"/>
    <x v="0"/>
    <n v="10"/>
    <n v="70000"/>
    <n v="700000"/>
  </r>
  <r>
    <x v="21"/>
    <s v="Chittagong"/>
    <s v="Arif Hossain"/>
    <x v="1"/>
    <n v="5"/>
    <n v="50000"/>
    <n v="250000"/>
  </r>
  <r>
    <x v="22"/>
    <s v="Barishal"/>
    <s v="Oishi Das"/>
    <x v="2"/>
    <n v="8"/>
    <n v="20000"/>
    <n v="160000"/>
  </r>
  <r>
    <x v="23"/>
    <s v="Rajshahi"/>
    <s v="Parvez Hasan"/>
    <x v="3"/>
    <n v="6"/>
    <n v="30000"/>
    <n v="180000"/>
  </r>
  <r>
    <x v="24"/>
    <s v="Sylhet"/>
    <s v="Nabila Sultana"/>
    <x v="0"/>
    <n v="7"/>
    <n v="70000"/>
    <n v="490000"/>
  </r>
  <r>
    <x v="25"/>
    <s v="Dhaka"/>
    <s v="Eva Karim"/>
    <x v="0"/>
    <n v="8"/>
    <n v="70000"/>
    <n v="560000"/>
  </r>
  <r>
    <x v="26"/>
    <s v="Chittagong"/>
    <s v="Farhan Islam"/>
    <x v="1"/>
    <n v="6"/>
    <n v="50000"/>
    <n v="300000"/>
  </r>
  <r>
    <x v="27"/>
    <s v="Khulna"/>
    <s v="Parvez Hasan"/>
    <x v="2"/>
    <n v="10"/>
    <n v="20000"/>
    <n v="200000"/>
  </r>
  <r>
    <x v="28"/>
    <s v="Rajshahi"/>
    <s v="Arif Hossain"/>
    <x v="3"/>
    <n v="20"/>
    <n v="30000"/>
    <n v="600000"/>
  </r>
  <r>
    <x v="29"/>
    <s v="Barishal"/>
    <s v="Eva Karim"/>
    <x v="0"/>
    <n v="4"/>
    <n v="70000"/>
    <n v="280000"/>
  </r>
  <r>
    <x v="30"/>
    <s v="Dhaka"/>
    <s v="Farhan Islam"/>
    <x v="1"/>
    <n v="9"/>
    <n v="50000"/>
    <n v="450000"/>
  </r>
  <r>
    <x v="31"/>
    <s v="Chittagong"/>
    <s v="Eva Karim"/>
    <x v="2"/>
    <n v="5"/>
    <n v="20000"/>
    <n v="100000"/>
  </r>
  <r>
    <x v="32"/>
    <s v="Barishal"/>
    <s v="Farhan Islam"/>
    <x v="3"/>
    <n v="15"/>
    <n v="30000"/>
    <n v="450000"/>
  </r>
  <r>
    <x v="33"/>
    <s v="Rajshahi"/>
    <s v="Parvez Hasan"/>
    <x v="0"/>
    <n v="7"/>
    <n v="70000"/>
    <n v="490000"/>
  </r>
  <r>
    <x v="34"/>
    <s v="Sylhet"/>
    <s v="Nabila Sultana"/>
    <x v="1"/>
    <n v="11"/>
    <n v="50000"/>
    <n v="550000"/>
  </r>
  <r>
    <x v="35"/>
    <s v="Dhaka"/>
    <s v="Arif Hossain"/>
    <x v="2"/>
    <n v="12"/>
    <n v="20000"/>
    <n v="240000"/>
  </r>
  <r>
    <x v="36"/>
    <s v="Chittagong"/>
    <s v="Arif Hossain"/>
    <x v="3"/>
    <n v="10"/>
    <n v="30000"/>
    <n v="300000"/>
  </r>
  <r>
    <x v="37"/>
    <s v="Khulna"/>
    <s v="Oishi Das"/>
    <x v="0"/>
    <n v="9"/>
    <n v="70000"/>
    <n v="630000"/>
  </r>
  <r>
    <x v="38"/>
    <s v="Rajshahi"/>
    <s v="Parvez Hasan"/>
    <x v="1"/>
    <n v="8"/>
    <n v="50000"/>
    <n v="400000"/>
  </r>
  <r>
    <x v="39"/>
    <s v="Sylhet"/>
    <s v="Nabila Sultana"/>
    <x v="2"/>
    <n v="11"/>
    <n v="20000"/>
    <n v="220000"/>
  </r>
  <r>
    <x v="40"/>
    <s v="Barishal"/>
    <s v="Eva Karim"/>
    <x v="3"/>
    <n v="14"/>
    <n v="30000"/>
    <n v="420000"/>
  </r>
  <r>
    <x v="41"/>
    <s v="Chittagong"/>
    <s v="Farhan Islam"/>
    <x v="0"/>
    <n v="10"/>
    <n v="70000"/>
    <n v="700000"/>
  </r>
  <r>
    <x v="42"/>
    <s v="Khulna"/>
    <s v="Parvez Hasan"/>
    <x v="1"/>
    <n v="9"/>
    <n v="50000"/>
    <n v="450000"/>
  </r>
  <r>
    <x v="43"/>
    <s v="Rajshahi"/>
    <s v="Nabila Sultana"/>
    <x v="2"/>
    <n v="13"/>
    <n v="20000"/>
    <n v="260000"/>
  </r>
  <r>
    <x v="44"/>
    <s v="Sylhet"/>
    <s v="Eva Karim"/>
    <x v="3"/>
    <n v="8"/>
    <n v="30000"/>
    <n v="240000"/>
  </r>
  <r>
    <x v="45"/>
    <s v="Dhaka"/>
    <s v="Farhan Islam"/>
    <x v="0"/>
    <n v="12"/>
    <n v="70000"/>
    <n v="840000"/>
  </r>
  <r>
    <x v="46"/>
    <s v="Chittagong"/>
    <s v="Parvez Hasan"/>
    <x v="1"/>
    <n v="7"/>
    <n v="50000"/>
    <n v="350000"/>
  </r>
  <r>
    <x v="47"/>
    <s v="Khulna"/>
    <s v="Nabila Sultana"/>
    <x v="2"/>
    <n v="9"/>
    <n v="20000"/>
    <n v="180000"/>
  </r>
  <r>
    <x v="48"/>
    <s v="Barishal"/>
    <s v="Arif Hossain"/>
    <x v="3"/>
    <n v="12"/>
    <n v="30000"/>
    <n v="360000"/>
  </r>
  <r>
    <x v="49"/>
    <s v="Sylhet"/>
    <s v="Oishi Das"/>
    <x v="0"/>
    <n v="5"/>
    <n v="70000"/>
    <n v="350000"/>
  </r>
  <r>
    <x v="50"/>
    <s v="Dhaka"/>
    <s v="Arif Hossain"/>
    <x v="0"/>
    <n v="12"/>
    <n v="70000"/>
    <n v="840000"/>
  </r>
  <r>
    <x v="51"/>
    <s v="Chittagong"/>
    <s v="Arif Hossain"/>
    <x v="1"/>
    <n v="8"/>
    <n v="50000"/>
    <n v="400000"/>
  </r>
  <r>
    <x v="52"/>
    <s v="Khulna"/>
    <s v="Eva Karim"/>
    <x v="2"/>
    <n v="7"/>
    <n v="20000"/>
    <n v="140000"/>
  </r>
  <r>
    <x v="53"/>
    <s v="Rajshahi"/>
    <s v="Farhan Islam"/>
    <x v="3"/>
    <n v="9"/>
    <n v="30000"/>
    <n v="270000"/>
  </r>
  <r>
    <x v="54"/>
    <s v="Sylhet"/>
    <s v="Eva Karim"/>
    <x v="0"/>
    <n v="6"/>
    <n v="70000"/>
    <n v="420000"/>
  </r>
  <r>
    <x v="55"/>
    <s v="Barishal"/>
    <s v="Farhan Islam"/>
    <x v="1"/>
    <n v="10"/>
    <n v="50000"/>
    <n v="500000"/>
  </r>
  <r>
    <x v="56"/>
    <s v="Chittagong"/>
    <s v="Parvez Hasan"/>
    <x v="2"/>
    <n v="8"/>
    <n v="20000"/>
    <n v="160000"/>
  </r>
  <r>
    <x v="57"/>
    <s v="Barishal"/>
    <s v="Nabila Sultana"/>
    <x v="3"/>
    <n v="13"/>
    <n v="30000"/>
    <n v="390000"/>
  </r>
  <r>
    <x v="58"/>
    <s v="Rajshahi"/>
    <s v="Arif Hossain"/>
    <x v="0"/>
    <n v="9"/>
    <n v="70000"/>
    <n v="630000"/>
  </r>
  <r>
    <x v="59"/>
    <s v="Sylhet"/>
    <s v="Parvez Hasan"/>
    <x v="1"/>
    <n v="5"/>
    <n v="50000"/>
    <n v="250000"/>
  </r>
  <r>
    <x v="60"/>
    <s v="Dhaka"/>
    <s v="Oishi Das"/>
    <x v="2"/>
    <n v="11"/>
    <n v="20000"/>
    <n v="220000"/>
  </r>
  <r>
    <x v="61"/>
    <s v="Chittagong"/>
    <s v="Parvez Hasan"/>
    <x v="3"/>
    <n v="14"/>
    <n v="30000"/>
    <n v="420000"/>
  </r>
  <r>
    <x v="62"/>
    <s v="Khulna"/>
    <s v="Nabila Sultana"/>
    <x v="0"/>
    <n v="10"/>
    <n v="70000"/>
    <n v="700000"/>
  </r>
  <r>
    <x v="63"/>
    <s v="Rajshahi"/>
    <s v="Eva Karim"/>
    <x v="1"/>
    <n v="6"/>
    <n v="50000"/>
    <n v="300000"/>
  </r>
  <r>
    <x v="64"/>
    <s v="Barishal"/>
    <s v="Farhan Islam"/>
    <x v="2"/>
    <n v="8"/>
    <n v="20000"/>
    <n v="160000"/>
  </r>
  <r>
    <x v="65"/>
    <s v="Dhaka"/>
    <s v="Parvez Hasan"/>
    <x v="3"/>
    <n v="12"/>
    <n v="30000"/>
    <n v="360000"/>
  </r>
  <r>
    <x v="66"/>
    <s v="Chittagong"/>
    <s v="Nabila Sultana"/>
    <x v="0"/>
    <n v="9"/>
    <n v="70000"/>
    <n v="630000"/>
  </r>
  <r>
    <x v="67"/>
    <s v="Barishal"/>
    <s v="Oishi Das"/>
    <x v="1"/>
    <n v="7"/>
    <n v="50000"/>
    <n v="350000"/>
  </r>
  <r>
    <x v="68"/>
    <s v="Rajshahi"/>
    <s v="Parvez Hasan"/>
    <x v="2"/>
    <n v="14"/>
    <n v="20000"/>
    <n v="280000"/>
  </r>
  <r>
    <x v="69"/>
    <s v="Sylhet"/>
    <s v="Nabila Sultana"/>
    <x v="3"/>
    <n v="8"/>
    <n v="30000"/>
    <n v="240000"/>
  </r>
  <r>
    <x v="70"/>
    <s v="Dhaka"/>
    <s v="Eva Karim"/>
    <x v="0"/>
    <n v="11"/>
    <n v="70000"/>
    <n v="770000"/>
  </r>
  <r>
    <x v="71"/>
    <s v="Barishal"/>
    <s v="Farhan Islam"/>
    <x v="1"/>
    <n v="5"/>
    <n v="50000"/>
    <n v="250000"/>
  </r>
  <r>
    <x v="72"/>
    <s v="Khulna"/>
    <s v="Parvez Hasan"/>
    <x v="2"/>
    <n v="10"/>
    <n v="20000"/>
    <n v="200000"/>
  </r>
  <r>
    <x v="73"/>
    <s v="Rajshahi"/>
    <s v="Nabila Sultana"/>
    <x v="3"/>
    <n v="9"/>
    <n v="30000"/>
    <n v="270000"/>
  </r>
  <r>
    <x v="74"/>
    <s v="Sylhet"/>
    <s v="Farhan Islam"/>
    <x v="0"/>
    <n v="10"/>
    <n v="70000"/>
    <n v="700000"/>
  </r>
  <r>
    <x v="75"/>
    <s v="Barishal"/>
    <s v="Nabila Sultana"/>
    <x v="3"/>
    <n v="5"/>
    <n v="30000"/>
    <n v="150000"/>
  </r>
  <r>
    <x v="76"/>
    <m/>
    <m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A93C8-4E4B-45A8-854D-0334FEC20F66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8"/>
    <field x="7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A7D1D-E1B1-47C4-84F8-1A0E9158674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9">
    <pivotField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CCEAA-239B-468E-8E47-6ECA0E29370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1" firstHeaderRow="1" firstDataRow="1" firstDataCol="1"/>
  <pivotFields count="9">
    <pivotField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axis="axisRow" showAll="0">
      <items count="8">
        <item x="0"/>
        <item x="1"/>
        <item x="5"/>
        <item x="2"/>
        <item x="3"/>
        <item x="4"/>
        <item x="6"/>
        <item t="default"/>
      </items>
    </pivotField>
    <pivotField showAll="0"/>
    <pivotField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ales (BDT)" fld="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EC919-FDF7-4838-97A1-DA092B9DF03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93637-BBD4-42F5-A366-FD8F7077BDB1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9">
    <pivotField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4" baseField="0" baseItem="0"/>
  </dataFields>
  <conditionalFormats count="1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8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9DAD-2835-43FD-9E3C-EA45A57EAF01}">
  <dimension ref="A1:J16"/>
  <sheetViews>
    <sheetView workbookViewId="0">
      <selection activeCell="I13" sqref="I13"/>
    </sheetView>
  </sheetViews>
  <sheetFormatPr defaultRowHeight="15" x14ac:dyDescent="0.25"/>
  <cols>
    <col min="2" max="2" width="10.28515625" customWidth="1"/>
    <col min="4" max="4" width="17.85546875" customWidth="1"/>
    <col min="6" max="6" width="10.85546875" customWidth="1"/>
    <col min="7" max="7" width="17.28515625" customWidth="1"/>
    <col min="8" max="8" width="17.85546875" customWidth="1"/>
    <col min="9" max="9" width="10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1001</v>
      </c>
      <c r="B2">
        <v>55</v>
      </c>
      <c r="C2">
        <v>80</v>
      </c>
      <c r="D2">
        <v>70</v>
      </c>
      <c r="E2">
        <v>50</v>
      </c>
      <c r="F2" t="str">
        <f>IF(AND(B2&gt;=40,C2&gt;=40,D2&gt;=40,E2&gt;=40),"Passed","Failed")</f>
        <v>Passed</v>
      </c>
    </row>
    <row r="3" spans="1:10" x14ac:dyDescent="0.25">
      <c r="A3">
        <v>1002</v>
      </c>
      <c r="B3">
        <v>60</v>
      </c>
      <c r="C3">
        <v>75</v>
      </c>
      <c r="D3">
        <v>75</v>
      </c>
      <c r="E3">
        <v>60</v>
      </c>
      <c r="F3" t="str">
        <f t="shared" ref="F3:F6" si="0">IF(AND(B3&gt;=40,C3&gt;=40,D3&gt;=40,E3&gt;=40),"Passed","Failed")</f>
        <v>Passed</v>
      </c>
    </row>
    <row r="4" spans="1:10" x14ac:dyDescent="0.25">
      <c r="A4">
        <v>1003</v>
      </c>
      <c r="B4">
        <v>70</v>
      </c>
      <c r="C4">
        <v>65</v>
      </c>
      <c r="D4">
        <v>35</v>
      </c>
      <c r="E4">
        <v>75</v>
      </c>
      <c r="F4" t="str">
        <f t="shared" si="0"/>
        <v>Failed</v>
      </c>
    </row>
    <row r="5" spans="1:10" x14ac:dyDescent="0.25">
      <c r="A5">
        <v>1004</v>
      </c>
      <c r="B5">
        <v>60</v>
      </c>
      <c r="C5">
        <v>55</v>
      </c>
      <c r="D5">
        <v>50</v>
      </c>
      <c r="E5">
        <v>80</v>
      </c>
      <c r="F5" t="str">
        <f t="shared" si="0"/>
        <v>Passed</v>
      </c>
    </row>
    <row r="6" spans="1:10" x14ac:dyDescent="0.25">
      <c r="A6">
        <v>1005</v>
      </c>
      <c r="B6">
        <v>70</v>
      </c>
      <c r="C6">
        <v>30</v>
      </c>
      <c r="D6">
        <v>50</v>
      </c>
      <c r="E6">
        <v>90</v>
      </c>
      <c r="F6" t="str">
        <f t="shared" si="0"/>
        <v>Failed</v>
      </c>
    </row>
    <row r="10" spans="1:10" x14ac:dyDescent="0.25">
      <c r="B10" s="10" t="s">
        <v>6</v>
      </c>
      <c r="C10" s="10"/>
      <c r="D10" s="10"/>
      <c r="E10" s="10"/>
      <c r="F10" s="10"/>
      <c r="G10" s="10"/>
      <c r="H10" s="10"/>
      <c r="I10" s="10"/>
      <c r="J10" s="10"/>
    </row>
    <row r="11" spans="1:10" x14ac:dyDescent="0.25">
      <c r="B11" s="9" t="s">
        <v>7</v>
      </c>
      <c r="C11" s="9"/>
      <c r="D11" s="9"/>
      <c r="E11" s="9"/>
      <c r="F11" s="9"/>
      <c r="G11" s="9"/>
      <c r="H11" s="9"/>
      <c r="I11" s="9"/>
      <c r="J11" s="9"/>
    </row>
    <row r="12" spans="1:10" x14ac:dyDescent="0.25">
      <c r="B12" s="2" t="s">
        <v>8</v>
      </c>
      <c r="C12" s="2" t="s">
        <v>9</v>
      </c>
      <c r="D12" s="2" t="s">
        <v>13</v>
      </c>
      <c r="E12" s="2" t="s">
        <v>18</v>
      </c>
      <c r="F12" s="2" t="s">
        <v>19</v>
      </c>
      <c r="G12" s="2" t="s">
        <v>20</v>
      </c>
      <c r="H12" s="2" t="s">
        <v>21</v>
      </c>
      <c r="I12" s="2" t="s">
        <v>22</v>
      </c>
      <c r="J12" s="2" t="s">
        <v>23</v>
      </c>
    </row>
    <row r="13" spans="1:10" x14ac:dyDescent="0.25">
      <c r="B13" s="1">
        <v>101</v>
      </c>
      <c r="C13" s="1" t="s">
        <v>10</v>
      </c>
      <c r="D13" s="1" t="s">
        <v>14</v>
      </c>
      <c r="E13" s="1">
        <v>35000</v>
      </c>
      <c r="F13" s="1">
        <v>14000</v>
      </c>
      <c r="G13" s="1">
        <v>3500</v>
      </c>
      <c r="H13" s="1">
        <v>3500</v>
      </c>
      <c r="I13" s="1">
        <v>1</v>
      </c>
      <c r="J13" s="1">
        <f>SUM(E13+F13+G13)-SUM(H13+I13)</f>
        <v>48999</v>
      </c>
    </row>
    <row r="14" spans="1:10" x14ac:dyDescent="0.25">
      <c r="B14" s="1">
        <v>102</v>
      </c>
      <c r="C14" s="1" t="s">
        <v>11</v>
      </c>
      <c r="D14" s="1" t="s">
        <v>14</v>
      </c>
      <c r="E14" s="1">
        <v>45000</v>
      </c>
      <c r="F14" s="1">
        <v>18000</v>
      </c>
      <c r="G14" s="1">
        <v>4500</v>
      </c>
      <c r="H14" s="1">
        <v>4500</v>
      </c>
      <c r="I14" s="1">
        <v>2250</v>
      </c>
      <c r="J14" s="1">
        <f t="shared" ref="J14:J16" si="1">SUM(E14+F14+G14)-SUM(H14+I14)</f>
        <v>60750</v>
      </c>
    </row>
    <row r="15" spans="1:10" x14ac:dyDescent="0.25">
      <c r="B15" s="1">
        <v>103</v>
      </c>
      <c r="C15" s="1" t="s">
        <v>12</v>
      </c>
      <c r="D15" s="1" t="s">
        <v>16</v>
      </c>
      <c r="E15" s="1">
        <v>55000</v>
      </c>
      <c r="F15" s="1">
        <v>22000</v>
      </c>
      <c r="G15" s="1">
        <v>5500</v>
      </c>
      <c r="H15" s="1">
        <v>5500</v>
      </c>
      <c r="I15" s="1">
        <v>5500</v>
      </c>
      <c r="J15" s="1">
        <f t="shared" si="1"/>
        <v>71500</v>
      </c>
    </row>
    <row r="16" spans="1:10" x14ac:dyDescent="0.25">
      <c r="B16" s="1">
        <v>104</v>
      </c>
      <c r="C16" s="1" t="s">
        <v>15</v>
      </c>
      <c r="D16" s="1" t="s">
        <v>17</v>
      </c>
      <c r="E16" s="1">
        <v>21000</v>
      </c>
      <c r="F16" s="1">
        <v>8400</v>
      </c>
      <c r="G16" s="1">
        <v>2100</v>
      </c>
      <c r="H16" s="1">
        <v>2100</v>
      </c>
      <c r="I16" s="1">
        <v>0</v>
      </c>
      <c r="J16" s="1">
        <f t="shared" si="1"/>
        <v>29400</v>
      </c>
    </row>
  </sheetData>
  <mergeCells count="2">
    <mergeCell ref="B11:J11"/>
    <mergeCell ref="B10:J1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4E84-713E-4891-B39D-503BE3FAADEB}">
  <dimension ref="D6:J14"/>
  <sheetViews>
    <sheetView workbookViewId="0">
      <selection activeCell="J9" sqref="J9"/>
    </sheetView>
  </sheetViews>
  <sheetFormatPr defaultRowHeight="15" x14ac:dyDescent="0.25"/>
  <cols>
    <col min="5" max="5" width="20.5703125" customWidth="1"/>
    <col min="10" max="10" width="16.5703125" customWidth="1"/>
  </cols>
  <sheetData>
    <row r="6" spans="4:10" x14ac:dyDescent="0.25">
      <c r="D6" s="11" t="s">
        <v>55</v>
      </c>
      <c r="E6" s="11"/>
      <c r="F6" s="11"/>
      <c r="G6" s="11"/>
      <c r="H6" s="11"/>
      <c r="I6" s="12"/>
    </row>
    <row r="7" spans="4:10" x14ac:dyDescent="0.25">
      <c r="D7" s="14" t="s">
        <v>56</v>
      </c>
      <c r="E7" s="14"/>
      <c r="F7" s="14"/>
      <c r="G7" s="14"/>
      <c r="H7" s="14"/>
      <c r="I7" s="14"/>
    </row>
    <row r="8" spans="4:10" x14ac:dyDescent="0.25">
      <c r="D8" s="1" t="s">
        <v>57</v>
      </c>
      <c r="E8" s="1" t="s">
        <v>58</v>
      </c>
      <c r="F8" s="1" t="s">
        <v>65</v>
      </c>
      <c r="G8" s="1" t="s">
        <v>66</v>
      </c>
      <c r="H8" s="1" t="s">
        <v>67</v>
      </c>
      <c r="I8" s="1" t="s">
        <v>68</v>
      </c>
      <c r="J8" s="1" t="s">
        <v>91</v>
      </c>
    </row>
    <row r="9" spans="4:10" x14ac:dyDescent="0.25">
      <c r="D9" s="1">
        <v>1</v>
      </c>
      <c r="E9" s="1" t="s">
        <v>61</v>
      </c>
      <c r="F9" s="1">
        <v>30000</v>
      </c>
      <c r="G9" s="1">
        <v>1760000</v>
      </c>
      <c r="H9" s="1">
        <v>140800</v>
      </c>
      <c r="I9" s="1">
        <f>F9+H9</f>
        <v>170800</v>
      </c>
      <c r="J9" s="1">
        <f>MAX(I9:I14)</f>
        <v>364000</v>
      </c>
    </row>
    <row r="10" spans="4:10" x14ac:dyDescent="0.25">
      <c r="D10" s="1">
        <v>2</v>
      </c>
      <c r="E10" s="1" t="s">
        <v>59</v>
      </c>
      <c r="F10" s="1">
        <v>30000</v>
      </c>
      <c r="G10" s="1">
        <v>960000</v>
      </c>
      <c r="H10" s="1">
        <v>57600</v>
      </c>
      <c r="I10" s="1">
        <f t="shared" ref="I10:I14" si="0">F10+H10</f>
        <v>87600</v>
      </c>
      <c r="J10" s="1"/>
    </row>
    <row r="11" spans="4:10" x14ac:dyDescent="0.25">
      <c r="D11" s="1">
        <v>3</v>
      </c>
      <c r="E11" s="1" t="s">
        <v>62</v>
      </c>
      <c r="F11" s="1">
        <v>30000</v>
      </c>
      <c r="G11" s="1">
        <v>700000</v>
      </c>
      <c r="H11" s="1">
        <v>42000</v>
      </c>
      <c r="I11" s="1">
        <f t="shared" si="0"/>
        <v>72000</v>
      </c>
      <c r="J11" s="1"/>
    </row>
    <row r="12" spans="4:10" x14ac:dyDescent="0.25">
      <c r="D12" s="1">
        <v>4</v>
      </c>
      <c r="E12" s="1" t="s">
        <v>63</v>
      </c>
      <c r="F12" s="1">
        <v>30000</v>
      </c>
      <c r="G12" s="1">
        <v>3340000</v>
      </c>
      <c r="H12" s="1">
        <v>334000</v>
      </c>
      <c r="I12" s="1">
        <f t="shared" si="0"/>
        <v>364000</v>
      </c>
      <c r="J12" s="1"/>
    </row>
    <row r="13" spans="4:10" x14ac:dyDescent="0.25">
      <c r="D13" s="1">
        <v>5</v>
      </c>
      <c r="E13" s="1" t="s">
        <v>60</v>
      </c>
      <c r="F13" s="1">
        <v>30000</v>
      </c>
      <c r="G13" s="1">
        <v>840000</v>
      </c>
      <c r="H13" s="1">
        <v>50400</v>
      </c>
      <c r="I13" s="1">
        <f t="shared" si="0"/>
        <v>80400</v>
      </c>
      <c r="J13" s="1"/>
    </row>
    <row r="14" spans="4:10" x14ac:dyDescent="0.25">
      <c r="D14" s="1">
        <v>6</v>
      </c>
      <c r="E14" s="1" t="s">
        <v>64</v>
      </c>
      <c r="F14" s="1">
        <v>30000</v>
      </c>
      <c r="G14" s="1">
        <v>1150000</v>
      </c>
      <c r="H14" s="1">
        <v>92000</v>
      </c>
      <c r="I14" s="1">
        <f t="shared" si="0"/>
        <v>122000</v>
      </c>
      <c r="J14" s="1"/>
    </row>
  </sheetData>
  <mergeCells count="2">
    <mergeCell ref="D6:I6"/>
    <mergeCell ref="D7:I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93112-F781-472E-973D-E683673B0E02}">
  <dimension ref="C4:I12"/>
  <sheetViews>
    <sheetView workbookViewId="0">
      <selection activeCell="I7" sqref="I7"/>
    </sheetView>
  </sheetViews>
  <sheetFormatPr defaultRowHeight="15" x14ac:dyDescent="0.25"/>
  <cols>
    <col min="4" max="4" width="20.42578125" customWidth="1"/>
    <col min="9" max="9" width="15" customWidth="1"/>
  </cols>
  <sheetData>
    <row r="4" spans="3:9" x14ac:dyDescent="0.25">
      <c r="C4" s="11" t="s">
        <v>55</v>
      </c>
      <c r="D4" s="11"/>
      <c r="E4" s="11"/>
      <c r="F4" s="11"/>
      <c r="G4" s="11"/>
      <c r="H4" s="12"/>
    </row>
    <row r="5" spans="3:9" x14ac:dyDescent="0.25">
      <c r="C5" s="14" t="s">
        <v>56</v>
      </c>
      <c r="D5" s="14"/>
      <c r="E5" s="14"/>
      <c r="F5" s="14"/>
      <c r="G5" s="14"/>
      <c r="H5" s="14"/>
    </row>
    <row r="6" spans="3:9" x14ac:dyDescent="0.25">
      <c r="C6" s="1" t="s">
        <v>57</v>
      </c>
      <c r="D6" s="1" t="s">
        <v>58</v>
      </c>
      <c r="E6" s="1" t="s">
        <v>65</v>
      </c>
      <c r="F6" s="1" t="s">
        <v>66</v>
      </c>
      <c r="G6" s="1" t="s">
        <v>67</v>
      </c>
      <c r="H6" s="1" t="s">
        <v>68</v>
      </c>
      <c r="I6" s="8" t="s">
        <v>92</v>
      </c>
    </row>
    <row r="7" spans="3:9" x14ac:dyDescent="0.25">
      <c r="C7" s="1">
        <v>1</v>
      </c>
      <c r="D7" s="1" t="s">
        <v>61</v>
      </c>
      <c r="E7" s="1">
        <v>30000</v>
      </c>
      <c r="F7" s="1">
        <v>1760000</v>
      </c>
      <c r="G7" s="1">
        <v>140800</v>
      </c>
      <c r="H7" s="1">
        <f>E7+G7</f>
        <v>170800</v>
      </c>
      <c r="I7" s="21">
        <f>AVERAGE(H7:H12)</f>
        <v>149466.66666666666</v>
      </c>
    </row>
    <row r="8" spans="3:9" x14ac:dyDescent="0.25">
      <c r="C8" s="1">
        <v>2</v>
      </c>
      <c r="D8" s="1" t="s">
        <v>59</v>
      </c>
      <c r="E8" s="1">
        <v>30000</v>
      </c>
      <c r="F8" s="1">
        <v>960000</v>
      </c>
      <c r="G8" s="1">
        <v>57600</v>
      </c>
      <c r="H8" s="1">
        <f t="shared" ref="H8:H12" si="0">E8+G8</f>
        <v>87600</v>
      </c>
    </row>
    <row r="9" spans="3:9" x14ac:dyDescent="0.25">
      <c r="C9" s="1">
        <v>3</v>
      </c>
      <c r="D9" s="1" t="s">
        <v>62</v>
      </c>
      <c r="E9" s="1">
        <v>30000</v>
      </c>
      <c r="F9" s="1">
        <v>700000</v>
      </c>
      <c r="G9" s="1">
        <v>42000</v>
      </c>
      <c r="H9" s="1">
        <f t="shared" si="0"/>
        <v>72000</v>
      </c>
    </row>
    <row r="10" spans="3:9" x14ac:dyDescent="0.25">
      <c r="C10" s="1">
        <v>4</v>
      </c>
      <c r="D10" s="1" t="s">
        <v>63</v>
      </c>
      <c r="E10" s="1">
        <v>30000</v>
      </c>
      <c r="F10" s="1">
        <v>3340000</v>
      </c>
      <c r="G10" s="1">
        <v>334000</v>
      </c>
      <c r="H10" s="1">
        <f t="shared" si="0"/>
        <v>364000</v>
      </c>
    </row>
    <row r="11" spans="3:9" x14ac:dyDescent="0.25">
      <c r="C11" s="1">
        <v>5</v>
      </c>
      <c r="D11" s="1" t="s">
        <v>60</v>
      </c>
      <c r="E11" s="1">
        <v>30000</v>
      </c>
      <c r="F11" s="1">
        <v>840000</v>
      </c>
      <c r="G11" s="1">
        <v>50400</v>
      </c>
      <c r="H11" s="1">
        <f t="shared" si="0"/>
        <v>80400</v>
      </c>
    </row>
    <row r="12" spans="3:9" x14ac:dyDescent="0.25">
      <c r="C12" s="1">
        <v>6</v>
      </c>
      <c r="D12" s="1" t="s">
        <v>64</v>
      </c>
      <c r="E12" s="1">
        <v>30000</v>
      </c>
      <c r="F12" s="1">
        <v>1150000</v>
      </c>
      <c r="G12" s="1">
        <v>92000</v>
      </c>
      <c r="H12" s="1">
        <f t="shared" si="0"/>
        <v>122000</v>
      </c>
    </row>
  </sheetData>
  <mergeCells count="2">
    <mergeCell ref="C4:H4"/>
    <mergeCell ref="C5:H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46B9-7139-4AED-96EA-786022E8C7D3}">
  <dimension ref="F9:J12"/>
  <sheetViews>
    <sheetView workbookViewId="0">
      <selection activeCell="F9" sqref="F9:J12"/>
    </sheetView>
  </sheetViews>
  <sheetFormatPr defaultRowHeight="15" x14ac:dyDescent="0.25"/>
  <cols>
    <col min="7" max="7" width="12.42578125" customWidth="1"/>
    <col min="9" max="9" width="13.85546875" customWidth="1"/>
    <col min="10" max="10" width="10.42578125" customWidth="1"/>
  </cols>
  <sheetData>
    <row r="9" spans="6:10" x14ac:dyDescent="0.25">
      <c r="F9" s="1" t="s">
        <v>107</v>
      </c>
      <c r="G9" s="1" t="s">
        <v>108</v>
      </c>
      <c r="H9" s="1" t="s">
        <v>109</v>
      </c>
      <c r="I9" s="1" t="s">
        <v>110</v>
      </c>
      <c r="J9" s="1" t="s">
        <v>111</v>
      </c>
    </row>
    <row r="10" spans="6:10" x14ac:dyDescent="0.25">
      <c r="F10" s="1" t="s">
        <v>56</v>
      </c>
      <c r="G10" s="1">
        <v>7854500</v>
      </c>
      <c r="H10" s="1">
        <v>8750000</v>
      </c>
      <c r="I10" s="1">
        <f>SUM(H10-G10)</f>
        <v>895500</v>
      </c>
      <c r="J10" s="1" t="str">
        <f>IF(H10&gt;G10,"Profit","Loss")</f>
        <v>Profit</v>
      </c>
    </row>
    <row r="11" spans="6:10" x14ac:dyDescent="0.25">
      <c r="F11" s="1" t="s">
        <v>89</v>
      </c>
      <c r="G11" s="1">
        <v>99983000</v>
      </c>
      <c r="H11" s="1">
        <v>9920000</v>
      </c>
      <c r="I11" s="1">
        <f t="shared" ref="I11:I12" si="0">SUM(H11-G11)</f>
        <v>-90063000</v>
      </c>
      <c r="J11" s="1" t="str">
        <f t="shared" ref="J11:J12" si="1">IF(H11&gt;G11,"Profit","Loss")</f>
        <v>Loss</v>
      </c>
    </row>
    <row r="12" spans="6:10" x14ac:dyDescent="0.25">
      <c r="F12" s="1" t="s">
        <v>90</v>
      </c>
      <c r="G12" s="1">
        <v>8985700</v>
      </c>
      <c r="H12" s="1">
        <v>10000000</v>
      </c>
      <c r="I12" s="1">
        <f t="shared" si="0"/>
        <v>1014300</v>
      </c>
      <c r="J12" s="1" t="str">
        <f t="shared" si="1"/>
        <v>Profit</v>
      </c>
    </row>
  </sheetData>
  <conditionalFormatting sqref="J10:J12">
    <cfRule type="containsText" dxfId="1" priority="2" operator="containsText" text="Profit">
      <formula>NOT(ISERROR(SEARCH("Profit",J10)))</formula>
    </cfRule>
    <cfRule type="containsText" dxfId="2" priority="1" operator="containsText" text="loss">
      <formula>NOT(ISERROR(SEARCH("loss",J10)))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057D-F4DB-4138-A504-CF2F6CD4EFFB}">
  <dimension ref="A3:F10"/>
  <sheetViews>
    <sheetView tabSelected="1" workbookViewId="0">
      <selection activeCell="G30" sqref="G30"/>
    </sheetView>
  </sheetViews>
  <sheetFormatPr defaultRowHeight="15" x14ac:dyDescent="0.25"/>
  <cols>
    <col min="1" max="1" width="15.5703125" bestFit="1" customWidth="1"/>
    <col min="2" max="2" width="16.85546875" bestFit="1" customWidth="1"/>
    <col min="3" max="3" width="4" bestFit="1" customWidth="1"/>
    <col min="4" max="5" width="4.28515625" bestFit="1" customWidth="1"/>
    <col min="6" max="6" width="11.28515625" bestFit="1" customWidth="1"/>
  </cols>
  <sheetData>
    <row r="3" spans="1:6" x14ac:dyDescent="0.25">
      <c r="A3" s="6" t="s">
        <v>113</v>
      </c>
      <c r="B3" s="6" t="s">
        <v>112</v>
      </c>
    </row>
    <row r="4" spans="1:6" x14ac:dyDescent="0.25">
      <c r="A4" s="6" t="s">
        <v>47</v>
      </c>
      <c r="B4" t="s">
        <v>50</v>
      </c>
      <c r="C4" t="s">
        <v>51</v>
      </c>
      <c r="D4" t="s">
        <v>52</v>
      </c>
      <c r="E4" t="s">
        <v>53</v>
      </c>
      <c r="F4" t="s">
        <v>49</v>
      </c>
    </row>
    <row r="5" spans="1:6" x14ac:dyDescent="0.25">
      <c r="A5" s="7" t="s">
        <v>36</v>
      </c>
      <c r="B5" s="22"/>
      <c r="C5" s="22">
        <v>48</v>
      </c>
      <c r="D5" s="22">
        <v>50</v>
      </c>
      <c r="E5" s="22">
        <v>41</v>
      </c>
      <c r="F5" s="22">
        <v>139</v>
      </c>
    </row>
    <row r="6" spans="1:6" x14ac:dyDescent="0.25">
      <c r="A6" s="7" t="s">
        <v>33</v>
      </c>
      <c r="B6" s="22"/>
      <c r="C6" s="22">
        <v>53</v>
      </c>
      <c r="D6" s="22">
        <v>55</v>
      </c>
      <c r="E6" s="22">
        <v>67</v>
      </c>
      <c r="F6" s="22">
        <v>175</v>
      </c>
    </row>
    <row r="7" spans="1:6" x14ac:dyDescent="0.25">
      <c r="A7" s="7" t="s">
        <v>42</v>
      </c>
      <c r="B7" s="22"/>
      <c r="C7" s="22">
        <v>56</v>
      </c>
      <c r="D7" s="22">
        <v>79</v>
      </c>
      <c r="E7" s="22">
        <v>70</v>
      </c>
      <c r="F7" s="22">
        <v>205</v>
      </c>
    </row>
    <row r="8" spans="1:6" x14ac:dyDescent="0.25">
      <c r="A8" s="7" t="s">
        <v>39</v>
      </c>
      <c r="B8" s="22"/>
      <c r="C8" s="22">
        <v>48</v>
      </c>
      <c r="D8" s="22">
        <v>60</v>
      </c>
      <c r="E8" s="22">
        <v>58</v>
      </c>
      <c r="F8" s="22">
        <v>166</v>
      </c>
    </row>
    <row r="9" spans="1:6" x14ac:dyDescent="0.25">
      <c r="A9" s="7" t="s">
        <v>48</v>
      </c>
      <c r="B9" s="22"/>
      <c r="C9" s="22"/>
      <c r="D9" s="22"/>
      <c r="E9" s="22"/>
      <c r="F9" s="22"/>
    </row>
    <row r="10" spans="1:6" x14ac:dyDescent="0.25">
      <c r="A10" s="7" t="s">
        <v>49</v>
      </c>
      <c r="B10" s="22"/>
      <c r="C10" s="22">
        <v>205</v>
      </c>
      <c r="D10" s="22">
        <v>244</v>
      </c>
      <c r="E10" s="22">
        <v>236</v>
      </c>
      <c r="F10" s="22">
        <v>685</v>
      </c>
    </row>
  </sheetData>
  <conditionalFormatting pivot="1" sqref="B10:E10">
    <cfRule type="cellIs" dxfId="0" priority="1" operator="lessThan">
      <formula>236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EE6A-107D-4DA0-81DE-3691CB7E1ECC}">
  <dimension ref="A4:L55"/>
  <sheetViews>
    <sheetView topLeftCell="A25" workbookViewId="0">
      <selection activeCell="H35" sqref="H35"/>
    </sheetView>
  </sheetViews>
  <sheetFormatPr defaultRowHeight="15" x14ac:dyDescent="0.25"/>
  <cols>
    <col min="1" max="1" width="14.5703125" customWidth="1"/>
    <col min="2" max="2" width="17.7109375" customWidth="1"/>
    <col min="6" max="6" width="12.42578125" customWidth="1"/>
    <col min="8" max="8" width="13.140625" customWidth="1"/>
    <col min="9" max="9" width="18.28515625" customWidth="1"/>
  </cols>
  <sheetData>
    <row r="4" spans="1:12" x14ac:dyDescent="0.25">
      <c r="A4" s="18" t="s">
        <v>69</v>
      </c>
      <c r="B4" s="19"/>
      <c r="C4" s="19"/>
      <c r="D4" s="19"/>
      <c r="E4" s="20"/>
      <c r="H4" s="15" t="s">
        <v>89</v>
      </c>
      <c r="I4" s="16"/>
      <c r="J4" s="16"/>
      <c r="K4" s="16"/>
      <c r="L4" s="17"/>
    </row>
    <row r="5" spans="1:12" ht="0.6" customHeight="1" x14ac:dyDescent="0.25">
      <c r="A5" s="1"/>
      <c r="B5" s="1"/>
      <c r="C5" s="1"/>
      <c r="D5" s="1"/>
      <c r="E5" s="1"/>
      <c r="H5" s="1" t="s">
        <v>70</v>
      </c>
      <c r="I5" s="1" t="s">
        <v>71</v>
      </c>
      <c r="J5" s="1" t="s">
        <v>28</v>
      </c>
      <c r="K5" s="1" t="s">
        <v>72</v>
      </c>
      <c r="L5" s="1" t="s">
        <v>73</v>
      </c>
    </row>
    <row r="6" spans="1:12" x14ac:dyDescent="0.25">
      <c r="A6" s="15" t="s">
        <v>56</v>
      </c>
      <c r="B6" s="16"/>
      <c r="C6" s="16"/>
      <c r="D6" s="16"/>
      <c r="E6" s="17"/>
      <c r="H6" s="1" t="s">
        <v>74</v>
      </c>
      <c r="I6" s="1" t="s">
        <v>27</v>
      </c>
      <c r="J6" s="1">
        <v>55</v>
      </c>
      <c r="K6" s="1">
        <v>60000</v>
      </c>
      <c r="L6" s="1">
        <f>PRODUCT(J6,K6)</f>
        <v>3300000</v>
      </c>
    </row>
    <row r="7" spans="1:12" x14ac:dyDescent="0.25">
      <c r="A7" s="1" t="s">
        <v>70</v>
      </c>
      <c r="B7" s="1" t="s">
        <v>71</v>
      </c>
      <c r="C7" s="1" t="s">
        <v>28</v>
      </c>
      <c r="D7" s="1" t="s">
        <v>72</v>
      </c>
      <c r="E7" s="1" t="s">
        <v>73</v>
      </c>
      <c r="H7" s="1" t="s">
        <v>36</v>
      </c>
      <c r="I7" s="1" t="s">
        <v>27</v>
      </c>
      <c r="J7" s="1">
        <v>50</v>
      </c>
      <c r="K7" s="1">
        <v>45000</v>
      </c>
      <c r="L7" s="1">
        <f t="shared" ref="L7:L9" si="0">PRODUCT(J7,K7)</f>
        <v>2250000</v>
      </c>
    </row>
    <row r="8" spans="1:12" x14ac:dyDescent="0.25">
      <c r="A8" s="1" t="s">
        <v>74</v>
      </c>
      <c r="B8" s="1" t="s">
        <v>27</v>
      </c>
      <c r="C8" s="1">
        <v>53</v>
      </c>
      <c r="D8" s="1">
        <v>60000</v>
      </c>
      <c r="E8" s="1">
        <f>PRODUCT(C8,D8)</f>
        <v>3180000</v>
      </c>
      <c r="H8" s="1" t="s">
        <v>42</v>
      </c>
      <c r="I8" s="1" t="s">
        <v>27</v>
      </c>
      <c r="J8" s="1">
        <v>79</v>
      </c>
      <c r="K8" s="1">
        <v>26000</v>
      </c>
      <c r="L8" s="1">
        <f t="shared" si="0"/>
        <v>2054000</v>
      </c>
    </row>
    <row r="9" spans="1:12" x14ac:dyDescent="0.25">
      <c r="A9" s="1" t="s">
        <v>36</v>
      </c>
      <c r="B9" s="1" t="s">
        <v>27</v>
      </c>
      <c r="C9" s="1">
        <v>48</v>
      </c>
      <c r="D9" s="1">
        <v>45000</v>
      </c>
      <c r="E9" s="1">
        <f t="shared" ref="E9:E16" si="1">PRODUCT(C9,D9)</f>
        <v>2160000</v>
      </c>
      <c r="H9" s="1" t="s">
        <v>39</v>
      </c>
      <c r="I9" s="1" t="s">
        <v>27</v>
      </c>
      <c r="J9" s="1">
        <v>60</v>
      </c>
      <c r="K9" s="1">
        <v>17000</v>
      </c>
      <c r="L9" s="1">
        <f t="shared" si="0"/>
        <v>1020000</v>
      </c>
    </row>
    <row r="10" spans="1:12" x14ac:dyDescent="0.25">
      <c r="A10" s="1" t="s">
        <v>42</v>
      </c>
      <c r="B10" s="1" t="s">
        <v>27</v>
      </c>
      <c r="C10" s="1">
        <v>56</v>
      </c>
      <c r="D10" s="1">
        <v>26000</v>
      </c>
      <c r="E10" s="1">
        <f t="shared" si="1"/>
        <v>1456000</v>
      </c>
      <c r="H10" s="1" t="s">
        <v>75</v>
      </c>
      <c r="I10" s="1" t="s">
        <v>85</v>
      </c>
      <c r="J10" s="1"/>
      <c r="K10" s="1"/>
      <c r="L10" s="1">
        <v>12000</v>
      </c>
    </row>
    <row r="11" spans="1:12" x14ac:dyDescent="0.25">
      <c r="A11" s="1" t="s">
        <v>39</v>
      </c>
      <c r="B11" s="1" t="s">
        <v>27</v>
      </c>
      <c r="C11" s="1">
        <v>48</v>
      </c>
      <c r="D11" s="1">
        <v>17000</v>
      </c>
      <c r="E11" s="1">
        <f t="shared" si="1"/>
        <v>816000</v>
      </c>
      <c r="H11" s="1" t="s">
        <v>76</v>
      </c>
      <c r="I11" s="1" t="s">
        <v>86</v>
      </c>
      <c r="J11" s="1"/>
      <c r="K11" s="1"/>
      <c r="L11" s="1">
        <v>5000</v>
      </c>
    </row>
    <row r="12" spans="1:12" x14ac:dyDescent="0.25">
      <c r="A12" s="1" t="s">
        <v>75</v>
      </c>
      <c r="B12" s="1" t="s">
        <v>85</v>
      </c>
      <c r="C12" s="1"/>
      <c r="D12" s="1"/>
      <c r="E12" s="1">
        <v>12000</v>
      </c>
      <c r="H12" s="1" t="s">
        <v>77</v>
      </c>
      <c r="I12" s="1" t="s">
        <v>85</v>
      </c>
      <c r="J12" s="1"/>
      <c r="K12" s="1"/>
      <c r="L12" s="1">
        <v>8000</v>
      </c>
    </row>
    <row r="13" spans="1:12" x14ac:dyDescent="0.25">
      <c r="A13" s="1" t="s">
        <v>76</v>
      </c>
      <c r="B13" s="1" t="s">
        <v>86</v>
      </c>
      <c r="C13" s="1"/>
      <c r="D13" s="1"/>
      <c r="E13" s="1">
        <v>5000</v>
      </c>
      <c r="H13" s="1" t="s">
        <v>78</v>
      </c>
      <c r="I13" s="1" t="s">
        <v>87</v>
      </c>
      <c r="J13" s="1"/>
      <c r="K13" s="1"/>
      <c r="L13" s="1">
        <v>1500</v>
      </c>
    </row>
    <row r="14" spans="1:12" x14ac:dyDescent="0.25">
      <c r="A14" s="1" t="s">
        <v>77</v>
      </c>
      <c r="B14" s="1" t="s">
        <v>85</v>
      </c>
      <c r="C14" s="1"/>
      <c r="D14" s="1"/>
      <c r="E14" s="1">
        <v>8000</v>
      </c>
      <c r="H14" s="1" t="s">
        <v>79</v>
      </c>
      <c r="I14" s="1" t="s">
        <v>88</v>
      </c>
      <c r="J14" s="1">
        <v>5</v>
      </c>
      <c r="K14" s="1">
        <v>30000</v>
      </c>
      <c r="L14" s="1">
        <f t="shared" ref="L14" si="2">PRODUCT(J14,K14)</f>
        <v>150000</v>
      </c>
    </row>
    <row r="15" spans="1:12" x14ac:dyDescent="0.25">
      <c r="A15" s="1" t="s">
        <v>78</v>
      </c>
      <c r="B15" s="1" t="s">
        <v>87</v>
      </c>
      <c r="C15" s="1"/>
      <c r="D15" s="1"/>
      <c r="E15" s="1">
        <v>1500</v>
      </c>
      <c r="H15" s="1" t="s">
        <v>80</v>
      </c>
      <c r="I15" s="1" t="s">
        <v>88</v>
      </c>
      <c r="J15" s="1"/>
      <c r="K15" s="1"/>
      <c r="L15" s="1">
        <v>20000</v>
      </c>
    </row>
    <row r="16" spans="1:12" x14ac:dyDescent="0.25">
      <c r="A16" s="1" t="s">
        <v>79</v>
      </c>
      <c r="B16" s="1" t="s">
        <v>88</v>
      </c>
      <c r="C16" s="1">
        <v>5</v>
      </c>
      <c r="D16" s="1">
        <v>30000</v>
      </c>
      <c r="E16" s="1">
        <f t="shared" si="1"/>
        <v>150000</v>
      </c>
      <c r="H16" s="1" t="s">
        <v>81</v>
      </c>
      <c r="I16" s="1" t="s">
        <v>87</v>
      </c>
      <c r="J16" s="1"/>
      <c r="K16" s="1"/>
      <c r="L16" s="1">
        <v>2000</v>
      </c>
    </row>
    <row r="17" spans="1:12" x14ac:dyDescent="0.25">
      <c r="A17" s="1" t="s">
        <v>80</v>
      </c>
      <c r="B17" s="1" t="s">
        <v>88</v>
      </c>
      <c r="C17" s="1"/>
      <c r="D17" s="1"/>
      <c r="E17" s="1">
        <v>20000</v>
      </c>
      <c r="H17" s="1" t="s">
        <v>82</v>
      </c>
      <c r="I17" s="1" t="s">
        <v>86</v>
      </c>
      <c r="J17" s="1"/>
      <c r="K17" s="1"/>
      <c r="L17" s="1">
        <v>3000</v>
      </c>
    </row>
    <row r="18" spans="1:12" x14ac:dyDescent="0.25">
      <c r="A18" s="1" t="s">
        <v>81</v>
      </c>
      <c r="B18" s="1" t="s">
        <v>87</v>
      </c>
      <c r="C18" s="1"/>
      <c r="D18" s="1"/>
      <c r="E18" s="1">
        <v>2000</v>
      </c>
      <c r="H18" s="1" t="s">
        <v>83</v>
      </c>
      <c r="I18" s="1" t="s">
        <v>87</v>
      </c>
      <c r="J18" s="1"/>
      <c r="K18" s="1"/>
      <c r="L18" s="1">
        <v>800</v>
      </c>
    </row>
    <row r="19" spans="1:12" x14ac:dyDescent="0.25">
      <c r="A19" s="1" t="s">
        <v>82</v>
      </c>
      <c r="B19" s="1" t="s">
        <v>86</v>
      </c>
      <c r="C19" s="1"/>
      <c r="D19" s="1"/>
      <c r="E19" s="1">
        <v>3000</v>
      </c>
      <c r="H19" s="1" t="s">
        <v>84</v>
      </c>
      <c r="I19" s="1"/>
      <c r="J19" s="1"/>
      <c r="K19" s="1"/>
      <c r="L19" s="1">
        <v>1170000</v>
      </c>
    </row>
    <row r="20" spans="1:12" x14ac:dyDescent="0.25">
      <c r="A20" s="1" t="s">
        <v>83</v>
      </c>
      <c r="B20" s="1" t="s">
        <v>87</v>
      </c>
      <c r="C20" s="1"/>
      <c r="D20" s="1"/>
      <c r="E20" s="1">
        <v>1000</v>
      </c>
    </row>
    <row r="21" spans="1:12" x14ac:dyDescent="0.25">
      <c r="A21" s="1" t="s">
        <v>84</v>
      </c>
      <c r="B21" s="1"/>
      <c r="C21" s="1"/>
      <c r="D21" s="1"/>
      <c r="E21" s="1">
        <v>40000</v>
      </c>
    </row>
    <row r="23" spans="1:12" x14ac:dyDescent="0.25">
      <c r="A23" s="15" t="s">
        <v>90</v>
      </c>
      <c r="B23" s="16"/>
      <c r="C23" s="16"/>
      <c r="D23" s="16"/>
      <c r="E23" s="17"/>
    </row>
    <row r="24" spans="1:12" x14ac:dyDescent="0.25">
      <c r="A24" s="1" t="s">
        <v>70</v>
      </c>
      <c r="B24" s="1" t="s">
        <v>71</v>
      </c>
      <c r="C24" s="1" t="s">
        <v>28</v>
      </c>
      <c r="D24" s="1" t="s">
        <v>72</v>
      </c>
      <c r="E24" s="1" t="s">
        <v>73</v>
      </c>
    </row>
    <row r="25" spans="1:12" x14ac:dyDescent="0.25">
      <c r="A25" s="1" t="s">
        <v>74</v>
      </c>
      <c r="B25" s="1" t="s">
        <v>27</v>
      </c>
      <c r="C25" s="1">
        <v>67</v>
      </c>
      <c r="D25" s="1">
        <v>60000</v>
      </c>
      <c r="E25" s="1">
        <f>PRODUCT(C25,D25)</f>
        <v>4020000</v>
      </c>
    </row>
    <row r="26" spans="1:12" x14ac:dyDescent="0.25">
      <c r="A26" s="1" t="s">
        <v>36</v>
      </c>
      <c r="B26" s="1" t="s">
        <v>27</v>
      </c>
      <c r="C26" s="1">
        <v>41</v>
      </c>
      <c r="D26" s="1">
        <v>45000</v>
      </c>
      <c r="E26" s="1">
        <f t="shared" ref="E26:E28" si="3">PRODUCT(C26,D26)</f>
        <v>1845000</v>
      </c>
    </row>
    <row r="27" spans="1:12" x14ac:dyDescent="0.25">
      <c r="A27" s="1" t="s">
        <v>42</v>
      </c>
      <c r="B27" s="1" t="s">
        <v>27</v>
      </c>
      <c r="C27" s="1">
        <v>70</v>
      </c>
      <c r="D27" s="1">
        <v>26000</v>
      </c>
      <c r="E27" s="1">
        <f t="shared" si="3"/>
        <v>1820000</v>
      </c>
    </row>
    <row r="28" spans="1:12" x14ac:dyDescent="0.25">
      <c r="A28" s="1" t="s">
        <v>39</v>
      </c>
      <c r="B28" s="1" t="s">
        <v>27</v>
      </c>
      <c r="C28" s="1">
        <v>58</v>
      </c>
      <c r="D28" s="1">
        <v>17000</v>
      </c>
      <c r="E28" s="1">
        <f t="shared" si="3"/>
        <v>986000</v>
      </c>
      <c r="G28">
        <v>9</v>
      </c>
    </row>
    <row r="29" spans="1:12" x14ac:dyDescent="0.25">
      <c r="A29" s="1" t="s">
        <v>75</v>
      </c>
      <c r="B29" s="1" t="s">
        <v>85</v>
      </c>
      <c r="C29" s="1"/>
      <c r="D29" s="1"/>
      <c r="E29" s="1">
        <v>12000</v>
      </c>
    </row>
    <row r="30" spans="1:12" x14ac:dyDescent="0.25">
      <c r="A30" s="1" t="s">
        <v>76</v>
      </c>
      <c r="B30" s="1" t="s">
        <v>86</v>
      </c>
      <c r="C30" s="1"/>
      <c r="D30" s="1"/>
      <c r="E30" s="1">
        <v>5000</v>
      </c>
    </row>
    <row r="31" spans="1:12" x14ac:dyDescent="0.25">
      <c r="A31" s="1" t="s">
        <v>77</v>
      </c>
      <c r="B31" s="1" t="s">
        <v>85</v>
      </c>
      <c r="C31" s="1"/>
      <c r="D31" s="1"/>
      <c r="E31" s="1">
        <v>8000</v>
      </c>
    </row>
    <row r="32" spans="1:12" x14ac:dyDescent="0.25">
      <c r="A32" s="1" t="s">
        <v>78</v>
      </c>
      <c r="B32" s="1" t="s">
        <v>87</v>
      </c>
      <c r="C32" s="1"/>
      <c r="D32" s="1"/>
      <c r="E32" s="1">
        <v>1500</v>
      </c>
    </row>
    <row r="33" spans="1:9" x14ac:dyDescent="0.25">
      <c r="A33" s="1" t="s">
        <v>79</v>
      </c>
      <c r="B33" s="1" t="s">
        <v>88</v>
      </c>
      <c r="C33" s="1">
        <v>5</v>
      </c>
      <c r="D33" s="1">
        <v>30000</v>
      </c>
      <c r="E33" s="1">
        <f t="shared" ref="E33" si="4">PRODUCT(C33,D33)</f>
        <v>150000</v>
      </c>
    </row>
    <row r="34" spans="1:9" x14ac:dyDescent="0.25">
      <c r="A34" s="1" t="s">
        <v>80</v>
      </c>
      <c r="B34" s="1" t="s">
        <v>88</v>
      </c>
      <c r="C34" s="1"/>
      <c r="D34" s="1"/>
      <c r="E34" s="1">
        <v>20000</v>
      </c>
    </row>
    <row r="35" spans="1:9" x14ac:dyDescent="0.25">
      <c r="A35" s="1" t="s">
        <v>81</v>
      </c>
      <c r="B35" s="1" t="s">
        <v>87</v>
      </c>
      <c r="C35" s="1"/>
      <c r="D35" s="1"/>
      <c r="E35" s="1">
        <v>2000</v>
      </c>
    </row>
    <row r="36" spans="1:9" x14ac:dyDescent="0.25">
      <c r="A36" s="1" t="s">
        <v>82</v>
      </c>
      <c r="B36" s="1" t="s">
        <v>86</v>
      </c>
      <c r="C36" s="1"/>
      <c r="D36" s="1"/>
      <c r="E36" s="1">
        <v>7000</v>
      </c>
    </row>
    <row r="37" spans="1:9" x14ac:dyDescent="0.25">
      <c r="A37" s="1" t="s">
        <v>83</v>
      </c>
      <c r="B37" s="1" t="s">
        <v>87</v>
      </c>
      <c r="C37" s="1"/>
      <c r="D37" s="1"/>
      <c r="E37" s="1">
        <v>1200</v>
      </c>
    </row>
    <row r="38" spans="1:9" x14ac:dyDescent="0.25">
      <c r="A38" s="1" t="s">
        <v>84</v>
      </c>
      <c r="B38" s="1"/>
      <c r="C38" s="1"/>
      <c r="D38" s="1"/>
      <c r="E38" s="1">
        <v>110000</v>
      </c>
    </row>
    <row r="42" spans="1:9" x14ac:dyDescent="0.25">
      <c r="F42" s="23" t="s">
        <v>93</v>
      </c>
      <c r="G42" s="23"/>
      <c r="H42" s="23"/>
      <c r="I42" s="23"/>
    </row>
    <row r="43" spans="1:9" x14ac:dyDescent="0.25">
      <c r="F43" s="1" t="s">
        <v>94</v>
      </c>
      <c r="G43" s="1" t="s">
        <v>95</v>
      </c>
      <c r="H43" s="1" t="s">
        <v>96</v>
      </c>
      <c r="I43" s="1" t="s">
        <v>97</v>
      </c>
    </row>
    <row r="44" spans="1:9" x14ac:dyDescent="0.25">
      <c r="F44" s="1" t="s">
        <v>56</v>
      </c>
      <c r="G44" s="1">
        <v>9288500</v>
      </c>
      <c r="H44" s="1">
        <v>8750000</v>
      </c>
      <c r="I44" s="1">
        <f>SUM(G44-H44)</f>
        <v>538500</v>
      </c>
    </row>
    <row r="45" spans="1:9" x14ac:dyDescent="0.25">
      <c r="F45" s="1" t="s">
        <v>89</v>
      </c>
      <c r="G45" s="1">
        <v>9744300</v>
      </c>
      <c r="H45" s="1">
        <v>9920000</v>
      </c>
      <c r="I45" s="1">
        <f t="shared" ref="I45:I55" si="5">SUM(G45-H45)</f>
        <v>-175700</v>
      </c>
    </row>
    <row r="46" spans="1:9" x14ac:dyDescent="0.25">
      <c r="F46" s="1" t="s">
        <v>90</v>
      </c>
      <c r="G46" s="1">
        <v>8904700</v>
      </c>
      <c r="H46" s="1">
        <v>10000000</v>
      </c>
      <c r="I46" s="1">
        <f t="shared" si="5"/>
        <v>-1095300</v>
      </c>
    </row>
    <row r="47" spans="1:9" x14ac:dyDescent="0.25">
      <c r="F47" s="1" t="s">
        <v>98</v>
      </c>
      <c r="G47" s="1">
        <v>7345200</v>
      </c>
      <c r="H47" s="1">
        <v>7957400</v>
      </c>
      <c r="I47" s="1">
        <f t="shared" si="5"/>
        <v>-612200</v>
      </c>
    </row>
    <row r="48" spans="1:9" x14ac:dyDescent="0.25">
      <c r="F48" s="1" t="s">
        <v>99</v>
      </c>
      <c r="G48" s="1">
        <v>8987000</v>
      </c>
      <c r="H48" s="1">
        <v>9876500</v>
      </c>
      <c r="I48" s="1">
        <f t="shared" si="5"/>
        <v>-889500</v>
      </c>
    </row>
    <row r="49" spans="6:9" x14ac:dyDescent="0.25">
      <c r="F49" s="1" t="s">
        <v>100</v>
      </c>
      <c r="G49" s="1">
        <v>5215400</v>
      </c>
      <c r="H49" s="1">
        <v>5164500</v>
      </c>
      <c r="I49" s="1">
        <f t="shared" si="5"/>
        <v>50900</v>
      </c>
    </row>
    <row r="50" spans="6:9" x14ac:dyDescent="0.25">
      <c r="F50" s="1" t="s">
        <v>101</v>
      </c>
      <c r="G50" s="1">
        <v>9976500</v>
      </c>
      <c r="H50" s="1">
        <v>11543600</v>
      </c>
      <c r="I50" s="1">
        <f t="shared" si="5"/>
        <v>-1567100</v>
      </c>
    </row>
    <row r="51" spans="6:9" x14ac:dyDescent="0.25">
      <c r="F51" s="1" t="s">
        <v>102</v>
      </c>
      <c r="G51" s="1">
        <v>7976700</v>
      </c>
      <c r="H51" s="1">
        <v>8087900</v>
      </c>
      <c r="I51" s="1">
        <f t="shared" si="5"/>
        <v>-111200</v>
      </c>
    </row>
    <row r="52" spans="6:9" x14ac:dyDescent="0.25">
      <c r="F52" s="1" t="s">
        <v>103</v>
      </c>
      <c r="G52" s="1">
        <v>9879000</v>
      </c>
      <c r="H52" s="1">
        <v>9969800</v>
      </c>
      <c r="I52" s="1">
        <f t="shared" si="5"/>
        <v>-90800</v>
      </c>
    </row>
    <row r="53" spans="6:9" x14ac:dyDescent="0.25">
      <c r="F53" s="1" t="s">
        <v>105</v>
      </c>
      <c r="G53" s="1">
        <v>6234800</v>
      </c>
      <c r="H53" s="1">
        <v>7024000</v>
      </c>
      <c r="I53" s="1">
        <f t="shared" si="5"/>
        <v>-789200</v>
      </c>
    </row>
    <row r="54" spans="6:9" x14ac:dyDescent="0.25">
      <c r="F54" s="1" t="s">
        <v>104</v>
      </c>
      <c r="G54" s="1">
        <v>4534800</v>
      </c>
      <c r="H54" s="1">
        <v>4809300</v>
      </c>
      <c r="I54" s="1">
        <f t="shared" si="5"/>
        <v>-274500</v>
      </c>
    </row>
    <row r="55" spans="6:9" x14ac:dyDescent="0.25">
      <c r="F55" s="1" t="s">
        <v>106</v>
      </c>
      <c r="G55" s="1">
        <v>8348700</v>
      </c>
      <c r="H55" s="1">
        <v>8834800</v>
      </c>
      <c r="I55" s="1">
        <f t="shared" si="5"/>
        <v>-486100</v>
      </c>
    </row>
  </sheetData>
  <mergeCells count="5">
    <mergeCell ref="A23:E23"/>
    <mergeCell ref="A4:E4"/>
    <mergeCell ref="A6:E6"/>
    <mergeCell ref="H4:L4"/>
    <mergeCell ref="F42:I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2DA01-82BD-4A3A-B220-F89A6AEF8D22}">
  <dimension ref="A3:B7"/>
  <sheetViews>
    <sheetView workbookViewId="0">
      <selection activeCell="B4" sqref="B4:B7"/>
    </sheetView>
  </sheetViews>
  <sheetFormatPr defaultRowHeight="15" x14ac:dyDescent="0.25"/>
  <cols>
    <col min="1" max="1" width="13.42578125" bestFit="1" customWidth="1"/>
    <col min="2" max="2" width="23.28515625" bestFit="1" customWidth="1"/>
  </cols>
  <sheetData>
    <row r="3" spans="1:2" x14ac:dyDescent="0.25">
      <c r="A3" s="6" t="s">
        <v>47</v>
      </c>
      <c r="B3" t="s">
        <v>54</v>
      </c>
    </row>
    <row r="4" spans="1:2" x14ac:dyDescent="0.25">
      <c r="A4" s="7" t="s">
        <v>51</v>
      </c>
      <c r="B4" s="22">
        <v>8750000</v>
      </c>
    </row>
    <row r="5" spans="1:2" x14ac:dyDescent="0.25">
      <c r="A5" s="7" t="s">
        <v>52</v>
      </c>
      <c r="B5" s="22">
        <v>9920000</v>
      </c>
    </row>
    <row r="6" spans="1:2" x14ac:dyDescent="0.25">
      <c r="A6" s="7" t="s">
        <v>53</v>
      </c>
      <c r="B6" s="22">
        <v>10000000</v>
      </c>
    </row>
    <row r="7" spans="1:2" x14ac:dyDescent="0.25">
      <c r="A7" s="7" t="s">
        <v>49</v>
      </c>
      <c r="B7" s="22">
        <v>28670000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93BC5-550C-4897-86E6-BC97D0685AB5}">
  <dimension ref="D4:J80"/>
  <sheetViews>
    <sheetView topLeftCell="A4" workbookViewId="0">
      <selection activeCell="D4" sqref="D4:K81"/>
    </sheetView>
  </sheetViews>
  <sheetFormatPr defaultRowHeight="15" x14ac:dyDescent="0.25"/>
  <sheetData>
    <row r="4" spans="4:10" ht="45" x14ac:dyDescent="0.25"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  <c r="I4" s="3" t="s">
        <v>29</v>
      </c>
      <c r="J4" s="3" t="s">
        <v>30</v>
      </c>
    </row>
    <row r="5" spans="4:10" ht="30" x14ac:dyDescent="0.25">
      <c r="D5" s="4">
        <v>45296</v>
      </c>
      <c r="E5" s="5" t="s">
        <v>31</v>
      </c>
      <c r="F5" s="5" t="s">
        <v>32</v>
      </c>
      <c r="G5" s="5" t="s">
        <v>33</v>
      </c>
      <c r="H5" s="5">
        <v>5</v>
      </c>
      <c r="I5" s="5">
        <v>70000</v>
      </c>
      <c r="J5" s="5">
        <f>H5*I5</f>
        <v>350000</v>
      </c>
    </row>
    <row r="6" spans="4:10" ht="30" x14ac:dyDescent="0.25">
      <c r="D6" s="4">
        <v>45297</v>
      </c>
      <c r="E6" s="5" t="s">
        <v>34</v>
      </c>
      <c r="F6" s="5" t="s">
        <v>35</v>
      </c>
      <c r="G6" s="5" t="s">
        <v>36</v>
      </c>
      <c r="H6" s="5">
        <v>10</v>
      </c>
      <c r="I6" s="5">
        <v>50000</v>
      </c>
      <c r="J6" s="5">
        <f t="shared" ref="J6:J69" si="0">H6*I6</f>
        <v>500000</v>
      </c>
    </row>
    <row r="7" spans="4:10" ht="30" x14ac:dyDescent="0.25">
      <c r="D7" s="4">
        <v>45298</v>
      </c>
      <c r="E7" s="5" t="s">
        <v>37</v>
      </c>
      <c r="F7" s="5" t="s">
        <v>38</v>
      </c>
      <c r="G7" s="5" t="s">
        <v>39</v>
      </c>
      <c r="H7" s="5">
        <v>7</v>
      </c>
      <c r="I7" s="5">
        <v>20000</v>
      </c>
      <c r="J7" s="5">
        <f t="shared" si="0"/>
        <v>140000</v>
      </c>
    </row>
    <row r="8" spans="4:10" ht="30" x14ac:dyDescent="0.25">
      <c r="D8" s="4">
        <v>45299</v>
      </c>
      <c r="E8" s="5" t="s">
        <v>40</v>
      </c>
      <c r="F8" s="5" t="s">
        <v>41</v>
      </c>
      <c r="G8" s="5" t="s">
        <v>42</v>
      </c>
      <c r="H8" s="5">
        <v>15</v>
      </c>
      <c r="I8" s="5">
        <v>30000</v>
      </c>
      <c r="J8" s="5">
        <f t="shared" si="0"/>
        <v>450000</v>
      </c>
    </row>
    <row r="9" spans="4:10" ht="30" x14ac:dyDescent="0.25">
      <c r="D9" s="4">
        <v>45300</v>
      </c>
      <c r="E9" s="5" t="s">
        <v>43</v>
      </c>
      <c r="F9" s="5" t="s">
        <v>44</v>
      </c>
      <c r="G9" s="5" t="s">
        <v>33</v>
      </c>
      <c r="H9" s="5">
        <v>3</v>
      </c>
      <c r="I9" s="5">
        <v>70000</v>
      </c>
      <c r="J9" s="5">
        <f t="shared" si="0"/>
        <v>210000</v>
      </c>
    </row>
    <row r="10" spans="4:10" ht="30" x14ac:dyDescent="0.25">
      <c r="D10" s="4">
        <v>45301</v>
      </c>
      <c r="E10" s="5" t="s">
        <v>45</v>
      </c>
      <c r="F10" s="5" t="s">
        <v>46</v>
      </c>
      <c r="G10" s="5" t="s">
        <v>36</v>
      </c>
      <c r="H10" s="5">
        <v>6</v>
      </c>
      <c r="I10" s="5">
        <v>50000</v>
      </c>
      <c r="J10" s="5">
        <f t="shared" si="0"/>
        <v>300000</v>
      </c>
    </row>
    <row r="11" spans="4:10" ht="30" x14ac:dyDescent="0.25">
      <c r="D11" s="4">
        <v>45302</v>
      </c>
      <c r="E11" s="5" t="s">
        <v>34</v>
      </c>
      <c r="F11" s="5" t="s">
        <v>38</v>
      </c>
      <c r="G11" s="5" t="s">
        <v>39</v>
      </c>
      <c r="H11" s="5">
        <v>4</v>
      </c>
      <c r="I11" s="5">
        <v>20000</v>
      </c>
      <c r="J11" s="5">
        <f t="shared" si="0"/>
        <v>80000</v>
      </c>
    </row>
    <row r="12" spans="4:10" ht="30" x14ac:dyDescent="0.25">
      <c r="D12" s="4">
        <v>45303</v>
      </c>
      <c r="E12" s="5" t="s">
        <v>37</v>
      </c>
      <c r="F12" s="5" t="s">
        <v>41</v>
      </c>
      <c r="G12" s="5" t="s">
        <v>42</v>
      </c>
      <c r="H12" s="5">
        <v>10</v>
      </c>
      <c r="I12" s="5">
        <v>30000</v>
      </c>
      <c r="J12" s="5">
        <f t="shared" si="0"/>
        <v>300000</v>
      </c>
    </row>
    <row r="13" spans="4:10" ht="30" x14ac:dyDescent="0.25">
      <c r="D13" s="4">
        <v>45304</v>
      </c>
      <c r="E13" s="5" t="s">
        <v>31</v>
      </c>
      <c r="F13" s="5" t="s">
        <v>32</v>
      </c>
      <c r="G13" s="5" t="s">
        <v>33</v>
      </c>
      <c r="H13" s="5">
        <v>8</v>
      </c>
      <c r="I13" s="5">
        <v>70000</v>
      </c>
      <c r="J13" s="5">
        <f t="shared" si="0"/>
        <v>560000</v>
      </c>
    </row>
    <row r="14" spans="4:10" ht="30" x14ac:dyDescent="0.25">
      <c r="D14" s="4">
        <v>45305</v>
      </c>
      <c r="E14" s="5" t="s">
        <v>43</v>
      </c>
      <c r="F14" s="5" t="s">
        <v>32</v>
      </c>
      <c r="G14" s="5" t="s">
        <v>36</v>
      </c>
      <c r="H14" s="5">
        <v>12</v>
      </c>
      <c r="I14" s="5">
        <v>50000</v>
      </c>
      <c r="J14" s="5">
        <f t="shared" si="0"/>
        <v>600000</v>
      </c>
    </row>
    <row r="15" spans="4:10" ht="30" x14ac:dyDescent="0.25">
      <c r="D15" s="4">
        <v>45306</v>
      </c>
      <c r="E15" s="5" t="s">
        <v>45</v>
      </c>
      <c r="F15" s="5" t="s">
        <v>35</v>
      </c>
      <c r="G15" s="5" t="s">
        <v>39</v>
      </c>
      <c r="H15" s="5">
        <v>9</v>
      </c>
      <c r="I15" s="5">
        <v>20000</v>
      </c>
      <c r="J15" s="5">
        <f t="shared" si="0"/>
        <v>180000</v>
      </c>
    </row>
    <row r="16" spans="4:10" ht="30" x14ac:dyDescent="0.25">
      <c r="D16" s="4">
        <v>45307</v>
      </c>
      <c r="E16" s="5" t="s">
        <v>34</v>
      </c>
      <c r="F16" s="5" t="s">
        <v>38</v>
      </c>
      <c r="G16" s="5" t="s">
        <v>42</v>
      </c>
      <c r="H16" s="5">
        <v>5</v>
      </c>
      <c r="I16" s="5">
        <v>30000</v>
      </c>
      <c r="J16" s="5">
        <f t="shared" si="0"/>
        <v>150000</v>
      </c>
    </row>
    <row r="17" spans="4:10" ht="30" x14ac:dyDescent="0.25">
      <c r="D17" s="4">
        <v>45308</v>
      </c>
      <c r="E17" s="5" t="s">
        <v>37</v>
      </c>
      <c r="F17" s="5" t="s">
        <v>41</v>
      </c>
      <c r="G17" s="5" t="s">
        <v>33</v>
      </c>
      <c r="H17" s="5">
        <v>11</v>
      </c>
      <c r="I17" s="5">
        <v>70000</v>
      </c>
      <c r="J17" s="5">
        <f t="shared" si="0"/>
        <v>770000</v>
      </c>
    </row>
    <row r="18" spans="4:10" ht="30" x14ac:dyDescent="0.25">
      <c r="D18" s="4">
        <v>45309</v>
      </c>
      <c r="E18" s="5" t="s">
        <v>40</v>
      </c>
      <c r="F18" s="5" t="s">
        <v>44</v>
      </c>
      <c r="G18" s="5" t="s">
        <v>36</v>
      </c>
      <c r="H18" s="5">
        <v>7</v>
      </c>
      <c r="I18" s="5">
        <v>50000</v>
      </c>
      <c r="J18" s="5">
        <f t="shared" si="0"/>
        <v>350000</v>
      </c>
    </row>
    <row r="19" spans="4:10" ht="30" x14ac:dyDescent="0.25">
      <c r="D19" s="4">
        <v>45310</v>
      </c>
      <c r="E19" s="5" t="s">
        <v>43</v>
      </c>
      <c r="F19" s="5" t="s">
        <v>46</v>
      </c>
      <c r="G19" s="5" t="s">
        <v>39</v>
      </c>
      <c r="H19" s="5">
        <v>6</v>
      </c>
      <c r="I19" s="5">
        <v>20000</v>
      </c>
      <c r="J19" s="5">
        <f t="shared" si="0"/>
        <v>120000</v>
      </c>
    </row>
    <row r="20" spans="4:10" ht="30" x14ac:dyDescent="0.25">
      <c r="D20" s="4">
        <v>45311</v>
      </c>
      <c r="E20" s="5" t="s">
        <v>45</v>
      </c>
      <c r="F20" s="5" t="s">
        <v>38</v>
      </c>
      <c r="G20" s="5" t="s">
        <v>42</v>
      </c>
      <c r="H20" s="5">
        <v>13</v>
      </c>
      <c r="I20" s="5">
        <v>30000</v>
      </c>
      <c r="J20" s="5">
        <f t="shared" si="0"/>
        <v>390000</v>
      </c>
    </row>
    <row r="21" spans="4:10" ht="30" x14ac:dyDescent="0.25">
      <c r="D21" s="4">
        <v>45312</v>
      </c>
      <c r="E21" s="5" t="s">
        <v>31</v>
      </c>
      <c r="F21" s="5" t="s">
        <v>41</v>
      </c>
      <c r="G21" s="5" t="s">
        <v>33</v>
      </c>
      <c r="H21" s="5">
        <v>9</v>
      </c>
      <c r="I21" s="5">
        <v>70000</v>
      </c>
      <c r="J21" s="5">
        <f t="shared" si="0"/>
        <v>630000</v>
      </c>
    </row>
    <row r="22" spans="4:10" ht="30" x14ac:dyDescent="0.25">
      <c r="D22" s="4">
        <v>45313</v>
      </c>
      <c r="E22" s="5" t="s">
        <v>37</v>
      </c>
      <c r="F22" s="5" t="s">
        <v>44</v>
      </c>
      <c r="G22" s="5" t="s">
        <v>36</v>
      </c>
      <c r="H22" s="5">
        <v>8</v>
      </c>
      <c r="I22" s="5">
        <v>50000</v>
      </c>
      <c r="J22" s="5">
        <f t="shared" si="0"/>
        <v>400000</v>
      </c>
    </row>
    <row r="23" spans="4:10" ht="30" x14ac:dyDescent="0.25">
      <c r="D23" s="4">
        <v>45314</v>
      </c>
      <c r="E23" s="5" t="s">
        <v>40</v>
      </c>
      <c r="F23" s="5" t="s">
        <v>46</v>
      </c>
      <c r="G23" s="5" t="s">
        <v>39</v>
      </c>
      <c r="H23" s="5">
        <v>14</v>
      </c>
      <c r="I23" s="5">
        <v>20000</v>
      </c>
      <c r="J23" s="5">
        <f t="shared" si="0"/>
        <v>280000</v>
      </c>
    </row>
    <row r="24" spans="4:10" ht="30" x14ac:dyDescent="0.25">
      <c r="D24" s="4">
        <v>45315</v>
      </c>
      <c r="E24" s="5" t="s">
        <v>43</v>
      </c>
      <c r="F24" s="5" t="s">
        <v>38</v>
      </c>
      <c r="G24" s="5" t="s">
        <v>42</v>
      </c>
      <c r="H24" s="5">
        <v>7</v>
      </c>
      <c r="I24" s="5">
        <v>30000</v>
      </c>
      <c r="J24" s="5">
        <f t="shared" si="0"/>
        <v>210000</v>
      </c>
    </row>
    <row r="25" spans="4:10" ht="30" x14ac:dyDescent="0.25">
      <c r="D25" s="4">
        <v>45316</v>
      </c>
      <c r="E25" s="5" t="s">
        <v>45</v>
      </c>
      <c r="F25" s="5" t="s">
        <v>41</v>
      </c>
      <c r="G25" s="5" t="s">
        <v>33</v>
      </c>
      <c r="H25" s="5">
        <v>10</v>
      </c>
      <c r="I25" s="5">
        <v>70000</v>
      </c>
      <c r="J25" s="5">
        <f t="shared" si="0"/>
        <v>700000</v>
      </c>
    </row>
    <row r="26" spans="4:10" ht="30" x14ac:dyDescent="0.25">
      <c r="D26" s="4">
        <v>45317</v>
      </c>
      <c r="E26" s="5" t="s">
        <v>34</v>
      </c>
      <c r="F26" s="5" t="s">
        <v>32</v>
      </c>
      <c r="G26" s="5" t="s">
        <v>36</v>
      </c>
      <c r="H26" s="5">
        <v>5</v>
      </c>
      <c r="I26" s="5">
        <v>50000</v>
      </c>
      <c r="J26" s="5">
        <f t="shared" si="0"/>
        <v>250000</v>
      </c>
    </row>
    <row r="27" spans="4:10" ht="30" x14ac:dyDescent="0.25">
      <c r="D27" s="4">
        <v>45318</v>
      </c>
      <c r="E27" s="5" t="s">
        <v>31</v>
      </c>
      <c r="F27" s="5" t="s">
        <v>35</v>
      </c>
      <c r="G27" s="5" t="s">
        <v>39</v>
      </c>
      <c r="H27" s="5">
        <v>8</v>
      </c>
      <c r="I27" s="5">
        <v>20000</v>
      </c>
      <c r="J27" s="5">
        <f t="shared" si="0"/>
        <v>160000</v>
      </c>
    </row>
    <row r="28" spans="4:10" ht="30" x14ac:dyDescent="0.25">
      <c r="D28" s="4">
        <v>45319</v>
      </c>
      <c r="E28" s="5" t="s">
        <v>40</v>
      </c>
      <c r="F28" s="5" t="s">
        <v>38</v>
      </c>
      <c r="G28" s="5" t="s">
        <v>42</v>
      </c>
      <c r="H28" s="5">
        <v>6</v>
      </c>
      <c r="I28" s="5">
        <v>30000</v>
      </c>
      <c r="J28" s="5">
        <f t="shared" si="0"/>
        <v>180000</v>
      </c>
    </row>
    <row r="29" spans="4:10" ht="30" x14ac:dyDescent="0.25">
      <c r="D29" s="4">
        <v>45320</v>
      </c>
      <c r="E29" s="5" t="s">
        <v>43</v>
      </c>
      <c r="F29" s="5" t="s">
        <v>41</v>
      </c>
      <c r="G29" s="5" t="s">
        <v>33</v>
      </c>
      <c r="H29" s="5">
        <v>7</v>
      </c>
      <c r="I29" s="5">
        <v>70000</v>
      </c>
      <c r="J29" s="5">
        <f t="shared" si="0"/>
        <v>490000</v>
      </c>
    </row>
    <row r="30" spans="4:10" ht="30" x14ac:dyDescent="0.25">
      <c r="D30" s="4">
        <v>45323</v>
      </c>
      <c r="E30" s="5" t="s">
        <v>45</v>
      </c>
      <c r="F30" s="5" t="s">
        <v>44</v>
      </c>
      <c r="G30" s="5" t="s">
        <v>33</v>
      </c>
      <c r="H30" s="5">
        <v>8</v>
      </c>
      <c r="I30" s="5">
        <v>70000</v>
      </c>
      <c r="J30" s="5">
        <f t="shared" si="0"/>
        <v>560000</v>
      </c>
    </row>
    <row r="31" spans="4:10" ht="30" x14ac:dyDescent="0.25">
      <c r="D31" s="4">
        <v>45324</v>
      </c>
      <c r="E31" s="5" t="s">
        <v>34</v>
      </c>
      <c r="F31" s="5" t="s">
        <v>46</v>
      </c>
      <c r="G31" s="5" t="s">
        <v>36</v>
      </c>
      <c r="H31" s="5">
        <v>6</v>
      </c>
      <c r="I31" s="5">
        <v>50000</v>
      </c>
      <c r="J31" s="5">
        <f t="shared" si="0"/>
        <v>300000</v>
      </c>
    </row>
    <row r="32" spans="4:10" ht="30" x14ac:dyDescent="0.25">
      <c r="D32" s="4">
        <v>45325</v>
      </c>
      <c r="E32" s="5" t="s">
        <v>37</v>
      </c>
      <c r="F32" s="5" t="s">
        <v>38</v>
      </c>
      <c r="G32" s="5" t="s">
        <v>39</v>
      </c>
      <c r="H32" s="5">
        <v>10</v>
      </c>
      <c r="I32" s="5">
        <v>20000</v>
      </c>
      <c r="J32" s="5">
        <f t="shared" si="0"/>
        <v>200000</v>
      </c>
    </row>
    <row r="33" spans="4:10" ht="30" x14ac:dyDescent="0.25">
      <c r="D33" s="4">
        <v>45326</v>
      </c>
      <c r="E33" s="5" t="s">
        <v>40</v>
      </c>
      <c r="F33" s="5" t="s">
        <v>32</v>
      </c>
      <c r="G33" s="5" t="s">
        <v>42</v>
      </c>
      <c r="H33" s="5">
        <v>20</v>
      </c>
      <c r="I33" s="5">
        <v>30000</v>
      </c>
      <c r="J33" s="5">
        <f t="shared" si="0"/>
        <v>600000</v>
      </c>
    </row>
    <row r="34" spans="4:10" ht="30" x14ac:dyDescent="0.25">
      <c r="D34" s="4">
        <v>45327</v>
      </c>
      <c r="E34" s="5" t="s">
        <v>31</v>
      </c>
      <c r="F34" s="5" t="s">
        <v>44</v>
      </c>
      <c r="G34" s="5" t="s">
        <v>33</v>
      </c>
      <c r="H34" s="5">
        <v>4</v>
      </c>
      <c r="I34" s="5">
        <v>70000</v>
      </c>
      <c r="J34" s="5">
        <f t="shared" si="0"/>
        <v>280000</v>
      </c>
    </row>
    <row r="35" spans="4:10" ht="30" x14ac:dyDescent="0.25">
      <c r="D35" s="4">
        <v>45328</v>
      </c>
      <c r="E35" s="5" t="s">
        <v>45</v>
      </c>
      <c r="F35" s="5" t="s">
        <v>46</v>
      </c>
      <c r="G35" s="5" t="s">
        <v>36</v>
      </c>
      <c r="H35" s="5">
        <v>9</v>
      </c>
      <c r="I35" s="5">
        <v>50000</v>
      </c>
      <c r="J35" s="5">
        <f t="shared" si="0"/>
        <v>450000</v>
      </c>
    </row>
    <row r="36" spans="4:10" ht="30" x14ac:dyDescent="0.25">
      <c r="D36" s="4">
        <v>45329</v>
      </c>
      <c r="E36" s="5" t="s">
        <v>34</v>
      </c>
      <c r="F36" s="5" t="s">
        <v>44</v>
      </c>
      <c r="G36" s="5" t="s">
        <v>39</v>
      </c>
      <c r="H36" s="5">
        <v>5</v>
      </c>
      <c r="I36" s="5">
        <v>20000</v>
      </c>
      <c r="J36" s="5">
        <f t="shared" si="0"/>
        <v>100000</v>
      </c>
    </row>
    <row r="37" spans="4:10" ht="30" x14ac:dyDescent="0.25">
      <c r="D37" s="4">
        <v>45330</v>
      </c>
      <c r="E37" s="5" t="s">
        <v>31</v>
      </c>
      <c r="F37" s="5" t="s">
        <v>46</v>
      </c>
      <c r="G37" s="5" t="s">
        <v>42</v>
      </c>
      <c r="H37" s="5">
        <v>15</v>
      </c>
      <c r="I37" s="5">
        <v>30000</v>
      </c>
      <c r="J37" s="5">
        <f t="shared" si="0"/>
        <v>450000</v>
      </c>
    </row>
    <row r="38" spans="4:10" ht="30" x14ac:dyDescent="0.25">
      <c r="D38" s="4">
        <v>45331</v>
      </c>
      <c r="E38" s="5" t="s">
        <v>40</v>
      </c>
      <c r="F38" s="5" t="s">
        <v>38</v>
      </c>
      <c r="G38" s="5" t="s">
        <v>33</v>
      </c>
      <c r="H38" s="5">
        <v>7</v>
      </c>
      <c r="I38" s="5">
        <v>70000</v>
      </c>
      <c r="J38" s="5">
        <f t="shared" si="0"/>
        <v>490000</v>
      </c>
    </row>
    <row r="39" spans="4:10" ht="30" x14ac:dyDescent="0.25">
      <c r="D39" s="4">
        <v>45332</v>
      </c>
      <c r="E39" s="5" t="s">
        <v>43</v>
      </c>
      <c r="F39" s="5" t="s">
        <v>41</v>
      </c>
      <c r="G39" s="5" t="s">
        <v>36</v>
      </c>
      <c r="H39" s="5">
        <v>11</v>
      </c>
      <c r="I39" s="5">
        <v>50000</v>
      </c>
      <c r="J39" s="5">
        <f t="shared" si="0"/>
        <v>550000</v>
      </c>
    </row>
    <row r="40" spans="4:10" ht="30" x14ac:dyDescent="0.25">
      <c r="D40" s="4">
        <v>45333</v>
      </c>
      <c r="E40" s="5" t="s">
        <v>45</v>
      </c>
      <c r="F40" s="5" t="s">
        <v>32</v>
      </c>
      <c r="G40" s="5" t="s">
        <v>39</v>
      </c>
      <c r="H40" s="5">
        <v>12</v>
      </c>
      <c r="I40" s="5">
        <v>20000</v>
      </c>
      <c r="J40" s="5">
        <f t="shared" si="0"/>
        <v>240000</v>
      </c>
    </row>
    <row r="41" spans="4:10" ht="30" x14ac:dyDescent="0.25">
      <c r="D41" s="4">
        <v>45334</v>
      </c>
      <c r="E41" s="5" t="s">
        <v>34</v>
      </c>
      <c r="F41" s="5" t="s">
        <v>32</v>
      </c>
      <c r="G41" s="5" t="s">
        <v>42</v>
      </c>
      <c r="H41" s="5">
        <v>10</v>
      </c>
      <c r="I41" s="5">
        <v>30000</v>
      </c>
      <c r="J41" s="5">
        <f t="shared" si="0"/>
        <v>300000</v>
      </c>
    </row>
    <row r="42" spans="4:10" ht="30" x14ac:dyDescent="0.25">
      <c r="D42" s="4">
        <v>45335</v>
      </c>
      <c r="E42" s="5" t="s">
        <v>37</v>
      </c>
      <c r="F42" s="5" t="s">
        <v>35</v>
      </c>
      <c r="G42" s="5" t="s">
        <v>33</v>
      </c>
      <c r="H42" s="5">
        <v>9</v>
      </c>
      <c r="I42" s="5">
        <v>70000</v>
      </c>
      <c r="J42" s="5">
        <f t="shared" si="0"/>
        <v>630000</v>
      </c>
    </row>
    <row r="43" spans="4:10" ht="30" x14ac:dyDescent="0.25">
      <c r="D43" s="4">
        <v>45336</v>
      </c>
      <c r="E43" s="5" t="s">
        <v>40</v>
      </c>
      <c r="F43" s="5" t="s">
        <v>38</v>
      </c>
      <c r="G43" s="5" t="s">
        <v>36</v>
      </c>
      <c r="H43" s="5">
        <v>8</v>
      </c>
      <c r="I43" s="5">
        <v>50000</v>
      </c>
      <c r="J43" s="5">
        <f t="shared" si="0"/>
        <v>400000</v>
      </c>
    </row>
    <row r="44" spans="4:10" ht="30" x14ac:dyDescent="0.25">
      <c r="D44" s="4">
        <v>45337</v>
      </c>
      <c r="E44" s="5" t="s">
        <v>43</v>
      </c>
      <c r="F44" s="5" t="s">
        <v>41</v>
      </c>
      <c r="G44" s="5" t="s">
        <v>39</v>
      </c>
      <c r="H44" s="5">
        <v>11</v>
      </c>
      <c r="I44" s="5">
        <v>20000</v>
      </c>
      <c r="J44" s="5">
        <f t="shared" si="0"/>
        <v>220000</v>
      </c>
    </row>
    <row r="45" spans="4:10" ht="30" x14ac:dyDescent="0.25">
      <c r="D45" s="4">
        <v>45338</v>
      </c>
      <c r="E45" s="5" t="s">
        <v>31</v>
      </c>
      <c r="F45" s="5" t="s">
        <v>44</v>
      </c>
      <c r="G45" s="5" t="s">
        <v>42</v>
      </c>
      <c r="H45" s="5">
        <v>14</v>
      </c>
      <c r="I45" s="5">
        <v>30000</v>
      </c>
      <c r="J45" s="5">
        <f t="shared" si="0"/>
        <v>420000</v>
      </c>
    </row>
    <row r="46" spans="4:10" ht="30" x14ac:dyDescent="0.25">
      <c r="D46" s="4">
        <v>45339</v>
      </c>
      <c r="E46" s="5" t="s">
        <v>34</v>
      </c>
      <c r="F46" s="5" t="s">
        <v>46</v>
      </c>
      <c r="G46" s="5" t="s">
        <v>33</v>
      </c>
      <c r="H46" s="5">
        <v>10</v>
      </c>
      <c r="I46" s="5">
        <v>70000</v>
      </c>
      <c r="J46" s="5">
        <f t="shared" si="0"/>
        <v>700000</v>
      </c>
    </row>
    <row r="47" spans="4:10" ht="30" x14ac:dyDescent="0.25">
      <c r="D47" s="4">
        <v>45340</v>
      </c>
      <c r="E47" s="5" t="s">
        <v>37</v>
      </c>
      <c r="F47" s="5" t="s">
        <v>38</v>
      </c>
      <c r="G47" s="5" t="s">
        <v>36</v>
      </c>
      <c r="H47" s="5">
        <v>9</v>
      </c>
      <c r="I47" s="5">
        <v>50000</v>
      </c>
      <c r="J47" s="5">
        <f t="shared" si="0"/>
        <v>450000</v>
      </c>
    </row>
    <row r="48" spans="4:10" ht="30" x14ac:dyDescent="0.25">
      <c r="D48" s="4">
        <v>45341</v>
      </c>
      <c r="E48" s="5" t="s">
        <v>40</v>
      </c>
      <c r="F48" s="5" t="s">
        <v>41</v>
      </c>
      <c r="G48" s="5" t="s">
        <v>39</v>
      </c>
      <c r="H48" s="5">
        <v>13</v>
      </c>
      <c r="I48" s="5">
        <v>20000</v>
      </c>
      <c r="J48" s="5">
        <f t="shared" si="0"/>
        <v>260000</v>
      </c>
    </row>
    <row r="49" spans="4:10" ht="30" x14ac:dyDescent="0.25">
      <c r="D49" s="4">
        <v>45342</v>
      </c>
      <c r="E49" s="5" t="s">
        <v>43</v>
      </c>
      <c r="F49" s="5" t="s">
        <v>44</v>
      </c>
      <c r="G49" s="5" t="s">
        <v>42</v>
      </c>
      <c r="H49" s="5">
        <v>8</v>
      </c>
      <c r="I49" s="5">
        <v>30000</v>
      </c>
      <c r="J49" s="5">
        <f t="shared" si="0"/>
        <v>240000</v>
      </c>
    </row>
    <row r="50" spans="4:10" ht="30" x14ac:dyDescent="0.25">
      <c r="D50" s="4">
        <v>45343</v>
      </c>
      <c r="E50" s="5" t="s">
        <v>45</v>
      </c>
      <c r="F50" s="5" t="s">
        <v>46</v>
      </c>
      <c r="G50" s="5" t="s">
        <v>33</v>
      </c>
      <c r="H50" s="5">
        <v>12</v>
      </c>
      <c r="I50" s="5">
        <v>70000</v>
      </c>
      <c r="J50" s="5">
        <f t="shared" si="0"/>
        <v>840000</v>
      </c>
    </row>
    <row r="51" spans="4:10" ht="30" x14ac:dyDescent="0.25">
      <c r="D51" s="4">
        <v>45344</v>
      </c>
      <c r="E51" s="5" t="s">
        <v>34</v>
      </c>
      <c r="F51" s="5" t="s">
        <v>38</v>
      </c>
      <c r="G51" s="5" t="s">
        <v>36</v>
      </c>
      <c r="H51" s="5">
        <v>7</v>
      </c>
      <c r="I51" s="5">
        <v>50000</v>
      </c>
      <c r="J51" s="5">
        <f t="shared" si="0"/>
        <v>350000</v>
      </c>
    </row>
    <row r="52" spans="4:10" ht="30" x14ac:dyDescent="0.25">
      <c r="D52" s="4">
        <v>45345</v>
      </c>
      <c r="E52" s="5" t="s">
        <v>37</v>
      </c>
      <c r="F52" s="5" t="s">
        <v>41</v>
      </c>
      <c r="G52" s="5" t="s">
        <v>39</v>
      </c>
      <c r="H52" s="5">
        <v>9</v>
      </c>
      <c r="I52" s="5">
        <v>20000</v>
      </c>
      <c r="J52" s="5">
        <f t="shared" si="0"/>
        <v>180000</v>
      </c>
    </row>
    <row r="53" spans="4:10" ht="30" x14ac:dyDescent="0.25">
      <c r="D53" s="4">
        <v>45346</v>
      </c>
      <c r="E53" s="5" t="s">
        <v>31</v>
      </c>
      <c r="F53" s="5" t="s">
        <v>32</v>
      </c>
      <c r="G53" s="5" t="s">
        <v>42</v>
      </c>
      <c r="H53" s="5">
        <v>12</v>
      </c>
      <c r="I53" s="5">
        <v>30000</v>
      </c>
      <c r="J53" s="5">
        <f t="shared" si="0"/>
        <v>360000</v>
      </c>
    </row>
    <row r="54" spans="4:10" ht="30" x14ac:dyDescent="0.25">
      <c r="D54" s="4">
        <v>45347</v>
      </c>
      <c r="E54" s="5" t="s">
        <v>43</v>
      </c>
      <c r="F54" s="5" t="s">
        <v>35</v>
      </c>
      <c r="G54" s="5" t="s">
        <v>33</v>
      </c>
      <c r="H54" s="5">
        <v>5</v>
      </c>
      <c r="I54" s="5">
        <v>70000</v>
      </c>
      <c r="J54" s="5">
        <f t="shared" si="0"/>
        <v>350000</v>
      </c>
    </row>
    <row r="55" spans="4:10" ht="30" x14ac:dyDescent="0.25">
      <c r="D55" s="4">
        <v>45352</v>
      </c>
      <c r="E55" s="5" t="s">
        <v>45</v>
      </c>
      <c r="F55" s="5" t="s">
        <v>32</v>
      </c>
      <c r="G55" s="5" t="s">
        <v>33</v>
      </c>
      <c r="H55" s="5">
        <v>12</v>
      </c>
      <c r="I55" s="5">
        <v>70000</v>
      </c>
      <c r="J55" s="5">
        <f t="shared" si="0"/>
        <v>840000</v>
      </c>
    </row>
    <row r="56" spans="4:10" ht="30" x14ac:dyDescent="0.25">
      <c r="D56" s="4">
        <v>45353</v>
      </c>
      <c r="E56" s="5" t="s">
        <v>34</v>
      </c>
      <c r="F56" s="5" t="s">
        <v>32</v>
      </c>
      <c r="G56" s="5" t="s">
        <v>36</v>
      </c>
      <c r="H56" s="5">
        <v>8</v>
      </c>
      <c r="I56" s="5">
        <v>50000</v>
      </c>
      <c r="J56" s="5">
        <f t="shared" si="0"/>
        <v>400000</v>
      </c>
    </row>
    <row r="57" spans="4:10" ht="30" x14ac:dyDescent="0.25">
      <c r="D57" s="4">
        <v>45354</v>
      </c>
      <c r="E57" s="5" t="s">
        <v>37</v>
      </c>
      <c r="F57" s="5" t="s">
        <v>44</v>
      </c>
      <c r="G57" s="5" t="s">
        <v>39</v>
      </c>
      <c r="H57" s="5">
        <v>7</v>
      </c>
      <c r="I57" s="5">
        <v>20000</v>
      </c>
      <c r="J57" s="5">
        <f t="shared" si="0"/>
        <v>140000</v>
      </c>
    </row>
    <row r="58" spans="4:10" ht="30" x14ac:dyDescent="0.25">
      <c r="D58" s="4">
        <v>45355</v>
      </c>
      <c r="E58" s="5" t="s">
        <v>40</v>
      </c>
      <c r="F58" s="5" t="s">
        <v>46</v>
      </c>
      <c r="G58" s="5" t="s">
        <v>42</v>
      </c>
      <c r="H58" s="5">
        <v>9</v>
      </c>
      <c r="I58" s="5">
        <v>30000</v>
      </c>
      <c r="J58" s="5">
        <f t="shared" si="0"/>
        <v>270000</v>
      </c>
    </row>
    <row r="59" spans="4:10" ht="30" x14ac:dyDescent="0.25">
      <c r="D59" s="4">
        <v>45356</v>
      </c>
      <c r="E59" s="5" t="s">
        <v>43</v>
      </c>
      <c r="F59" s="5" t="s">
        <v>44</v>
      </c>
      <c r="G59" s="5" t="s">
        <v>33</v>
      </c>
      <c r="H59" s="5">
        <v>6</v>
      </c>
      <c r="I59" s="5">
        <v>70000</v>
      </c>
      <c r="J59" s="5">
        <f t="shared" si="0"/>
        <v>420000</v>
      </c>
    </row>
    <row r="60" spans="4:10" ht="30" x14ac:dyDescent="0.25">
      <c r="D60" s="4">
        <v>45357</v>
      </c>
      <c r="E60" s="5" t="s">
        <v>31</v>
      </c>
      <c r="F60" s="5" t="s">
        <v>46</v>
      </c>
      <c r="G60" s="5" t="s">
        <v>36</v>
      </c>
      <c r="H60" s="5">
        <v>10</v>
      </c>
      <c r="I60" s="5">
        <v>50000</v>
      </c>
      <c r="J60" s="5">
        <f t="shared" si="0"/>
        <v>500000</v>
      </c>
    </row>
    <row r="61" spans="4:10" ht="30" x14ac:dyDescent="0.25">
      <c r="D61" s="4">
        <v>45358</v>
      </c>
      <c r="E61" s="5" t="s">
        <v>34</v>
      </c>
      <c r="F61" s="5" t="s">
        <v>38</v>
      </c>
      <c r="G61" s="5" t="s">
        <v>39</v>
      </c>
      <c r="H61" s="5">
        <v>8</v>
      </c>
      <c r="I61" s="5">
        <v>20000</v>
      </c>
      <c r="J61" s="5">
        <f t="shared" si="0"/>
        <v>160000</v>
      </c>
    </row>
    <row r="62" spans="4:10" ht="30" x14ac:dyDescent="0.25">
      <c r="D62" s="4">
        <v>45359</v>
      </c>
      <c r="E62" s="5" t="s">
        <v>31</v>
      </c>
      <c r="F62" s="5" t="s">
        <v>41</v>
      </c>
      <c r="G62" s="5" t="s">
        <v>42</v>
      </c>
      <c r="H62" s="5">
        <v>13</v>
      </c>
      <c r="I62" s="5">
        <v>30000</v>
      </c>
      <c r="J62" s="5">
        <f t="shared" si="0"/>
        <v>390000</v>
      </c>
    </row>
    <row r="63" spans="4:10" ht="30" x14ac:dyDescent="0.25">
      <c r="D63" s="4">
        <v>45360</v>
      </c>
      <c r="E63" s="5" t="s">
        <v>40</v>
      </c>
      <c r="F63" s="5" t="s">
        <v>32</v>
      </c>
      <c r="G63" s="5" t="s">
        <v>33</v>
      </c>
      <c r="H63" s="5">
        <v>9</v>
      </c>
      <c r="I63" s="5">
        <v>70000</v>
      </c>
      <c r="J63" s="5">
        <f t="shared" si="0"/>
        <v>630000</v>
      </c>
    </row>
    <row r="64" spans="4:10" ht="30" x14ac:dyDescent="0.25">
      <c r="D64" s="4">
        <v>45361</v>
      </c>
      <c r="E64" s="5" t="s">
        <v>43</v>
      </c>
      <c r="F64" s="5" t="s">
        <v>38</v>
      </c>
      <c r="G64" s="5" t="s">
        <v>36</v>
      </c>
      <c r="H64" s="5">
        <v>5</v>
      </c>
      <c r="I64" s="5">
        <v>50000</v>
      </c>
      <c r="J64" s="5">
        <f t="shared" si="0"/>
        <v>250000</v>
      </c>
    </row>
    <row r="65" spans="4:10" ht="30" x14ac:dyDescent="0.25">
      <c r="D65" s="4">
        <v>45362</v>
      </c>
      <c r="E65" s="5" t="s">
        <v>45</v>
      </c>
      <c r="F65" s="5" t="s">
        <v>35</v>
      </c>
      <c r="G65" s="5" t="s">
        <v>39</v>
      </c>
      <c r="H65" s="5">
        <v>11</v>
      </c>
      <c r="I65" s="5">
        <v>20000</v>
      </c>
      <c r="J65" s="5">
        <f t="shared" si="0"/>
        <v>220000</v>
      </c>
    </row>
    <row r="66" spans="4:10" ht="30" x14ac:dyDescent="0.25">
      <c r="D66" s="4">
        <v>45363</v>
      </c>
      <c r="E66" s="5" t="s">
        <v>34</v>
      </c>
      <c r="F66" s="5" t="s">
        <v>38</v>
      </c>
      <c r="G66" s="5" t="s">
        <v>42</v>
      </c>
      <c r="H66" s="5">
        <v>14</v>
      </c>
      <c r="I66" s="5">
        <v>30000</v>
      </c>
      <c r="J66" s="5">
        <f t="shared" si="0"/>
        <v>420000</v>
      </c>
    </row>
    <row r="67" spans="4:10" ht="30" x14ac:dyDescent="0.25">
      <c r="D67" s="4">
        <v>45364</v>
      </c>
      <c r="E67" s="5" t="s">
        <v>37</v>
      </c>
      <c r="F67" s="5" t="s">
        <v>41</v>
      </c>
      <c r="G67" s="5" t="s">
        <v>33</v>
      </c>
      <c r="H67" s="5">
        <v>10</v>
      </c>
      <c r="I67" s="5">
        <v>70000</v>
      </c>
      <c r="J67" s="5">
        <f t="shared" si="0"/>
        <v>700000</v>
      </c>
    </row>
    <row r="68" spans="4:10" ht="30" x14ac:dyDescent="0.25">
      <c r="D68" s="4">
        <v>45365</v>
      </c>
      <c r="E68" s="5" t="s">
        <v>40</v>
      </c>
      <c r="F68" s="5" t="s">
        <v>44</v>
      </c>
      <c r="G68" s="5" t="s">
        <v>36</v>
      </c>
      <c r="H68" s="5">
        <v>6</v>
      </c>
      <c r="I68" s="5">
        <v>50000</v>
      </c>
      <c r="J68" s="5">
        <f t="shared" si="0"/>
        <v>300000</v>
      </c>
    </row>
    <row r="69" spans="4:10" ht="30" x14ac:dyDescent="0.25">
      <c r="D69" s="4">
        <v>45366</v>
      </c>
      <c r="E69" s="5" t="s">
        <v>31</v>
      </c>
      <c r="F69" s="5" t="s">
        <v>46</v>
      </c>
      <c r="G69" s="5" t="s">
        <v>39</v>
      </c>
      <c r="H69" s="5">
        <v>8</v>
      </c>
      <c r="I69" s="5">
        <v>20000</v>
      </c>
      <c r="J69" s="5">
        <f t="shared" si="0"/>
        <v>160000</v>
      </c>
    </row>
    <row r="70" spans="4:10" ht="30" x14ac:dyDescent="0.25">
      <c r="D70" s="4">
        <v>45367</v>
      </c>
      <c r="E70" s="5" t="s">
        <v>45</v>
      </c>
      <c r="F70" s="5" t="s">
        <v>38</v>
      </c>
      <c r="G70" s="5" t="s">
        <v>42</v>
      </c>
      <c r="H70" s="5">
        <v>12</v>
      </c>
      <c r="I70" s="5">
        <v>30000</v>
      </c>
      <c r="J70" s="5">
        <f t="shared" ref="J70:J80" si="1">H70*I70</f>
        <v>360000</v>
      </c>
    </row>
    <row r="71" spans="4:10" ht="30" x14ac:dyDescent="0.25">
      <c r="D71" s="4">
        <v>45368</v>
      </c>
      <c r="E71" s="5" t="s">
        <v>34</v>
      </c>
      <c r="F71" s="5" t="s">
        <v>41</v>
      </c>
      <c r="G71" s="5" t="s">
        <v>33</v>
      </c>
      <c r="H71" s="5">
        <v>9</v>
      </c>
      <c r="I71" s="5">
        <v>70000</v>
      </c>
      <c r="J71" s="5">
        <f t="shared" si="1"/>
        <v>630000</v>
      </c>
    </row>
    <row r="72" spans="4:10" ht="30" x14ac:dyDescent="0.25">
      <c r="D72" s="4">
        <v>45369</v>
      </c>
      <c r="E72" s="5" t="s">
        <v>31</v>
      </c>
      <c r="F72" s="5" t="s">
        <v>35</v>
      </c>
      <c r="G72" s="5" t="s">
        <v>36</v>
      </c>
      <c r="H72" s="5">
        <v>7</v>
      </c>
      <c r="I72" s="5">
        <v>50000</v>
      </c>
      <c r="J72" s="5">
        <f t="shared" si="1"/>
        <v>350000</v>
      </c>
    </row>
    <row r="73" spans="4:10" ht="30" x14ac:dyDescent="0.25">
      <c r="D73" s="4">
        <v>45370</v>
      </c>
      <c r="E73" s="5" t="s">
        <v>40</v>
      </c>
      <c r="F73" s="5" t="s">
        <v>38</v>
      </c>
      <c r="G73" s="5" t="s">
        <v>39</v>
      </c>
      <c r="H73" s="5">
        <v>14</v>
      </c>
      <c r="I73" s="5">
        <v>20000</v>
      </c>
      <c r="J73" s="5">
        <f>H73*I73</f>
        <v>280000</v>
      </c>
    </row>
    <row r="74" spans="4:10" ht="30" x14ac:dyDescent="0.25">
      <c r="D74" s="4">
        <v>45371</v>
      </c>
      <c r="E74" s="5" t="s">
        <v>43</v>
      </c>
      <c r="F74" s="5" t="s">
        <v>41</v>
      </c>
      <c r="G74" s="5" t="s">
        <v>42</v>
      </c>
      <c r="H74" s="5">
        <v>8</v>
      </c>
      <c r="I74" s="5">
        <v>30000</v>
      </c>
      <c r="J74" s="5">
        <f t="shared" si="1"/>
        <v>240000</v>
      </c>
    </row>
    <row r="75" spans="4:10" ht="30" x14ac:dyDescent="0.25">
      <c r="D75" s="4">
        <v>45372</v>
      </c>
      <c r="E75" s="5" t="s">
        <v>45</v>
      </c>
      <c r="F75" s="5" t="s">
        <v>44</v>
      </c>
      <c r="G75" s="5" t="s">
        <v>33</v>
      </c>
      <c r="H75" s="5">
        <v>11</v>
      </c>
      <c r="I75" s="5">
        <v>70000</v>
      </c>
      <c r="J75" s="5">
        <f t="shared" si="1"/>
        <v>770000</v>
      </c>
    </row>
    <row r="76" spans="4:10" ht="30" x14ac:dyDescent="0.25">
      <c r="D76" s="4">
        <v>45373</v>
      </c>
      <c r="E76" s="5" t="s">
        <v>31</v>
      </c>
      <c r="F76" s="5" t="s">
        <v>46</v>
      </c>
      <c r="G76" s="5" t="s">
        <v>36</v>
      </c>
      <c r="H76" s="5">
        <v>5</v>
      </c>
      <c r="I76" s="5">
        <v>50000</v>
      </c>
      <c r="J76" s="5">
        <f t="shared" si="1"/>
        <v>250000</v>
      </c>
    </row>
    <row r="77" spans="4:10" ht="30" x14ac:dyDescent="0.25">
      <c r="D77" s="4">
        <v>45374</v>
      </c>
      <c r="E77" s="5" t="s">
        <v>37</v>
      </c>
      <c r="F77" s="5" t="s">
        <v>38</v>
      </c>
      <c r="G77" s="5" t="s">
        <v>39</v>
      </c>
      <c r="H77" s="5">
        <v>10</v>
      </c>
      <c r="I77" s="5">
        <v>20000</v>
      </c>
      <c r="J77" s="5">
        <f t="shared" si="1"/>
        <v>200000</v>
      </c>
    </row>
    <row r="78" spans="4:10" ht="30" x14ac:dyDescent="0.25">
      <c r="D78" s="4">
        <v>45375</v>
      </c>
      <c r="E78" s="5" t="s">
        <v>40</v>
      </c>
      <c r="F78" s="5" t="s">
        <v>41</v>
      </c>
      <c r="G78" s="5" t="s">
        <v>42</v>
      </c>
      <c r="H78" s="5">
        <v>9</v>
      </c>
      <c r="I78" s="5">
        <v>30000</v>
      </c>
      <c r="J78" s="5">
        <f t="shared" si="1"/>
        <v>270000</v>
      </c>
    </row>
    <row r="79" spans="4:10" ht="30" x14ac:dyDescent="0.25">
      <c r="D79" s="4">
        <v>45376</v>
      </c>
      <c r="E79" s="5" t="s">
        <v>43</v>
      </c>
      <c r="F79" s="5" t="s">
        <v>46</v>
      </c>
      <c r="G79" s="5" t="s">
        <v>33</v>
      </c>
      <c r="H79" s="5">
        <v>10</v>
      </c>
      <c r="I79" s="5">
        <v>70000</v>
      </c>
      <c r="J79" s="5">
        <f t="shared" si="1"/>
        <v>700000</v>
      </c>
    </row>
    <row r="80" spans="4:10" ht="30" x14ac:dyDescent="0.25">
      <c r="D80" s="4">
        <v>45381</v>
      </c>
      <c r="E80" s="5" t="s">
        <v>31</v>
      </c>
      <c r="F80" s="5" t="s">
        <v>41</v>
      </c>
      <c r="G80" s="5" t="s">
        <v>42</v>
      </c>
      <c r="H80" s="5">
        <v>5</v>
      </c>
      <c r="I80" s="5">
        <v>30000</v>
      </c>
      <c r="J80" s="5">
        <f t="shared" si="1"/>
        <v>150000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394D-898B-4751-810B-E867AE361B6F}">
  <dimension ref="A3:B8"/>
  <sheetViews>
    <sheetView workbookViewId="0">
      <selection activeCell="E11" sqref="E11"/>
    </sheetView>
  </sheetViews>
  <sheetFormatPr defaultRowHeight="15" x14ac:dyDescent="0.25"/>
  <cols>
    <col min="1" max="1" width="12.42578125" bestFit="1" customWidth="1"/>
    <col min="2" max="2" width="21.140625" bestFit="1" customWidth="1"/>
  </cols>
  <sheetData>
    <row r="3" spans="1:2" x14ac:dyDescent="0.25">
      <c r="A3" s="6" t="s">
        <v>47</v>
      </c>
      <c r="B3" t="s">
        <v>54</v>
      </c>
    </row>
    <row r="4" spans="1:2" x14ac:dyDescent="0.25">
      <c r="A4" s="7" t="s">
        <v>50</v>
      </c>
    </row>
    <row r="5" spans="1:2" x14ac:dyDescent="0.25">
      <c r="A5" s="7" t="s">
        <v>51</v>
      </c>
      <c r="B5">
        <v>8750000</v>
      </c>
    </row>
    <row r="6" spans="1:2" x14ac:dyDescent="0.25">
      <c r="A6" s="7" t="s">
        <v>52</v>
      </c>
      <c r="B6">
        <v>9920000</v>
      </c>
    </row>
    <row r="7" spans="1:2" x14ac:dyDescent="0.25">
      <c r="A7" s="7" t="s">
        <v>53</v>
      </c>
      <c r="B7">
        <v>10000000</v>
      </c>
    </row>
    <row r="8" spans="1:2" x14ac:dyDescent="0.25">
      <c r="A8" s="7" t="s">
        <v>49</v>
      </c>
      <c r="B8">
        <v>28670000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F283A-8328-4897-90FB-4280AA906E0C}">
  <dimension ref="A3:B11"/>
  <sheetViews>
    <sheetView workbookViewId="0">
      <selection activeCell="B25" sqref="B25"/>
    </sheetView>
  </sheetViews>
  <sheetFormatPr defaultRowHeight="15" x14ac:dyDescent="0.25"/>
  <cols>
    <col min="1" max="1" width="12.42578125" bestFit="1" customWidth="1"/>
    <col min="2" max="2" width="21.140625" bestFit="1" customWidth="1"/>
  </cols>
  <sheetData>
    <row r="3" spans="1:2" x14ac:dyDescent="0.25">
      <c r="A3" s="6" t="s">
        <v>47</v>
      </c>
      <c r="B3" t="s">
        <v>54</v>
      </c>
    </row>
    <row r="4" spans="1:2" x14ac:dyDescent="0.25">
      <c r="A4" s="7" t="s">
        <v>31</v>
      </c>
      <c r="B4">
        <v>5010000</v>
      </c>
    </row>
    <row r="5" spans="1:2" x14ac:dyDescent="0.25">
      <c r="A5" s="7" t="s">
        <v>34</v>
      </c>
      <c r="B5">
        <v>4340000</v>
      </c>
    </row>
    <row r="6" spans="1:2" x14ac:dyDescent="0.25">
      <c r="A6" s="7" t="s">
        <v>45</v>
      </c>
      <c r="B6">
        <v>5850000</v>
      </c>
    </row>
    <row r="7" spans="1:2" x14ac:dyDescent="0.25">
      <c r="A7" s="7" t="s">
        <v>37</v>
      </c>
      <c r="B7">
        <v>4110000</v>
      </c>
    </row>
    <row r="8" spans="1:2" x14ac:dyDescent="0.25">
      <c r="A8" s="7" t="s">
        <v>40</v>
      </c>
      <c r="B8">
        <v>4760000</v>
      </c>
    </row>
    <row r="9" spans="1:2" x14ac:dyDescent="0.25">
      <c r="A9" s="7" t="s">
        <v>43</v>
      </c>
      <c r="B9">
        <v>4600000</v>
      </c>
    </row>
    <row r="10" spans="1:2" x14ac:dyDescent="0.25">
      <c r="A10" s="7" t="s">
        <v>48</v>
      </c>
    </row>
    <row r="11" spans="1:2" x14ac:dyDescent="0.25">
      <c r="A11" s="7" t="s">
        <v>49</v>
      </c>
      <c r="B11">
        <v>28670000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ABBE-7A8A-4F9A-959D-C7E9478ECEA8}">
  <dimension ref="A3:B8"/>
  <sheetViews>
    <sheetView workbookViewId="0">
      <selection activeCell="M13" sqref="M13"/>
    </sheetView>
  </sheetViews>
  <sheetFormatPr defaultRowHeight="15" x14ac:dyDescent="0.25"/>
  <cols>
    <col min="1" max="1" width="12.42578125" bestFit="1" customWidth="1"/>
    <col min="2" max="2" width="21.140625" bestFit="1" customWidth="1"/>
  </cols>
  <sheetData>
    <row r="3" spans="1:2" x14ac:dyDescent="0.25">
      <c r="A3" s="6" t="s">
        <v>47</v>
      </c>
      <c r="B3" t="s">
        <v>54</v>
      </c>
    </row>
    <row r="4" spans="1:2" x14ac:dyDescent="0.25">
      <c r="A4" s="7" t="s">
        <v>36</v>
      </c>
      <c r="B4">
        <v>6950000</v>
      </c>
    </row>
    <row r="5" spans="1:2" x14ac:dyDescent="0.25">
      <c r="A5" s="7" t="s">
        <v>33</v>
      </c>
      <c r="B5">
        <v>12250000</v>
      </c>
    </row>
    <row r="6" spans="1:2" x14ac:dyDescent="0.25">
      <c r="A6" s="7" t="s">
        <v>42</v>
      </c>
      <c r="B6">
        <v>6150000</v>
      </c>
    </row>
    <row r="7" spans="1:2" x14ac:dyDescent="0.25">
      <c r="A7" s="7" t="s">
        <v>39</v>
      </c>
      <c r="B7">
        <v>3320000</v>
      </c>
    </row>
    <row r="8" spans="1:2" x14ac:dyDescent="0.25">
      <c r="A8" s="7" t="s">
        <v>49</v>
      </c>
      <c r="B8">
        <v>28670000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3D50-2331-493A-BFB2-17C5B528176B}">
  <sheetPr filterMode="1"/>
  <dimension ref="B3:H83"/>
  <sheetViews>
    <sheetView workbookViewId="0">
      <selection activeCell="I83" sqref="I83"/>
    </sheetView>
  </sheetViews>
  <sheetFormatPr defaultRowHeight="15" x14ac:dyDescent="0.25"/>
  <sheetData>
    <row r="3" spans="2:8" ht="45" x14ac:dyDescent="0.25">
      <c r="B3" s="3" t="s">
        <v>24</v>
      </c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30</v>
      </c>
    </row>
    <row r="4" spans="2:8" ht="30" hidden="1" x14ac:dyDescent="0.25">
      <c r="B4" s="4">
        <v>45296</v>
      </c>
      <c r="C4" s="5" t="s">
        <v>31</v>
      </c>
      <c r="D4" s="5" t="s">
        <v>32</v>
      </c>
      <c r="E4" s="5" t="s">
        <v>33</v>
      </c>
      <c r="F4" s="5">
        <v>5</v>
      </c>
      <c r="G4" s="5">
        <v>70000</v>
      </c>
      <c r="H4" s="5">
        <f>F4*G4</f>
        <v>350000</v>
      </c>
    </row>
    <row r="5" spans="2:8" ht="30" hidden="1" x14ac:dyDescent="0.25">
      <c r="B5" s="4">
        <v>45297</v>
      </c>
      <c r="C5" s="5" t="s">
        <v>34</v>
      </c>
      <c r="D5" s="5" t="s">
        <v>35</v>
      </c>
      <c r="E5" s="5" t="s">
        <v>36</v>
      </c>
      <c r="F5" s="5">
        <v>10</v>
      </c>
      <c r="G5" s="5">
        <v>50000</v>
      </c>
      <c r="H5" s="5">
        <f t="shared" ref="H5:H68" si="0">F5*G5</f>
        <v>500000</v>
      </c>
    </row>
    <row r="6" spans="2:8" ht="30" hidden="1" x14ac:dyDescent="0.25">
      <c r="B6" s="4">
        <v>45298</v>
      </c>
      <c r="C6" s="5" t="s">
        <v>37</v>
      </c>
      <c r="D6" s="5" t="s">
        <v>38</v>
      </c>
      <c r="E6" s="5" t="s">
        <v>39</v>
      </c>
      <c r="F6" s="5">
        <v>7</v>
      </c>
      <c r="G6" s="5">
        <v>20000</v>
      </c>
      <c r="H6" s="5">
        <f t="shared" si="0"/>
        <v>140000</v>
      </c>
    </row>
    <row r="7" spans="2:8" ht="30" hidden="1" x14ac:dyDescent="0.25">
      <c r="B7" s="4">
        <v>45299</v>
      </c>
      <c r="C7" s="5" t="s">
        <v>40</v>
      </c>
      <c r="D7" s="5" t="s">
        <v>41</v>
      </c>
      <c r="E7" s="5" t="s">
        <v>42</v>
      </c>
      <c r="F7" s="5">
        <v>15</v>
      </c>
      <c r="G7" s="5">
        <v>30000</v>
      </c>
      <c r="H7" s="5">
        <f t="shared" si="0"/>
        <v>450000</v>
      </c>
    </row>
    <row r="8" spans="2:8" ht="30" hidden="1" x14ac:dyDescent="0.25">
      <c r="B8" s="4">
        <v>45300</v>
      </c>
      <c r="C8" s="5" t="s">
        <v>43</v>
      </c>
      <c r="D8" s="5" t="s">
        <v>44</v>
      </c>
      <c r="E8" s="5" t="s">
        <v>33</v>
      </c>
      <c r="F8" s="5">
        <v>3</v>
      </c>
      <c r="G8" s="5">
        <v>70000</v>
      </c>
      <c r="H8" s="5">
        <f t="shared" si="0"/>
        <v>210000</v>
      </c>
    </row>
    <row r="9" spans="2:8" ht="30" hidden="1" x14ac:dyDescent="0.25">
      <c r="B9" s="4">
        <v>45301</v>
      </c>
      <c r="C9" s="5" t="s">
        <v>45</v>
      </c>
      <c r="D9" s="5" t="s">
        <v>46</v>
      </c>
      <c r="E9" s="5" t="s">
        <v>36</v>
      </c>
      <c r="F9" s="5">
        <v>6</v>
      </c>
      <c r="G9" s="5">
        <v>50000</v>
      </c>
      <c r="H9" s="5">
        <f t="shared" si="0"/>
        <v>300000</v>
      </c>
    </row>
    <row r="10" spans="2:8" ht="30" hidden="1" x14ac:dyDescent="0.25">
      <c r="B10" s="4">
        <v>45302</v>
      </c>
      <c r="C10" s="5" t="s">
        <v>34</v>
      </c>
      <c r="D10" s="5" t="s">
        <v>38</v>
      </c>
      <c r="E10" s="5" t="s">
        <v>39</v>
      </c>
      <c r="F10" s="5">
        <v>4</v>
      </c>
      <c r="G10" s="5">
        <v>20000</v>
      </c>
      <c r="H10" s="5">
        <f t="shared" si="0"/>
        <v>80000</v>
      </c>
    </row>
    <row r="11" spans="2:8" ht="30" hidden="1" x14ac:dyDescent="0.25">
      <c r="B11" s="4">
        <v>45303</v>
      </c>
      <c r="C11" s="5" t="s">
        <v>37</v>
      </c>
      <c r="D11" s="5" t="s">
        <v>41</v>
      </c>
      <c r="E11" s="5" t="s">
        <v>42</v>
      </c>
      <c r="F11" s="5">
        <v>10</v>
      </c>
      <c r="G11" s="5">
        <v>30000</v>
      </c>
      <c r="H11" s="5">
        <f t="shared" si="0"/>
        <v>300000</v>
      </c>
    </row>
    <row r="12" spans="2:8" ht="30" hidden="1" x14ac:dyDescent="0.25">
      <c r="B12" s="4">
        <v>45304</v>
      </c>
      <c r="C12" s="5" t="s">
        <v>31</v>
      </c>
      <c r="D12" s="5" t="s">
        <v>32</v>
      </c>
      <c r="E12" s="5" t="s">
        <v>33</v>
      </c>
      <c r="F12" s="5">
        <v>8</v>
      </c>
      <c r="G12" s="5">
        <v>70000</v>
      </c>
      <c r="H12" s="5">
        <f t="shared" si="0"/>
        <v>560000</v>
      </c>
    </row>
    <row r="13" spans="2:8" ht="30" hidden="1" x14ac:dyDescent="0.25">
      <c r="B13" s="4">
        <v>45305</v>
      </c>
      <c r="C13" s="5" t="s">
        <v>43</v>
      </c>
      <c r="D13" s="5" t="s">
        <v>32</v>
      </c>
      <c r="E13" s="5" t="s">
        <v>36</v>
      </c>
      <c r="F13" s="5">
        <v>12</v>
      </c>
      <c r="G13" s="5">
        <v>50000</v>
      </c>
      <c r="H13" s="5">
        <f t="shared" si="0"/>
        <v>600000</v>
      </c>
    </row>
    <row r="14" spans="2:8" ht="30" hidden="1" x14ac:dyDescent="0.25">
      <c r="B14" s="4">
        <v>45306</v>
      </c>
      <c r="C14" s="5" t="s">
        <v>45</v>
      </c>
      <c r="D14" s="5" t="s">
        <v>35</v>
      </c>
      <c r="E14" s="5" t="s">
        <v>39</v>
      </c>
      <c r="F14" s="5">
        <v>9</v>
      </c>
      <c r="G14" s="5">
        <v>20000</v>
      </c>
      <c r="H14" s="5">
        <f t="shared" si="0"/>
        <v>180000</v>
      </c>
    </row>
    <row r="15" spans="2:8" ht="30" hidden="1" x14ac:dyDescent="0.25">
      <c r="B15" s="4">
        <v>45307</v>
      </c>
      <c r="C15" s="5" t="s">
        <v>34</v>
      </c>
      <c r="D15" s="5" t="s">
        <v>38</v>
      </c>
      <c r="E15" s="5" t="s">
        <v>42</v>
      </c>
      <c r="F15" s="5">
        <v>5</v>
      </c>
      <c r="G15" s="5">
        <v>30000</v>
      </c>
      <c r="H15" s="5">
        <f t="shared" si="0"/>
        <v>150000</v>
      </c>
    </row>
    <row r="16" spans="2:8" ht="30" hidden="1" x14ac:dyDescent="0.25">
      <c r="B16" s="4">
        <v>45308</v>
      </c>
      <c r="C16" s="5" t="s">
        <v>37</v>
      </c>
      <c r="D16" s="5" t="s">
        <v>41</v>
      </c>
      <c r="E16" s="5" t="s">
        <v>33</v>
      </c>
      <c r="F16" s="5">
        <v>11</v>
      </c>
      <c r="G16" s="5">
        <v>70000</v>
      </c>
      <c r="H16" s="5">
        <f t="shared" si="0"/>
        <v>770000</v>
      </c>
    </row>
    <row r="17" spans="2:8" ht="30" hidden="1" x14ac:dyDescent="0.25">
      <c r="B17" s="4">
        <v>45309</v>
      </c>
      <c r="C17" s="5" t="s">
        <v>40</v>
      </c>
      <c r="D17" s="5" t="s">
        <v>44</v>
      </c>
      <c r="E17" s="5" t="s">
        <v>36</v>
      </c>
      <c r="F17" s="5">
        <v>7</v>
      </c>
      <c r="G17" s="5">
        <v>50000</v>
      </c>
      <c r="H17" s="5">
        <f t="shared" si="0"/>
        <v>350000</v>
      </c>
    </row>
    <row r="18" spans="2:8" ht="30" hidden="1" x14ac:dyDescent="0.25">
      <c r="B18" s="4">
        <v>45310</v>
      </c>
      <c r="C18" s="5" t="s">
        <v>43</v>
      </c>
      <c r="D18" s="5" t="s">
        <v>46</v>
      </c>
      <c r="E18" s="5" t="s">
        <v>39</v>
      </c>
      <c r="F18" s="5">
        <v>6</v>
      </c>
      <c r="G18" s="5">
        <v>20000</v>
      </c>
      <c r="H18" s="5">
        <f t="shared" si="0"/>
        <v>120000</v>
      </c>
    </row>
    <row r="19" spans="2:8" ht="30" hidden="1" x14ac:dyDescent="0.25">
      <c r="B19" s="4">
        <v>45311</v>
      </c>
      <c r="C19" s="5" t="s">
        <v>45</v>
      </c>
      <c r="D19" s="5" t="s">
        <v>38</v>
      </c>
      <c r="E19" s="5" t="s">
        <v>42</v>
      </c>
      <c r="F19" s="5">
        <v>13</v>
      </c>
      <c r="G19" s="5">
        <v>30000</v>
      </c>
      <c r="H19" s="5">
        <f t="shared" si="0"/>
        <v>390000</v>
      </c>
    </row>
    <row r="20" spans="2:8" ht="30" hidden="1" x14ac:dyDescent="0.25">
      <c r="B20" s="4">
        <v>45312</v>
      </c>
      <c r="C20" s="5" t="s">
        <v>31</v>
      </c>
      <c r="D20" s="5" t="s">
        <v>41</v>
      </c>
      <c r="E20" s="5" t="s">
        <v>33</v>
      </c>
      <c r="F20" s="5">
        <v>9</v>
      </c>
      <c r="G20" s="5">
        <v>70000</v>
      </c>
      <c r="H20" s="5">
        <f t="shared" si="0"/>
        <v>630000</v>
      </c>
    </row>
    <row r="21" spans="2:8" ht="30" hidden="1" x14ac:dyDescent="0.25">
      <c r="B21" s="4">
        <v>45313</v>
      </c>
      <c r="C21" s="5" t="s">
        <v>37</v>
      </c>
      <c r="D21" s="5" t="s">
        <v>44</v>
      </c>
      <c r="E21" s="5" t="s">
        <v>36</v>
      </c>
      <c r="F21" s="5">
        <v>8</v>
      </c>
      <c r="G21" s="5">
        <v>50000</v>
      </c>
      <c r="H21" s="5">
        <f t="shared" si="0"/>
        <v>400000</v>
      </c>
    </row>
    <row r="22" spans="2:8" ht="30" hidden="1" x14ac:dyDescent="0.25">
      <c r="B22" s="4">
        <v>45314</v>
      </c>
      <c r="C22" s="5" t="s">
        <v>40</v>
      </c>
      <c r="D22" s="5" t="s">
        <v>46</v>
      </c>
      <c r="E22" s="5" t="s">
        <v>39</v>
      </c>
      <c r="F22" s="5">
        <v>14</v>
      </c>
      <c r="G22" s="5">
        <v>20000</v>
      </c>
      <c r="H22" s="5">
        <f t="shared" si="0"/>
        <v>280000</v>
      </c>
    </row>
    <row r="23" spans="2:8" ht="30" hidden="1" x14ac:dyDescent="0.25">
      <c r="B23" s="4">
        <v>45315</v>
      </c>
      <c r="C23" s="5" t="s">
        <v>43</v>
      </c>
      <c r="D23" s="5" t="s">
        <v>38</v>
      </c>
      <c r="E23" s="5" t="s">
        <v>42</v>
      </c>
      <c r="F23" s="5">
        <v>7</v>
      </c>
      <c r="G23" s="5">
        <v>30000</v>
      </c>
      <c r="H23" s="5">
        <f t="shared" si="0"/>
        <v>210000</v>
      </c>
    </row>
    <row r="24" spans="2:8" ht="30" hidden="1" x14ac:dyDescent="0.25">
      <c r="B24" s="4">
        <v>45316</v>
      </c>
      <c r="C24" s="5" t="s">
        <v>45</v>
      </c>
      <c r="D24" s="5" t="s">
        <v>41</v>
      </c>
      <c r="E24" s="5" t="s">
        <v>33</v>
      </c>
      <c r="F24" s="5">
        <v>10</v>
      </c>
      <c r="G24" s="5">
        <v>70000</v>
      </c>
      <c r="H24" s="5">
        <f t="shared" si="0"/>
        <v>700000</v>
      </c>
    </row>
    <row r="25" spans="2:8" ht="30" hidden="1" x14ac:dyDescent="0.25">
      <c r="B25" s="4">
        <v>45317</v>
      </c>
      <c r="C25" s="5" t="s">
        <v>34</v>
      </c>
      <c r="D25" s="5" t="s">
        <v>32</v>
      </c>
      <c r="E25" s="5" t="s">
        <v>36</v>
      </c>
      <c r="F25" s="5">
        <v>5</v>
      </c>
      <c r="G25" s="5">
        <v>50000</v>
      </c>
      <c r="H25" s="5">
        <f t="shared" si="0"/>
        <v>250000</v>
      </c>
    </row>
    <row r="26" spans="2:8" ht="30" hidden="1" x14ac:dyDescent="0.25">
      <c r="B26" s="4">
        <v>45318</v>
      </c>
      <c r="C26" s="5" t="s">
        <v>31</v>
      </c>
      <c r="D26" s="5" t="s">
        <v>35</v>
      </c>
      <c r="E26" s="5" t="s">
        <v>39</v>
      </c>
      <c r="F26" s="5">
        <v>8</v>
      </c>
      <c r="G26" s="5">
        <v>20000</v>
      </c>
      <c r="H26" s="5">
        <f t="shared" si="0"/>
        <v>160000</v>
      </c>
    </row>
    <row r="27" spans="2:8" ht="30" hidden="1" x14ac:dyDescent="0.25">
      <c r="B27" s="4">
        <v>45319</v>
      </c>
      <c r="C27" s="5" t="s">
        <v>40</v>
      </c>
      <c r="D27" s="5" t="s">
        <v>38</v>
      </c>
      <c r="E27" s="5" t="s">
        <v>42</v>
      </c>
      <c r="F27" s="5">
        <v>6</v>
      </c>
      <c r="G27" s="5">
        <v>30000</v>
      </c>
      <c r="H27" s="5">
        <f t="shared" si="0"/>
        <v>180000</v>
      </c>
    </row>
    <row r="28" spans="2:8" ht="30" hidden="1" x14ac:dyDescent="0.25">
      <c r="B28" s="4">
        <v>45320</v>
      </c>
      <c r="C28" s="5" t="s">
        <v>43</v>
      </c>
      <c r="D28" s="5" t="s">
        <v>41</v>
      </c>
      <c r="E28" s="5" t="s">
        <v>33</v>
      </c>
      <c r="F28" s="5">
        <v>7</v>
      </c>
      <c r="G28" s="5">
        <v>70000</v>
      </c>
      <c r="H28" s="5">
        <f t="shared" si="0"/>
        <v>490000</v>
      </c>
    </row>
    <row r="29" spans="2:8" ht="30" hidden="1" x14ac:dyDescent="0.25">
      <c r="B29" s="4">
        <v>45323</v>
      </c>
      <c r="C29" s="5" t="s">
        <v>45</v>
      </c>
      <c r="D29" s="5" t="s">
        <v>44</v>
      </c>
      <c r="E29" s="5" t="s">
        <v>33</v>
      </c>
      <c r="F29" s="5">
        <v>8</v>
      </c>
      <c r="G29" s="5">
        <v>70000</v>
      </c>
      <c r="H29" s="5">
        <f t="shared" si="0"/>
        <v>560000</v>
      </c>
    </row>
    <row r="30" spans="2:8" ht="30" hidden="1" x14ac:dyDescent="0.25">
      <c r="B30" s="4">
        <v>45324</v>
      </c>
      <c r="C30" s="5" t="s">
        <v>34</v>
      </c>
      <c r="D30" s="5" t="s">
        <v>46</v>
      </c>
      <c r="E30" s="5" t="s">
        <v>36</v>
      </c>
      <c r="F30" s="5">
        <v>6</v>
      </c>
      <c r="G30" s="5">
        <v>50000</v>
      </c>
      <c r="H30" s="5">
        <f t="shared" si="0"/>
        <v>300000</v>
      </c>
    </row>
    <row r="31" spans="2:8" ht="30" hidden="1" x14ac:dyDescent="0.25">
      <c r="B31" s="4">
        <v>45325</v>
      </c>
      <c r="C31" s="5" t="s">
        <v>37</v>
      </c>
      <c r="D31" s="5" t="s">
        <v>38</v>
      </c>
      <c r="E31" s="5" t="s">
        <v>39</v>
      </c>
      <c r="F31" s="5">
        <v>10</v>
      </c>
      <c r="G31" s="5">
        <v>20000</v>
      </c>
      <c r="H31" s="5">
        <f t="shared" si="0"/>
        <v>200000</v>
      </c>
    </row>
    <row r="32" spans="2:8" ht="30" x14ac:dyDescent="0.25">
      <c r="B32" s="4">
        <v>45326</v>
      </c>
      <c r="C32" s="5" t="s">
        <v>40</v>
      </c>
      <c r="D32" s="5" t="s">
        <v>32</v>
      </c>
      <c r="E32" s="5" t="s">
        <v>42</v>
      </c>
      <c r="F32" s="5">
        <v>20</v>
      </c>
      <c r="G32" s="5">
        <v>30000</v>
      </c>
      <c r="H32" s="5">
        <f t="shared" si="0"/>
        <v>600000</v>
      </c>
    </row>
    <row r="33" spans="2:8" ht="30" hidden="1" x14ac:dyDescent="0.25">
      <c r="B33" s="4">
        <v>45327</v>
      </c>
      <c r="C33" s="5" t="s">
        <v>31</v>
      </c>
      <c r="D33" s="5" t="s">
        <v>44</v>
      </c>
      <c r="E33" s="5" t="s">
        <v>33</v>
      </c>
      <c r="F33" s="5">
        <v>4</v>
      </c>
      <c r="G33" s="5">
        <v>70000</v>
      </c>
      <c r="H33" s="5">
        <f t="shared" si="0"/>
        <v>280000</v>
      </c>
    </row>
    <row r="34" spans="2:8" ht="30" hidden="1" x14ac:dyDescent="0.25">
      <c r="B34" s="4">
        <v>45328</v>
      </c>
      <c r="C34" s="5" t="s">
        <v>45</v>
      </c>
      <c r="D34" s="5" t="s">
        <v>46</v>
      </c>
      <c r="E34" s="5" t="s">
        <v>36</v>
      </c>
      <c r="F34" s="5">
        <v>9</v>
      </c>
      <c r="G34" s="5">
        <v>50000</v>
      </c>
      <c r="H34" s="5">
        <f t="shared" si="0"/>
        <v>450000</v>
      </c>
    </row>
    <row r="35" spans="2:8" ht="30" hidden="1" x14ac:dyDescent="0.25">
      <c r="B35" s="4">
        <v>45329</v>
      </c>
      <c r="C35" s="5" t="s">
        <v>34</v>
      </c>
      <c r="D35" s="5" t="s">
        <v>44</v>
      </c>
      <c r="E35" s="5" t="s">
        <v>39</v>
      </c>
      <c r="F35" s="5">
        <v>5</v>
      </c>
      <c r="G35" s="5">
        <v>20000</v>
      </c>
      <c r="H35" s="5">
        <f t="shared" si="0"/>
        <v>100000</v>
      </c>
    </row>
    <row r="36" spans="2:8" ht="30" hidden="1" x14ac:dyDescent="0.25">
      <c r="B36" s="4">
        <v>45330</v>
      </c>
      <c r="C36" s="5" t="s">
        <v>31</v>
      </c>
      <c r="D36" s="5" t="s">
        <v>46</v>
      </c>
      <c r="E36" s="5" t="s">
        <v>42</v>
      </c>
      <c r="F36" s="5">
        <v>15</v>
      </c>
      <c r="G36" s="5">
        <v>30000</v>
      </c>
      <c r="H36" s="5">
        <f t="shared" si="0"/>
        <v>450000</v>
      </c>
    </row>
    <row r="37" spans="2:8" ht="30" hidden="1" x14ac:dyDescent="0.25">
      <c r="B37" s="4">
        <v>45331</v>
      </c>
      <c r="C37" s="5" t="s">
        <v>40</v>
      </c>
      <c r="D37" s="5" t="s">
        <v>38</v>
      </c>
      <c r="E37" s="5" t="s">
        <v>33</v>
      </c>
      <c r="F37" s="5">
        <v>7</v>
      </c>
      <c r="G37" s="5">
        <v>70000</v>
      </c>
      <c r="H37" s="5">
        <f t="shared" si="0"/>
        <v>490000</v>
      </c>
    </row>
    <row r="38" spans="2:8" ht="30" hidden="1" x14ac:dyDescent="0.25">
      <c r="B38" s="4">
        <v>45332</v>
      </c>
      <c r="C38" s="5" t="s">
        <v>43</v>
      </c>
      <c r="D38" s="5" t="s">
        <v>41</v>
      </c>
      <c r="E38" s="5" t="s">
        <v>36</v>
      </c>
      <c r="F38" s="5">
        <v>11</v>
      </c>
      <c r="G38" s="5">
        <v>50000</v>
      </c>
      <c r="H38" s="5">
        <f t="shared" si="0"/>
        <v>550000</v>
      </c>
    </row>
    <row r="39" spans="2:8" ht="30" hidden="1" x14ac:dyDescent="0.25">
      <c r="B39" s="4">
        <v>45333</v>
      </c>
      <c r="C39" s="5" t="s">
        <v>45</v>
      </c>
      <c r="D39" s="5" t="s">
        <v>32</v>
      </c>
      <c r="E39" s="5" t="s">
        <v>39</v>
      </c>
      <c r="F39" s="5">
        <v>12</v>
      </c>
      <c r="G39" s="5">
        <v>20000</v>
      </c>
      <c r="H39" s="5">
        <f t="shared" si="0"/>
        <v>240000</v>
      </c>
    </row>
    <row r="40" spans="2:8" ht="30" x14ac:dyDescent="0.25">
      <c r="B40" s="4">
        <v>45334</v>
      </c>
      <c r="C40" s="5" t="s">
        <v>34</v>
      </c>
      <c r="D40" s="5" t="s">
        <v>32</v>
      </c>
      <c r="E40" s="5" t="s">
        <v>42</v>
      </c>
      <c r="F40" s="5">
        <v>10</v>
      </c>
      <c r="G40" s="5">
        <v>30000</v>
      </c>
      <c r="H40" s="5">
        <f t="shared" si="0"/>
        <v>300000</v>
      </c>
    </row>
    <row r="41" spans="2:8" ht="30" hidden="1" x14ac:dyDescent="0.25">
      <c r="B41" s="4">
        <v>45335</v>
      </c>
      <c r="C41" s="5" t="s">
        <v>37</v>
      </c>
      <c r="D41" s="5" t="s">
        <v>35</v>
      </c>
      <c r="E41" s="5" t="s">
        <v>33</v>
      </c>
      <c r="F41" s="5">
        <v>9</v>
      </c>
      <c r="G41" s="5">
        <v>70000</v>
      </c>
      <c r="H41" s="5">
        <f t="shared" si="0"/>
        <v>630000</v>
      </c>
    </row>
    <row r="42" spans="2:8" ht="30" hidden="1" x14ac:dyDescent="0.25">
      <c r="B42" s="4">
        <v>45336</v>
      </c>
      <c r="C42" s="5" t="s">
        <v>40</v>
      </c>
      <c r="D42" s="5" t="s">
        <v>38</v>
      </c>
      <c r="E42" s="5" t="s">
        <v>36</v>
      </c>
      <c r="F42" s="5">
        <v>8</v>
      </c>
      <c r="G42" s="5">
        <v>50000</v>
      </c>
      <c r="H42" s="5">
        <f t="shared" si="0"/>
        <v>400000</v>
      </c>
    </row>
    <row r="43" spans="2:8" ht="30" hidden="1" x14ac:dyDescent="0.25">
      <c r="B43" s="4">
        <v>45337</v>
      </c>
      <c r="C43" s="5" t="s">
        <v>43</v>
      </c>
      <c r="D43" s="5" t="s">
        <v>41</v>
      </c>
      <c r="E43" s="5" t="s">
        <v>39</v>
      </c>
      <c r="F43" s="5">
        <v>11</v>
      </c>
      <c r="G43" s="5">
        <v>20000</v>
      </c>
      <c r="H43" s="5">
        <f t="shared" si="0"/>
        <v>220000</v>
      </c>
    </row>
    <row r="44" spans="2:8" ht="30" hidden="1" x14ac:dyDescent="0.25">
      <c r="B44" s="4">
        <v>45338</v>
      </c>
      <c r="C44" s="5" t="s">
        <v>31</v>
      </c>
      <c r="D44" s="5" t="s">
        <v>44</v>
      </c>
      <c r="E44" s="5" t="s">
        <v>42</v>
      </c>
      <c r="F44" s="5">
        <v>14</v>
      </c>
      <c r="G44" s="5">
        <v>30000</v>
      </c>
      <c r="H44" s="5">
        <f t="shared" si="0"/>
        <v>420000</v>
      </c>
    </row>
    <row r="45" spans="2:8" ht="30" hidden="1" x14ac:dyDescent="0.25">
      <c r="B45" s="4">
        <v>45339</v>
      </c>
      <c r="C45" s="5" t="s">
        <v>34</v>
      </c>
      <c r="D45" s="5" t="s">
        <v>46</v>
      </c>
      <c r="E45" s="5" t="s">
        <v>33</v>
      </c>
      <c r="F45" s="5">
        <v>10</v>
      </c>
      <c r="G45" s="5">
        <v>70000</v>
      </c>
      <c r="H45" s="5">
        <f t="shared" si="0"/>
        <v>700000</v>
      </c>
    </row>
    <row r="46" spans="2:8" ht="30" hidden="1" x14ac:dyDescent="0.25">
      <c r="B46" s="4">
        <v>45340</v>
      </c>
      <c r="C46" s="5" t="s">
        <v>37</v>
      </c>
      <c r="D46" s="5" t="s">
        <v>38</v>
      </c>
      <c r="E46" s="5" t="s">
        <v>36</v>
      </c>
      <c r="F46" s="5">
        <v>9</v>
      </c>
      <c r="G46" s="5">
        <v>50000</v>
      </c>
      <c r="H46" s="5">
        <f t="shared" si="0"/>
        <v>450000</v>
      </c>
    </row>
    <row r="47" spans="2:8" ht="30" hidden="1" x14ac:dyDescent="0.25">
      <c r="B47" s="4">
        <v>45341</v>
      </c>
      <c r="C47" s="5" t="s">
        <v>40</v>
      </c>
      <c r="D47" s="5" t="s">
        <v>41</v>
      </c>
      <c r="E47" s="5" t="s">
        <v>39</v>
      </c>
      <c r="F47" s="5">
        <v>13</v>
      </c>
      <c r="G47" s="5">
        <v>20000</v>
      </c>
      <c r="H47" s="5">
        <f t="shared" si="0"/>
        <v>260000</v>
      </c>
    </row>
    <row r="48" spans="2:8" ht="30" hidden="1" x14ac:dyDescent="0.25">
      <c r="B48" s="4">
        <v>45342</v>
      </c>
      <c r="C48" s="5" t="s">
        <v>43</v>
      </c>
      <c r="D48" s="5" t="s">
        <v>44</v>
      </c>
      <c r="E48" s="5" t="s">
        <v>42</v>
      </c>
      <c r="F48" s="5">
        <v>8</v>
      </c>
      <c r="G48" s="5">
        <v>30000</v>
      </c>
      <c r="H48" s="5">
        <f t="shared" si="0"/>
        <v>240000</v>
      </c>
    </row>
    <row r="49" spans="2:8" ht="30" hidden="1" x14ac:dyDescent="0.25">
      <c r="B49" s="4">
        <v>45343</v>
      </c>
      <c r="C49" s="5" t="s">
        <v>45</v>
      </c>
      <c r="D49" s="5" t="s">
        <v>46</v>
      </c>
      <c r="E49" s="5" t="s">
        <v>33</v>
      </c>
      <c r="F49" s="5">
        <v>12</v>
      </c>
      <c r="G49" s="5">
        <v>70000</v>
      </c>
      <c r="H49" s="5">
        <f t="shared" si="0"/>
        <v>840000</v>
      </c>
    </row>
    <row r="50" spans="2:8" ht="30" hidden="1" x14ac:dyDescent="0.25">
      <c r="B50" s="4">
        <v>45344</v>
      </c>
      <c r="C50" s="5" t="s">
        <v>34</v>
      </c>
      <c r="D50" s="5" t="s">
        <v>38</v>
      </c>
      <c r="E50" s="5" t="s">
        <v>36</v>
      </c>
      <c r="F50" s="5">
        <v>7</v>
      </c>
      <c r="G50" s="5">
        <v>50000</v>
      </c>
      <c r="H50" s="5">
        <f t="shared" si="0"/>
        <v>350000</v>
      </c>
    </row>
    <row r="51" spans="2:8" ht="30" hidden="1" x14ac:dyDescent="0.25">
      <c r="B51" s="4">
        <v>45345</v>
      </c>
      <c r="C51" s="5" t="s">
        <v>37</v>
      </c>
      <c r="D51" s="5" t="s">
        <v>41</v>
      </c>
      <c r="E51" s="5" t="s">
        <v>39</v>
      </c>
      <c r="F51" s="5">
        <v>9</v>
      </c>
      <c r="G51" s="5">
        <v>20000</v>
      </c>
      <c r="H51" s="5">
        <f t="shared" si="0"/>
        <v>180000</v>
      </c>
    </row>
    <row r="52" spans="2:8" ht="30" x14ac:dyDescent="0.25">
      <c r="B52" s="4">
        <v>45346</v>
      </c>
      <c r="C52" s="5" t="s">
        <v>31</v>
      </c>
      <c r="D52" s="5" t="s">
        <v>32</v>
      </c>
      <c r="E52" s="5" t="s">
        <v>42</v>
      </c>
      <c r="F52" s="5">
        <v>12</v>
      </c>
      <c r="G52" s="5">
        <v>30000</v>
      </c>
      <c r="H52" s="5">
        <f t="shared" si="0"/>
        <v>360000</v>
      </c>
    </row>
    <row r="53" spans="2:8" ht="30" hidden="1" x14ac:dyDescent="0.25">
      <c r="B53" s="4">
        <v>45347</v>
      </c>
      <c r="C53" s="5" t="s">
        <v>43</v>
      </c>
      <c r="D53" s="5" t="s">
        <v>35</v>
      </c>
      <c r="E53" s="5" t="s">
        <v>33</v>
      </c>
      <c r="F53" s="5">
        <v>5</v>
      </c>
      <c r="G53" s="5">
        <v>70000</v>
      </c>
      <c r="H53" s="5">
        <f t="shared" si="0"/>
        <v>350000</v>
      </c>
    </row>
    <row r="54" spans="2:8" ht="30" hidden="1" x14ac:dyDescent="0.25">
      <c r="B54" s="4">
        <v>45352</v>
      </c>
      <c r="C54" s="5" t="s">
        <v>45</v>
      </c>
      <c r="D54" s="5" t="s">
        <v>32</v>
      </c>
      <c r="E54" s="5" t="s">
        <v>33</v>
      </c>
      <c r="F54" s="5">
        <v>12</v>
      </c>
      <c r="G54" s="5">
        <v>70000</v>
      </c>
      <c r="H54" s="5">
        <f t="shared" si="0"/>
        <v>840000</v>
      </c>
    </row>
    <row r="55" spans="2:8" ht="30" hidden="1" x14ac:dyDescent="0.25">
      <c r="B55" s="4">
        <v>45353</v>
      </c>
      <c r="C55" s="5" t="s">
        <v>34</v>
      </c>
      <c r="D55" s="5" t="s">
        <v>32</v>
      </c>
      <c r="E55" s="5" t="s">
        <v>36</v>
      </c>
      <c r="F55" s="5">
        <v>8</v>
      </c>
      <c r="G55" s="5">
        <v>50000</v>
      </c>
      <c r="H55" s="5">
        <f t="shared" si="0"/>
        <v>400000</v>
      </c>
    </row>
    <row r="56" spans="2:8" ht="30" hidden="1" x14ac:dyDescent="0.25">
      <c r="B56" s="4">
        <v>45354</v>
      </c>
      <c r="C56" s="5" t="s">
        <v>37</v>
      </c>
      <c r="D56" s="5" t="s">
        <v>44</v>
      </c>
      <c r="E56" s="5" t="s">
        <v>39</v>
      </c>
      <c r="F56" s="5">
        <v>7</v>
      </c>
      <c r="G56" s="5">
        <v>20000</v>
      </c>
      <c r="H56" s="5">
        <f t="shared" si="0"/>
        <v>140000</v>
      </c>
    </row>
    <row r="57" spans="2:8" ht="30" hidden="1" x14ac:dyDescent="0.25">
      <c r="B57" s="4">
        <v>45355</v>
      </c>
      <c r="C57" s="5" t="s">
        <v>40</v>
      </c>
      <c r="D57" s="5" t="s">
        <v>46</v>
      </c>
      <c r="E57" s="5" t="s">
        <v>42</v>
      </c>
      <c r="F57" s="5">
        <v>9</v>
      </c>
      <c r="G57" s="5">
        <v>30000</v>
      </c>
      <c r="H57" s="5">
        <f t="shared" si="0"/>
        <v>270000</v>
      </c>
    </row>
    <row r="58" spans="2:8" ht="30" hidden="1" x14ac:dyDescent="0.25">
      <c r="B58" s="4">
        <v>45356</v>
      </c>
      <c r="C58" s="5" t="s">
        <v>43</v>
      </c>
      <c r="D58" s="5" t="s">
        <v>44</v>
      </c>
      <c r="E58" s="5" t="s">
        <v>33</v>
      </c>
      <c r="F58" s="5">
        <v>6</v>
      </c>
      <c r="G58" s="5">
        <v>70000</v>
      </c>
      <c r="H58" s="5">
        <f t="shared" si="0"/>
        <v>420000</v>
      </c>
    </row>
    <row r="59" spans="2:8" ht="30" hidden="1" x14ac:dyDescent="0.25">
      <c r="B59" s="4">
        <v>45357</v>
      </c>
      <c r="C59" s="5" t="s">
        <v>31</v>
      </c>
      <c r="D59" s="5" t="s">
        <v>46</v>
      </c>
      <c r="E59" s="5" t="s">
        <v>36</v>
      </c>
      <c r="F59" s="5">
        <v>10</v>
      </c>
      <c r="G59" s="5">
        <v>50000</v>
      </c>
      <c r="H59" s="5">
        <f t="shared" si="0"/>
        <v>500000</v>
      </c>
    </row>
    <row r="60" spans="2:8" ht="30" hidden="1" x14ac:dyDescent="0.25">
      <c r="B60" s="4">
        <v>45358</v>
      </c>
      <c r="C60" s="5" t="s">
        <v>34</v>
      </c>
      <c r="D60" s="5" t="s">
        <v>38</v>
      </c>
      <c r="E60" s="5" t="s">
        <v>39</v>
      </c>
      <c r="F60" s="5">
        <v>8</v>
      </c>
      <c r="G60" s="5">
        <v>20000</v>
      </c>
      <c r="H60" s="5">
        <f t="shared" si="0"/>
        <v>160000</v>
      </c>
    </row>
    <row r="61" spans="2:8" ht="30" hidden="1" x14ac:dyDescent="0.25">
      <c r="B61" s="4">
        <v>45359</v>
      </c>
      <c r="C61" s="5" t="s">
        <v>31</v>
      </c>
      <c r="D61" s="5" t="s">
        <v>41</v>
      </c>
      <c r="E61" s="5" t="s">
        <v>42</v>
      </c>
      <c r="F61" s="5">
        <v>13</v>
      </c>
      <c r="G61" s="5">
        <v>30000</v>
      </c>
      <c r="H61" s="5">
        <f t="shared" si="0"/>
        <v>390000</v>
      </c>
    </row>
    <row r="62" spans="2:8" ht="30" hidden="1" x14ac:dyDescent="0.25">
      <c r="B62" s="4">
        <v>45360</v>
      </c>
      <c r="C62" s="5" t="s">
        <v>40</v>
      </c>
      <c r="D62" s="5" t="s">
        <v>32</v>
      </c>
      <c r="E62" s="5" t="s">
        <v>33</v>
      </c>
      <c r="F62" s="5">
        <v>9</v>
      </c>
      <c r="G62" s="5">
        <v>70000</v>
      </c>
      <c r="H62" s="5">
        <f t="shared" si="0"/>
        <v>630000</v>
      </c>
    </row>
    <row r="63" spans="2:8" ht="30" hidden="1" x14ac:dyDescent="0.25">
      <c r="B63" s="4">
        <v>45361</v>
      </c>
      <c r="C63" s="5" t="s">
        <v>43</v>
      </c>
      <c r="D63" s="5" t="s">
        <v>38</v>
      </c>
      <c r="E63" s="5" t="s">
        <v>36</v>
      </c>
      <c r="F63" s="5">
        <v>5</v>
      </c>
      <c r="G63" s="5">
        <v>50000</v>
      </c>
      <c r="H63" s="5">
        <f t="shared" si="0"/>
        <v>250000</v>
      </c>
    </row>
    <row r="64" spans="2:8" ht="30" hidden="1" x14ac:dyDescent="0.25">
      <c r="B64" s="4">
        <v>45362</v>
      </c>
      <c r="C64" s="5" t="s">
        <v>45</v>
      </c>
      <c r="D64" s="5" t="s">
        <v>35</v>
      </c>
      <c r="E64" s="5" t="s">
        <v>39</v>
      </c>
      <c r="F64" s="5">
        <v>11</v>
      </c>
      <c r="G64" s="5">
        <v>20000</v>
      </c>
      <c r="H64" s="5">
        <f t="shared" si="0"/>
        <v>220000</v>
      </c>
    </row>
    <row r="65" spans="2:8" ht="30" hidden="1" x14ac:dyDescent="0.25">
      <c r="B65" s="4">
        <v>45363</v>
      </c>
      <c r="C65" s="5" t="s">
        <v>34</v>
      </c>
      <c r="D65" s="5" t="s">
        <v>38</v>
      </c>
      <c r="E65" s="5" t="s">
        <v>42</v>
      </c>
      <c r="F65" s="5">
        <v>14</v>
      </c>
      <c r="G65" s="5">
        <v>30000</v>
      </c>
      <c r="H65" s="5">
        <f t="shared" si="0"/>
        <v>420000</v>
      </c>
    </row>
    <row r="66" spans="2:8" ht="30" hidden="1" x14ac:dyDescent="0.25">
      <c r="B66" s="4">
        <v>45364</v>
      </c>
      <c r="C66" s="5" t="s">
        <v>37</v>
      </c>
      <c r="D66" s="5" t="s">
        <v>41</v>
      </c>
      <c r="E66" s="5" t="s">
        <v>33</v>
      </c>
      <c r="F66" s="5">
        <v>10</v>
      </c>
      <c r="G66" s="5">
        <v>70000</v>
      </c>
      <c r="H66" s="5">
        <f t="shared" si="0"/>
        <v>700000</v>
      </c>
    </row>
    <row r="67" spans="2:8" ht="30" hidden="1" x14ac:dyDescent="0.25">
      <c r="B67" s="4">
        <v>45365</v>
      </c>
      <c r="C67" s="5" t="s">
        <v>40</v>
      </c>
      <c r="D67" s="5" t="s">
        <v>44</v>
      </c>
      <c r="E67" s="5" t="s">
        <v>36</v>
      </c>
      <c r="F67" s="5">
        <v>6</v>
      </c>
      <c r="G67" s="5">
        <v>50000</v>
      </c>
      <c r="H67" s="5">
        <f t="shared" si="0"/>
        <v>300000</v>
      </c>
    </row>
    <row r="68" spans="2:8" ht="30" hidden="1" x14ac:dyDescent="0.25">
      <c r="B68" s="4">
        <v>45366</v>
      </c>
      <c r="C68" s="5" t="s">
        <v>31</v>
      </c>
      <c r="D68" s="5" t="s">
        <v>46</v>
      </c>
      <c r="E68" s="5" t="s">
        <v>39</v>
      </c>
      <c r="F68" s="5">
        <v>8</v>
      </c>
      <c r="G68" s="5">
        <v>20000</v>
      </c>
      <c r="H68" s="5">
        <f t="shared" si="0"/>
        <v>160000</v>
      </c>
    </row>
    <row r="69" spans="2:8" ht="30" hidden="1" x14ac:dyDescent="0.25">
      <c r="B69" s="4">
        <v>45367</v>
      </c>
      <c r="C69" s="5" t="s">
        <v>45</v>
      </c>
      <c r="D69" s="5" t="s">
        <v>38</v>
      </c>
      <c r="E69" s="5" t="s">
        <v>42</v>
      </c>
      <c r="F69" s="5">
        <v>12</v>
      </c>
      <c r="G69" s="5">
        <v>30000</v>
      </c>
      <c r="H69" s="5">
        <f t="shared" ref="H69:H79" si="1">F69*G69</f>
        <v>360000</v>
      </c>
    </row>
    <row r="70" spans="2:8" ht="30" hidden="1" x14ac:dyDescent="0.25">
      <c r="B70" s="4">
        <v>45368</v>
      </c>
      <c r="C70" s="5" t="s">
        <v>34</v>
      </c>
      <c r="D70" s="5" t="s">
        <v>41</v>
      </c>
      <c r="E70" s="5" t="s">
        <v>33</v>
      </c>
      <c r="F70" s="5">
        <v>9</v>
      </c>
      <c r="G70" s="5">
        <v>70000</v>
      </c>
      <c r="H70" s="5">
        <f t="shared" si="1"/>
        <v>630000</v>
      </c>
    </row>
    <row r="71" spans="2:8" ht="30" hidden="1" x14ac:dyDescent="0.25">
      <c r="B71" s="4">
        <v>45369</v>
      </c>
      <c r="C71" s="5" t="s">
        <v>31</v>
      </c>
      <c r="D71" s="5" t="s">
        <v>35</v>
      </c>
      <c r="E71" s="5" t="s">
        <v>36</v>
      </c>
      <c r="F71" s="5">
        <v>7</v>
      </c>
      <c r="G71" s="5">
        <v>50000</v>
      </c>
      <c r="H71" s="5">
        <f t="shared" si="1"/>
        <v>350000</v>
      </c>
    </row>
    <row r="72" spans="2:8" ht="30" hidden="1" x14ac:dyDescent="0.25">
      <c r="B72" s="4">
        <v>45370</v>
      </c>
      <c r="C72" s="5" t="s">
        <v>40</v>
      </c>
      <c r="D72" s="5" t="s">
        <v>38</v>
      </c>
      <c r="E72" s="5" t="s">
        <v>39</v>
      </c>
      <c r="F72" s="5">
        <v>14</v>
      </c>
      <c r="G72" s="5">
        <v>20000</v>
      </c>
      <c r="H72" s="5">
        <f>F72*G72</f>
        <v>280000</v>
      </c>
    </row>
    <row r="73" spans="2:8" ht="30" hidden="1" x14ac:dyDescent="0.25">
      <c r="B73" s="4">
        <v>45371</v>
      </c>
      <c r="C73" s="5" t="s">
        <v>43</v>
      </c>
      <c r="D73" s="5" t="s">
        <v>41</v>
      </c>
      <c r="E73" s="5" t="s">
        <v>42</v>
      </c>
      <c r="F73" s="5">
        <v>8</v>
      </c>
      <c r="G73" s="5">
        <v>30000</v>
      </c>
      <c r="H73" s="5">
        <f t="shared" si="1"/>
        <v>240000</v>
      </c>
    </row>
    <row r="74" spans="2:8" ht="30" hidden="1" x14ac:dyDescent="0.25">
      <c r="B74" s="4">
        <v>45372</v>
      </c>
      <c r="C74" s="5" t="s">
        <v>45</v>
      </c>
      <c r="D74" s="5" t="s">
        <v>44</v>
      </c>
      <c r="E74" s="5" t="s">
        <v>33</v>
      </c>
      <c r="F74" s="5">
        <v>11</v>
      </c>
      <c r="G74" s="5">
        <v>70000</v>
      </c>
      <c r="H74" s="5">
        <f t="shared" si="1"/>
        <v>770000</v>
      </c>
    </row>
    <row r="75" spans="2:8" ht="30" hidden="1" x14ac:dyDescent="0.25">
      <c r="B75" s="4">
        <v>45373</v>
      </c>
      <c r="C75" s="5" t="s">
        <v>31</v>
      </c>
      <c r="D75" s="5" t="s">
        <v>46</v>
      </c>
      <c r="E75" s="5" t="s">
        <v>36</v>
      </c>
      <c r="F75" s="5">
        <v>5</v>
      </c>
      <c r="G75" s="5">
        <v>50000</v>
      </c>
      <c r="H75" s="5">
        <f t="shared" si="1"/>
        <v>250000</v>
      </c>
    </row>
    <row r="76" spans="2:8" ht="30" hidden="1" x14ac:dyDescent="0.25">
      <c r="B76" s="4">
        <v>45374</v>
      </c>
      <c r="C76" s="5" t="s">
        <v>37</v>
      </c>
      <c r="D76" s="5" t="s">
        <v>38</v>
      </c>
      <c r="E76" s="5" t="s">
        <v>39</v>
      </c>
      <c r="F76" s="5">
        <v>10</v>
      </c>
      <c r="G76" s="5">
        <v>20000</v>
      </c>
      <c r="H76" s="5">
        <f t="shared" si="1"/>
        <v>200000</v>
      </c>
    </row>
    <row r="77" spans="2:8" ht="30" hidden="1" x14ac:dyDescent="0.25">
      <c r="B77" s="4">
        <v>45375</v>
      </c>
      <c r="C77" s="5" t="s">
        <v>40</v>
      </c>
      <c r="D77" s="5" t="s">
        <v>41</v>
      </c>
      <c r="E77" s="5" t="s">
        <v>42</v>
      </c>
      <c r="F77" s="5">
        <v>9</v>
      </c>
      <c r="G77" s="5">
        <v>30000</v>
      </c>
      <c r="H77" s="5">
        <f t="shared" si="1"/>
        <v>270000</v>
      </c>
    </row>
    <row r="78" spans="2:8" ht="30" hidden="1" x14ac:dyDescent="0.25">
      <c r="B78" s="4">
        <v>45376</v>
      </c>
      <c r="C78" s="5" t="s">
        <v>43</v>
      </c>
      <c r="D78" s="5" t="s">
        <v>46</v>
      </c>
      <c r="E78" s="5" t="s">
        <v>33</v>
      </c>
      <c r="F78" s="5">
        <v>10</v>
      </c>
      <c r="G78" s="5">
        <v>70000</v>
      </c>
      <c r="H78" s="5">
        <f t="shared" si="1"/>
        <v>700000</v>
      </c>
    </row>
    <row r="79" spans="2:8" ht="30" hidden="1" x14ac:dyDescent="0.25">
      <c r="B79" s="4">
        <v>45381</v>
      </c>
      <c r="C79" s="5" t="s">
        <v>31</v>
      </c>
      <c r="D79" s="5" t="s">
        <v>41</v>
      </c>
      <c r="E79" s="5" t="s">
        <v>42</v>
      </c>
      <c r="F79" s="5">
        <v>5</v>
      </c>
      <c r="G79" s="5">
        <v>30000</v>
      </c>
      <c r="H79" s="5">
        <f t="shared" si="1"/>
        <v>150000</v>
      </c>
    </row>
    <row r="80" spans="2:8" hidden="1" x14ac:dyDescent="0.25"/>
    <row r="81" spans="6:6" hidden="1" x14ac:dyDescent="0.25"/>
    <row r="83" spans="6:6" x14ac:dyDescent="0.25">
      <c r="F83">
        <f>SUM(F32:F52)</f>
        <v>215</v>
      </c>
    </row>
  </sheetData>
  <autoFilter ref="B3:H81" xr:uid="{95563D50-2331-493A-BFB2-17C5B528176B}">
    <filterColumn colId="2">
      <filters>
        <filter val="Arif Hossain"/>
      </filters>
    </filterColumn>
    <filterColumn colId="3">
      <filters>
        <filter val="Smartphone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B0CA-6F49-4AD2-8EF1-49874C7370DF}">
  <dimension ref="B6:G14"/>
  <sheetViews>
    <sheetView workbookViewId="0">
      <selection activeCell="B6" sqref="B6:G14"/>
    </sheetView>
  </sheetViews>
  <sheetFormatPr defaultRowHeight="15" x14ac:dyDescent="0.25"/>
  <cols>
    <col min="3" max="3" width="14.42578125" customWidth="1"/>
    <col min="4" max="4" width="26.7109375" customWidth="1"/>
  </cols>
  <sheetData>
    <row r="6" spans="2:7" x14ac:dyDescent="0.25">
      <c r="B6" s="11" t="s">
        <v>55</v>
      </c>
      <c r="C6" s="11"/>
      <c r="D6" s="11"/>
      <c r="E6" s="11"/>
      <c r="F6" s="11"/>
      <c r="G6" s="12"/>
    </row>
    <row r="7" spans="2:7" x14ac:dyDescent="0.25">
      <c r="B7" s="13" t="s">
        <v>56</v>
      </c>
      <c r="C7" s="13"/>
      <c r="D7" s="13"/>
      <c r="E7" s="13"/>
      <c r="F7" s="13"/>
      <c r="G7" s="13"/>
    </row>
    <row r="8" spans="2:7" x14ac:dyDescent="0.25">
      <c r="B8" s="1" t="s">
        <v>57</v>
      </c>
      <c r="C8" s="1" t="s">
        <v>58</v>
      </c>
      <c r="D8" s="1" t="s">
        <v>65</v>
      </c>
      <c r="E8" s="1" t="s">
        <v>66</v>
      </c>
      <c r="F8" s="1" t="s">
        <v>67</v>
      </c>
      <c r="G8" s="1" t="s">
        <v>68</v>
      </c>
    </row>
    <row r="9" spans="2:7" x14ac:dyDescent="0.25">
      <c r="B9" s="1">
        <v>1</v>
      </c>
      <c r="C9" s="1" t="s">
        <v>61</v>
      </c>
      <c r="D9" s="1">
        <v>30000</v>
      </c>
      <c r="E9" s="1"/>
      <c r="F9" s="1"/>
      <c r="G9" s="1"/>
    </row>
    <row r="10" spans="2:7" x14ac:dyDescent="0.25">
      <c r="B10" s="1">
        <v>2</v>
      </c>
      <c r="C10" s="1" t="s">
        <v>59</v>
      </c>
      <c r="D10" s="1">
        <v>30000</v>
      </c>
      <c r="E10" s="1"/>
      <c r="F10" s="1"/>
      <c r="G10" s="1"/>
    </row>
    <row r="11" spans="2:7" x14ac:dyDescent="0.25">
      <c r="B11" s="1">
        <v>3</v>
      </c>
      <c r="C11" s="1" t="s">
        <v>62</v>
      </c>
      <c r="D11" s="1">
        <v>30000</v>
      </c>
      <c r="E11" s="1"/>
      <c r="F11" s="1"/>
      <c r="G11" s="1"/>
    </row>
    <row r="12" spans="2:7" x14ac:dyDescent="0.25">
      <c r="B12" s="1">
        <v>4</v>
      </c>
      <c r="C12" s="1" t="s">
        <v>63</v>
      </c>
      <c r="D12" s="1">
        <v>30000</v>
      </c>
      <c r="E12" s="1"/>
      <c r="F12" s="1"/>
      <c r="G12" s="1"/>
    </row>
    <row r="13" spans="2:7" x14ac:dyDescent="0.25">
      <c r="B13" s="1">
        <v>5</v>
      </c>
      <c r="C13" s="1" t="s">
        <v>60</v>
      </c>
      <c r="D13" s="1">
        <v>30000</v>
      </c>
      <c r="E13" s="1"/>
      <c r="F13" s="1"/>
      <c r="G13" s="1"/>
    </row>
    <row r="14" spans="2:7" x14ac:dyDescent="0.25">
      <c r="B14" s="1">
        <v>6</v>
      </c>
      <c r="C14" s="1" t="s">
        <v>64</v>
      </c>
      <c r="D14" s="1">
        <v>30000</v>
      </c>
      <c r="E14" s="1"/>
      <c r="F14" s="1"/>
      <c r="G14" s="1"/>
    </row>
  </sheetData>
  <autoFilter ref="B8:G14" xr:uid="{DCAEB0CA-6F49-4AD2-8EF1-49874C7370DF}">
    <sortState xmlns:xlrd2="http://schemas.microsoft.com/office/spreadsheetml/2017/richdata2" ref="B9:G14">
      <sortCondition ref="B8:B14"/>
    </sortState>
  </autoFilter>
  <mergeCells count="2">
    <mergeCell ref="B6:G6"/>
    <mergeCell ref="B7:G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92CF6-C360-4067-AF6E-A516B0280C69}">
  <dimension ref="C5:H13"/>
  <sheetViews>
    <sheetView workbookViewId="0">
      <selection activeCell="H8" sqref="H8"/>
    </sheetView>
  </sheetViews>
  <sheetFormatPr defaultRowHeight="15" x14ac:dyDescent="0.25"/>
  <cols>
    <col min="4" max="4" width="19" customWidth="1"/>
  </cols>
  <sheetData>
    <row r="5" spans="3:8" x14ac:dyDescent="0.25">
      <c r="C5" s="11" t="s">
        <v>55</v>
      </c>
      <c r="D5" s="11"/>
      <c r="E5" s="11"/>
      <c r="F5" s="11"/>
      <c r="G5" s="11"/>
      <c r="H5" s="12"/>
    </row>
    <row r="6" spans="3:8" x14ac:dyDescent="0.25">
      <c r="C6" s="13" t="s">
        <v>56</v>
      </c>
      <c r="D6" s="13"/>
      <c r="E6" s="13"/>
      <c r="F6" s="13"/>
      <c r="G6" s="13"/>
      <c r="H6" s="13"/>
    </row>
    <row r="7" spans="3:8" x14ac:dyDescent="0.25">
      <c r="C7" s="1" t="s">
        <v>57</v>
      </c>
      <c r="D7" s="1" t="s">
        <v>58</v>
      </c>
      <c r="E7" s="1" t="s">
        <v>65</v>
      </c>
      <c r="F7" s="1" t="s">
        <v>66</v>
      </c>
      <c r="G7" s="1" t="s">
        <v>67</v>
      </c>
      <c r="H7" s="1" t="s">
        <v>68</v>
      </c>
    </row>
    <row r="8" spans="3:8" x14ac:dyDescent="0.25">
      <c r="C8" s="1">
        <v>1</v>
      </c>
      <c r="D8" s="1" t="s">
        <v>61</v>
      </c>
      <c r="E8" s="1">
        <v>30000</v>
      </c>
      <c r="F8" s="1">
        <v>1760000</v>
      </c>
      <c r="G8" s="1">
        <f>IF(F8&gt;=2000000,F8*10%,IF(F8&gt;=1000000,F8*8%,IF(F8&lt;1000000,F8*6%)))</f>
        <v>140800</v>
      </c>
      <c r="H8" s="1">
        <f>E8+G8</f>
        <v>170800</v>
      </c>
    </row>
    <row r="9" spans="3:8" x14ac:dyDescent="0.25">
      <c r="C9" s="1">
        <v>2</v>
      </c>
      <c r="D9" s="1" t="s">
        <v>59</v>
      </c>
      <c r="E9" s="1">
        <v>30000</v>
      </c>
      <c r="F9" s="1">
        <v>960000</v>
      </c>
      <c r="G9" s="1">
        <f t="shared" ref="G9:G13" si="0">IF(F9&gt;=2000000,F9*10%,IF(F9&gt;=1000000,F9*8%,IF(F9&lt;1000000,F9*6%)))</f>
        <v>57600</v>
      </c>
      <c r="H9" s="1">
        <f t="shared" ref="H9:H13" si="1">E9+G9</f>
        <v>87600</v>
      </c>
    </row>
    <row r="10" spans="3:8" x14ac:dyDescent="0.25">
      <c r="C10" s="1">
        <v>3</v>
      </c>
      <c r="D10" s="1" t="s">
        <v>62</v>
      </c>
      <c r="E10" s="1">
        <v>30000</v>
      </c>
      <c r="F10" s="1">
        <v>700000</v>
      </c>
      <c r="G10" s="1">
        <f t="shared" si="0"/>
        <v>42000</v>
      </c>
      <c r="H10" s="1">
        <f t="shared" si="1"/>
        <v>72000</v>
      </c>
    </row>
    <row r="11" spans="3:8" x14ac:dyDescent="0.25">
      <c r="C11" s="1">
        <v>4</v>
      </c>
      <c r="D11" s="1" t="s">
        <v>63</v>
      </c>
      <c r="E11" s="1">
        <v>30000</v>
      </c>
      <c r="F11" s="1">
        <v>3340000</v>
      </c>
      <c r="G11" s="1">
        <f t="shared" si="0"/>
        <v>334000</v>
      </c>
      <c r="H11" s="1">
        <f t="shared" si="1"/>
        <v>364000</v>
      </c>
    </row>
    <row r="12" spans="3:8" x14ac:dyDescent="0.25">
      <c r="C12" s="1">
        <v>5</v>
      </c>
      <c r="D12" s="1" t="s">
        <v>60</v>
      </c>
      <c r="E12" s="1">
        <v>30000</v>
      </c>
      <c r="F12" s="1">
        <v>840000</v>
      </c>
      <c r="G12" s="1">
        <f t="shared" si="0"/>
        <v>50400</v>
      </c>
      <c r="H12" s="1">
        <f t="shared" si="1"/>
        <v>80400</v>
      </c>
    </row>
    <row r="13" spans="3:8" x14ac:dyDescent="0.25">
      <c r="C13" s="1">
        <v>6</v>
      </c>
      <c r="D13" s="1" t="s">
        <v>64</v>
      </c>
      <c r="E13" s="1">
        <v>30000</v>
      </c>
      <c r="F13" s="1">
        <v>1150000</v>
      </c>
      <c r="G13" s="1">
        <f t="shared" si="0"/>
        <v>92000</v>
      </c>
      <c r="H13" s="1">
        <f t="shared" si="1"/>
        <v>122000</v>
      </c>
    </row>
  </sheetData>
  <mergeCells count="2">
    <mergeCell ref="C5:H5"/>
    <mergeCell ref="C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project 1</vt:lpstr>
      <vt:lpstr>Sheet4</vt:lpstr>
      <vt:lpstr>1.a</vt:lpstr>
      <vt:lpstr>1.b</vt:lpstr>
      <vt:lpstr>1.c</vt:lpstr>
      <vt:lpstr>1.d</vt:lpstr>
      <vt:lpstr>1.e</vt:lpstr>
      <vt:lpstr>2.A</vt:lpstr>
      <vt:lpstr>2.B</vt:lpstr>
      <vt:lpstr>2.C</vt:lpstr>
      <vt:lpstr>2.D</vt:lpstr>
      <vt:lpstr>3.A</vt:lpstr>
      <vt:lpstr>3.B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user 2</cp:lastModifiedBy>
  <dcterms:created xsi:type="dcterms:W3CDTF">2025-01-18T03:29:16Z</dcterms:created>
  <dcterms:modified xsi:type="dcterms:W3CDTF">2025-01-20T12:18:46Z</dcterms:modified>
</cp:coreProperties>
</file>